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HLCCISTERNASR\c$\Users\ccisternasr\Desktop\COMPARTIDOS\NATALIA\CONSOLIDADOS AÑO 2022\REM A y BS Consolidados\REM A\"/>
    </mc:Choice>
  </mc:AlternateContent>
  <xr:revisionPtr revIDLastSave="0" documentId="13_ncr:1_{B07A7BBC-0EA4-4D4D-8EC6-B0C0776BE202}" xr6:coauthVersionLast="45" xr6:coauthVersionMax="45" xr10:uidLastSave="{00000000-0000-0000-0000-000000000000}"/>
  <bookViews>
    <workbookView xWindow="-120" yWindow="-120" windowWidth="24240" windowHeight="13140" tabRatio="829" activeTab="12" xr2:uid="{695F6C47-1900-4BFE-B828-6744391609C1}"/>
  </bookViews>
  <sheets>
    <sheet name="RESUMEN" sheetId="1" r:id="rId1"/>
    <sheet name="ENERO" sheetId="2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" sheetId="1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52" i="13" l="1"/>
  <c r="E148" i="13"/>
  <c r="D148" i="13"/>
  <c r="C148" i="13"/>
  <c r="E147" i="13"/>
  <c r="D147" i="13"/>
  <c r="C147" i="13"/>
  <c r="E146" i="13"/>
  <c r="C146" i="13" s="1"/>
  <c r="D146" i="13"/>
  <c r="E145" i="13"/>
  <c r="D145" i="13"/>
  <c r="C145" i="13" s="1"/>
  <c r="E144" i="13"/>
  <c r="D144" i="13"/>
  <c r="C144" i="13"/>
  <c r="E143" i="13"/>
  <c r="D143" i="13"/>
  <c r="C143" i="13"/>
  <c r="E142" i="13"/>
  <c r="C142" i="13" s="1"/>
  <c r="D142" i="13"/>
  <c r="E141" i="13"/>
  <c r="D141" i="13"/>
  <c r="C141" i="13" s="1"/>
  <c r="E140" i="13"/>
  <c r="D140" i="13"/>
  <c r="C140" i="13"/>
  <c r="E139" i="13"/>
  <c r="D139" i="13"/>
  <c r="C139" i="13"/>
  <c r="E138" i="13"/>
  <c r="C138" i="13" s="1"/>
  <c r="D138" i="13"/>
  <c r="E137" i="13"/>
  <c r="D137" i="13"/>
  <c r="C137" i="13" s="1"/>
  <c r="E136" i="13"/>
  <c r="D136" i="13"/>
  <c r="C136" i="13"/>
  <c r="E135" i="13"/>
  <c r="D135" i="13"/>
  <c r="C135" i="13"/>
  <c r="E130" i="13"/>
  <c r="C130" i="13" s="1"/>
  <c r="D130" i="13"/>
  <c r="E129" i="13"/>
  <c r="D129" i="13"/>
  <c r="C129" i="13" s="1"/>
  <c r="E128" i="13"/>
  <c r="D128" i="13"/>
  <c r="C128" i="13"/>
  <c r="E127" i="13"/>
  <c r="D127" i="13"/>
  <c r="C127" i="13"/>
  <c r="E126" i="13"/>
  <c r="C126" i="13" s="1"/>
  <c r="D126" i="13"/>
  <c r="E125" i="13"/>
  <c r="D125" i="13"/>
  <c r="C125" i="13" s="1"/>
  <c r="E124" i="13"/>
  <c r="D124" i="13"/>
  <c r="C124" i="13"/>
  <c r="D119" i="13"/>
  <c r="C119" i="13"/>
  <c r="B119" i="13"/>
  <c r="D118" i="13"/>
  <c r="B118" i="13" s="1"/>
  <c r="C118" i="13"/>
  <c r="D117" i="13"/>
  <c r="C117" i="13"/>
  <c r="B117" i="13" s="1"/>
  <c r="N106" i="13"/>
  <c r="M106" i="13"/>
  <c r="L106" i="13"/>
  <c r="K106" i="13"/>
  <c r="J106" i="13"/>
  <c r="I106" i="13"/>
  <c r="H106" i="13"/>
  <c r="G106" i="13"/>
  <c r="F106" i="13"/>
  <c r="E106" i="13"/>
  <c r="D106" i="13"/>
  <c r="C106" i="13"/>
  <c r="B106" i="13"/>
  <c r="CJ105" i="13"/>
  <c r="CI105" i="13"/>
  <c r="CH105" i="13"/>
  <c r="CG105" i="13"/>
  <c r="CD105" i="13"/>
  <c r="CC105" i="13"/>
  <c r="CB105" i="13"/>
  <c r="CA105" i="13"/>
  <c r="CJ104" i="13"/>
  <c r="CI104" i="13"/>
  <c r="CH104" i="13"/>
  <c r="CG104" i="13"/>
  <c r="CD104" i="13"/>
  <c r="CC104" i="13"/>
  <c r="CB104" i="13"/>
  <c r="CA104" i="13"/>
  <c r="CJ103" i="13"/>
  <c r="CI103" i="13"/>
  <c r="CH103" i="13"/>
  <c r="CG103" i="13"/>
  <c r="CD103" i="13"/>
  <c r="CC103" i="13"/>
  <c r="O103" i="13" s="1"/>
  <c r="CB103" i="13"/>
  <c r="CA103" i="13"/>
  <c r="B98" i="13"/>
  <c r="B97" i="13"/>
  <c r="B96" i="13"/>
  <c r="B94" i="13"/>
  <c r="B93" i="13"/>
  <c r="B92" i="13"/>
  <c r="B91" i="13"/>
  <c r="B90" i="13"/>
  <c r="E85" i="13"/>
  <c r="C85" i="13" s="1"/>
  <c r="D85" i="13"/>
  <c r="E84" i="13"/>
  <c r="D84" i="13"/>
  <c r="C84" i="13" s="1"/>
  <c r="E83" i="13"/>
  <c r="D83" i="13"/>
  <c r="C83" i="13"/>
  <c r="E82" i="13"/>
  <c r="D82" i="13"/>
  <c r="C82" i="13"/>
  <c r="B77" i="13"/>
  <c r="CI64" i="13"/>
  <c r="CH64" i="13"/>
  <c r="CG64" i="13"/>
  <c r="CI63" i="13"/>
  <c r="B206" i="13" s="1"/>
  <c r="CH63" i="13"/>
  <c r="CG63" i="13"/>
  <c r="B59" i="13"/>
  <c r="B58" i="13"/>
  <c r="B57" i="13" s="1"/>
  <c r="W57" i="13"/>
  <c r="V57" i="13"/>
  <c r="U57" i="13"/>
  <c r="T57" i="13"/>
  <c r="S57" i="13"/>
  <c r="R57" i="13"/>
  <c r="Q57" i="13"/>
  <c r="P57" i="13"/>
  <c r="O57" i="13"/>
  <c r="N57" i="13"/>
  <c r="M57" i="13"/>
  <c r="L57" i="13"/>
  <c r="K57" i="13"/>
  <c r="J57" i="13"/>
  <c r="I57" i="13"/>
  <c r="H57" i="13"/>
  <c r="G57" i="13"/>
  <c r="F57" i="13"/>
  <c r="E57" i="13"/>
  <c r="D57" i="13"/>
  <c r="C57" i="13"/>
  <c r="B56" i="13"/>
  <c r="B55" i="13"/>
  <c r="B54" i="13" s="1"/>
  <c r="W54" i="13"/>
  <c r="V54" i="13"/>
  <c r="U54" i="13"/>
  <c r="T54" i="13"/>
  <c r="S54" i="13"/>
  <c r="R54" i="13"/>
  <c r="Q54" i="13"/>
  <c r="P54" i="13"/>
  <c r="O54" i="13"/>
  <c r="N54" i="13"/>
  <c r="M54" i="13"/>
  <c r="L54" i="13"/>
  <c r="K54" i="13"/>
  <c r="J54" i="13"/>
  <c r="I54" i="13"/>
  <c r="H54" i="13"/>
  <c r="G54" i="13"/>
  <c r="F54" i="13"/>
  <c r="E54" i="13"/>
  <c r="D54" i="13"/>
  <c r="C54" i="13"/>
  <c r="B49" i="13"/>
  <c r="B48" i="13"/>
  <c r="D44" i="13"/>
  <c r="C44" i="13"/>
  <c r="B44" i="13"/>
  <c r="D43" i="13"/>
  <c r="B43" i="13" s="1"/>
  <c r="C43" i="13"/>
  <c r="D42" i="13"/>
  <c r="C42" i="13"/>
  <c r="B42" i="13" s="1"/>
  <c r="D41" i="13"/>
  <c r="C41" i="13"/>
  <c r="B41" i="13"/>
  <c r="D40" i="13"/>
  <c r="C40" i="13"/>
  <c r="B40" i="13"/>
  <c r="D39" i="13"/>
  <c r="B39" i="13" s="1"/>
  <c r="C39" i="13"/>
  <c r="D38" i="13"/>
  <c r="C38" i="13"/>
  <c r="B38" i="13" s="1"/>
  <c r="D37" i="13"/>
  <c r="C37" i="13"/>
  <c r="B37" i="13"/>
  <c r="D36" i="13"/>
  <c r="C36" i="13"/>
  <c r="B36" i="13"/>
  <c r="D35" i="13"/>
  <c r="B35" i="13" s="1"/>
  <c r="C35" i="13"/>
  <c r="D34" i="13"/>
  <c r="C34" i="13"/>
  <c r="B34" i="13" s="1"/>
  <c r="D33" i="13"/>
  <c r="C33" i="13"/>
  <c r="B33" i="13"/>
  <c r="D32" i="13"/>
  <c r="C32" i="13"/>
  <c r="B32" i="13"/>
  <c r="D31" i="13"/>
  <c r="B31" i="13" s="1"/>
  <c r="C31" i="13"/>
  <c r="D26" i="13"/>
  <c r="C26" i="13"/>
  <c r="B26" i="13" s="1"/>
  <c r="D25" i="13"/>
  <c r="C25" i="13"/>
  <c r="B25" i="13"/>
  <c r="D24" i="13"/>
  <c r="C24" i="13"/>
  <c r="B24" i="13"/>
  <c r="D23" i="13"/>
  <c r="B23" i="13" s="1"/>
  <c r="C23" i="13"/>
  <c r="D22" i="13"/>
  <c r="C22" i="13"/>
  <c r="B22" i="13" s="1"/>
  <c r="D21" i="13"/>
  <c r="C21" i="13"/>
  <c r="B21" i="13"/>
  <c r="D20" i="13"/>
  <c r="B20" i="13"/>
  <c r="D19" i="13"/>
  <c r="B19" i="13"/>
  <c r="D18" i="13"/>
  <c r="C18" i="13"/>
  <c r="B18" i="13"/>
  <c r="D17" i="13"/>
  <c r="B17" i="13" s="1"/>
  <c r="C17" i="13"/>
  <c r="D16" i="13"/>
  <c r="C16" i="13"/>
  <c r="B16" i="13" s="1"/>
  <c r="D15" i="13"/>
  <c r="C15" i="13"/>
  <c r="B15" i="13"/>
  <c r="D14" i="13"/>
  <c r="C14" i="13"/>
  <c r="C12" i="13" s="1"/>
  <c r="B14" i="13"/>
  <c r="D13" i="13"/>
  <c r="B13" i="13" s="1"/>
  <c r="C13" i="13"/>
  <c r="AS12" i="13"/>
  <c r="AR12" i="13"/>
  <c r="AQ12" i="13"/>
  <c r="AP12" i="13"/>
  <c r="AO12" i="13"/>
  <c r="AN12" i="13"/>
  <c r="AM12" i="13"/>
  <c r="AL12" i="13"/>
  <c r="AK12" i="13"/>
  <c r="AJ12" i="13"/>
  <c r="AI12" i="13"/>
  <c r="AH12" i="13"/>
  <c r="AG12" i="13"/>
  <c r="AF12" i="13"/>
  <c r="AE12" i="13"/>
  <c r="AD12" i="13"/>
  <c r="AC12" i="13"/>
  <c r="AB12" i="13"/>
  <c r="AA12" i="13"/>
  <c r="Z12" i="13"/>
  <c r="Y12" i="13"/>
  <c r="X12" i="13"/>
  <c r="W12" i="13"/>
  <c r="V12" i="13"/>
  <c r="U12" i="13"/>
  <c r="T12" i="13"/>
  <c r="S12" i="13"/>
  <c r="R12" i="13"/>
  <c r="Q12" i="13"/>
  <c r="P12" i="13"/>
  <c r="O12" i="13"/>
  <c r="N12" i="13"/>
  <c r="M12" i="13"/>
  <c r="L12" i="13"/>
  <c r="K12" i="13"/>
  <c r="J12" i="13"/>
  <c r="I12" i="13"/>
  <c r="H12" i="13"/>
  <c r="G12" i="13"/>
  <c r="F12" i="13"/>
  <c r="E12" i="13"/>
  <c r="D12" i="13"/>
  <c r="A5" i="13"/>
  <c r="A4" i="13"/>
  <c r="A3" i="13"/>
  <c r="A2" i="13"/>
  <c r="B12" i="13" l="1"/>
  <c r="A206" i="13" s="1"/>
  <c r="B152" i="12"/>
  <c r="E148" i="12"/>
  <c r="D148" i="12"/>
  <c r="C148" i="12"/>
  <c r="E147" i="12"/>
  <c r="C147" i="12" s="1"/>
  <c r="D147" i="12"/>
  <c r="E146" i="12"/>
  <c r="D146" i="12"/>
  <c r="C146" i="12" s="1"/>
  <c r="E145" i="12"/>
  <c r="D145" i="12"/>
  <c r="C145" i="12"/>
  <c r="E144" i="12"/>
  <c r="D144" i="12"/>
  <c r="C144" i="12"/>
  <c r="E143" i="12"/>
  <c r="C143" i="12" s="1"/>
  <c r="D143" i="12"/>
  <c r="E142" i="12"/>
  <c r="D142" i="12"/>
  <c r="C142" i="12" s="1"/>
  <c r="E141" i="12"/>
  <c r="D141" i="12"/>
  <c r="C141" i="12"/>
  <c r="E140" i="12"/>
  <c r="D140" i="12"/>
  <c r="C140" i="12"/>
  <c r="E139" i="12"/>
  <c r="C139" i="12" s="1"/>
  <c r="D139" i="12"/>
  <c r="E138" i="12"/>
  <c r="D138" i="12"/>
  <c r="C138" i="12" s="1"/>
  <c r="E137" i="12"/>
  <c r="D137" i="12"/>
  <c r="C137" i="12"/>
  <c r="E136" i="12"/>
  <c r="D136" i="12"/>
  <c r="C136" i="12"/>
  <c r="E135" i="12"/>
  <c r="C135" i="12" s="1"/>
  <c r="D135" i="12"/>
  <c r="E130" i="12"/>
  <c r="D130" i="12"/>
  <c r="C130" i="12" s="1"/>
  <c r="E129" i="12"/>
  <c r="D129" i="12"/>
  <c r="C129" i="12"/>
  <c r="E128" i="12"/>
  <c r="D128" i="12"/>
  <c r="C128" i="12"/>
  <c r="E127" i="12"/>
  <c r="C127" i="12" s="1"/>
  <c r="D127" i="12"/>
  <c r="E126" i="12"/>
  <c r="D126" i="12"/>
  <c r="C126" i="12" s="1"/>
  <c r="E125" i="12"/>
  <c r="D125" i="12"/>
  <c r="C125" i="12"/>
  <c r="E124" i="12"/>
  <c r="D124" i="12"/>
  <c r="C124" i="12"/>
  <c r="D119" i="12"/>
  <c r="C119" i="12"/>
  <c r="B119" i="12" s="1"/>
  <c r="D118" i="12"/>
  <c r="C118" i="12"/>
  <c r="B118" i="12" s="1"/>
  <c r="D117" i="12"/>
  <c r="C117" i="12"/>
  <c r="B117" i="12"/>
  <c r="N106" i="12"/>
  <c r="M106" i="12"/>
  <c r="L106" i="12"/>
  <c r="K106" i="12"/>
  <c r="J106" i="12"/>
  <c r="I106" i="12"/>
  <c r="H106" i="12"/>
  <c r="G106" i="12"/>
  <c r="F106" i="12"/>
  <c r="E106" i="12"/>
  <c r="D106" i="12"/>
  <c r="C106" i="12"/>
  <c r="B106" i="12"/>
  <c r="CJ105" i="12"/>
  <c r="CI105" i="12"/>
  <c r="CC105" i="12" s="1"/>
  <c r="CH105" i="12"/>
  <c r="CG105" i="12"/>
  <c r="CD105" i="12"/>
  <c r="CB105" i="12"/>
  <c r="CA105" i="12"/>
  <c r="CJ104" i="12"/>
  <c r="CI104" i="12"/>
  <c r="CC104" i="12" s="1"/>
  <c r="CH104" i="12"/>
  <c r="CG104" i="12"/>
  <c r="CD104" i="12"/>
  <c r="CB104" i="12"/>
  <c r="CA104" i="12"/>
  <c r="CJ103" i="12"/>
  <c r="CI103" i="12"/>
  <c r="CC103" i="12" s="1"/>
  <c r="CH103" i="12"/>
  <c r="CG103" i="12"/>
  <c r="CD103" i="12"/>
  <c r="CB103" i="12"/>
  <c r="O103" i="12" s="1"/>
  <c r="CA103" i="12"/>
  <c r="B98" i="12"/>
  <c r="B97" i="12"/>
  <c r="B96" i="12"/>
  <c r="B94" i="12"/>
  <c r="B93" i="12"/>
  <c r="B92" i="12"/>
  <c r="B91" i="12"/>
  <c r="B90" i="12"/>
  <c r="E85" i="12"/>
  <c r="D85" i="12"/>
  <c r="C85" i="12" s="1"/>
  <c r="E84" i="12"/>
  <c r="D84" i="12"/>
  <c r="C84" i="12"/>
  <c r="E83" i="12"/>
  <c r="D83" i="12"/>
  <c r="C83" i="12"/>
  <c r="E82" i="12"/>
  <c r="C82" i="12" s="1"/>
  <c r="D82" i="12"/>
  <c r="B77" i="12"/>
  <c r="CI64" i="12"/>
  <c r="CH64" i="12"/>
  <c r="CG64" i="12"/>
  <c r="CI63" i="12"/>
  <c r="CH63" i="12"/>
  <c r="CG63" i="12"/>
  <c r="B206" i="12" s="1"/>
  <c r="B59" i="12"/>
  <c r="B58" i="12"/>
  <c r="B57" i="12" s="1"/>
  <c r="W57" i="12"/>
  <c r="V57" i="12"/>
  <c r="U57" i="12"/>
  <c r="T57" i="12"/>
  <c r="S57" i="12"/>
  <c r="R57" i="12"/>
  <c r="Q57" i="12"/>
  <c r="P57" i="12"/>
  <c r="O57" i="12"/>
  <c r="N57" i="12"/>
  <c r="M57" i="12"/>
  <c r="L57" i="12"/>
  <c r="K57" i="12"/>
  <c r="J57" i="12"/>
  <c r="I57" i="12"/>
  <c r="H57" i="12"/>
  <c r="G57" i="12"/>
  <c r="F57" i="12"/>
  <c r="E57" i="12"/>
  <c r="D57" i="12"/>
  <c r="C57" i="12"/>
  <c r="B56" i="12"/>
  <c r="B55" i="12"/>
  <c r="B54" i="12" s="1"/>
  <c r="W54" i="12"/>
  <c r="V54" i="12"/>
  <c r="U54" i="12"/>
  <c r="T54" i="12"/>
  <c r="S54" i="12"/>
  <c r="R54" i="12"/>
  <c r="Q54" i="12"/>
  <c r="P54" i="12"/>
  <c r="O54" i="12"/>
  <c r="N54" i="12"/>
  <c r="M54" i="12"/>
  <c r="L54" i="12"/>
  <c r="K54" i="12"/>
  <c r="J54" i="12"/>
  <c r="I54" i="12"/>
  <c r="H54" i="12"/>
  <c r="G54" i="12"/>
  <c r="F54" i="12"/>
  <c r="E54" i="12"/>
  <c r="D54" i="12"/>
  <c r="C54" i="12"/>
  <c r="B49" i="12"/>
  <c r="B48" i="12"/>
  <c r="D44" i="12"/>
  <c r="C44" i="12"/>
  <c r="B44" i="12" s="1"/>
  <c r="D43" i="12"/>
  <c r="C43" i="12"/>
  <c r="B43" i="12" s="1"/>
  <c r="D42" i="12"/>
  <c r="C42" i="12"/>
  <c r="B42" i="12"/>
  <c r="D41" i="12"/>
  <c r="C41" i="12"/>
  <c r="B41" i="12"/>
  <c r="D40" i="12"/>
  <c r="C40" i="12"/>
  <c r="B40" i="12" s="1"/>
  <c r="D39" i="12"/>
  <c r="C39" i="12"/>
  <c r="B39" i="12" s="1"/>
  <c r="D38" i="12"/>
  <c r="C38" i="12"/>
  <c r="B38" i="12"/>
  <c r="D37" i="12"/>
  <c r="C37" i="12"/>
  <c r="B37" i="12"/>
  <c r="D36" i="12"/>
  <c r="C36" i="12"/>
  <c r="B36" i="12" s="1"/>
  <c r="D35" i="12"/>
  <c r="C35" i="12"/>
  <c r="B35" i="12" s="1"/>
  <c r="D34" i="12"/>
  <c r="C34" i="12"/>
  <c r="B34" i="12"/>
  <c r="D33" i="12"/>
  <c r="C33" i="12"/>
  <c r="B33" i="12"/>
  <c r="D32" i="12"/>
  <c r="C32" i="12"/>
  <c r="B32" i="12" s="1"/>
  <c r="D31" i="12"/>
  <c r="C31" i="12"/>
  <c r="B31" i="12" s="1"/>
  <c r="D26" i="12"/>
  <c r="C26" i="12"/>
  <c r="B26" i="12"/>
  <c r="D25" i="12"/>
  <c r="C25" i="12"/>
  <c r="B25" i="12"/>
  <c r="D24" i="12"/>
  <c r="C24" i="12"/>
  <c r="B24" i="12" s="1"/>
  <c r="D23" i="12"/>
  <c r="C23" i="12"/>
  <c r="B23" i="12" s="1"/>
  <c r="D22" i="12"/>
  <c r="C22" i="12"/>
  <c r="B22" i="12"/>
  <c r="D21" i="12"/>
  <c r="C21" i="12"/>
  <c r="B21" i="12"/>
  <c r="D20" i="12"/>
  <c r="B20" i="12" s="1"/>
  <c r="D19" i="12"/>
  <c r="B19" i="12"/>
  <c r="D18" i="12"/>
  <c r="C18" i="12"/>
  <c r="B18" i="12" s="1"/>
  <c r="D17" i="12"/>
  <c r="C17" i="12"/>
  <c r="B17" i="12" s="1"/>
  <c r="D16" i="12"/>
  <c r="C16" i="12"/>
  <c r="B16" i="12"/>
  <c r="D15" i="12"/>
  <c r="C15" i="12"/>
  <c r="B15" i="12"/>
  <c r="D14" i="12"/>
  <c r="D12" i="12" s="1"/>
  <c r="C14" i="12"/>
  <c r="B14" i="12" s="1"/>
  <c r="D13" i="12"/>
  <c r="C13" i="12"/>
  <c r="B13" i="12" s="1"/>
  <c r="AS12" i="12"/>
  <c r="AR12" i="12"/>
  <c r="AQ12" i="12"/>
  <c r="AP12" i="12"/>
  <c r="AO12" i="12"/>
  <c r="AN12" i="12"/>
  <c r="AM12" i="12"/>
  <c r="AL12" i="12"/>
  <c r="AK12" i="12"/>
  <c r="AJ12" i="12"/>
  <c r="AI12" i="12"/>
  <c r="AH12" i="12"/>
  <c r="AG12" i="12"/>
  <c r="AF12" i="12"/>
  <c r="AE12" i="12"/>
  <c r="AD12" i="12"/>
  <c r="AC12" i="12"/>
  <c r="AB12" i="12"/>
  <c r="AA12" i="12"/>
  <c r="Z12" i="12"/>
  <c r="Y12" i="12"/>
  <c r="X12" i="12"/>
  <c r="W12" i="12"/>
  <c r="V12" i="12"/>
  <c r="U12" i="12"/>
  <c r="T12" i="12"/>
  <c r="S12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C12" i="12"/>
  <c r="A5" i="12"/>
  <c r="A4" i="12"/>
  <c r="A3" i="12"/>
  <c r="A2" i="12"/>
  <c r="B12" i="12" l="1"/>
  <c r="A206" i="12" s="1"/>
  <c r="B152" i="4"/>
  <c r="E148" i="4"/>
  <c r="D148" i="4"/>
  <c r="C148" i="4" s="1"/>
  <c r="E147" i="4"/>
  <c r="D147" i="4"/>
  <c r="C147" i="4"/>
  <c r="E146" i="4"/>
  <c r="D146" i="4"/>
  <c r="C146" i="4"/>
  <c r="E145" i="4"/>
  <c r="C145" i="4" s="1"/>
  <c r="D145" i="4"/>
  <c r="E144" i="4"/>
  <c r="D144" i="4"/>
  <c r="C144" i="4" s="1"/>
  <c r="E143" i="4"/>
  <c r="D143" i="4"/>
  <c r="C143" i="4"/>
  <c r="E142" i="4"/>
  <c r="D142" i="4"/>
  <c r="C142" i="4"/>
  <c r="E141" i="4"/>
  <c r="C141" i="4" s="1"/>
  <c r="D141" i="4"/>
  <c r="E140" i="4"/>
  <c r="D140" i="4"/>
  <c r="C140" i="4" s="1"/>
  <c r="E139" i="4"/>
  <c r="D139" i="4"/>
  <c r="C139" i="4"/>
  <c r="E138" i="4"/>
  <c r="D138" i="4"/>
  <c r="C138" i="4"/>
  <c r="E137" i="4"/>
  <c r="D137" i="4"/>
  <c r="C137" i="4" s="1"/>
  <c r="E136" i="4"/>
  <c r="D136" i="4"/>
  <c r="C136" i="4" s="1"/>
  <c r="E135" i="4"/>
  <c r="D135" i="4"/>
  <c r="C135" i="4"/>
  <c r="E130" i="4"/>
  <c r="D130" i="4"/>
  <c r="C130" i="4"/>
  <c r="E129" i="4"/>
  <c r="C129" i="4" s="1"/>
  <c r="D129" i="4"/>
  <c r="E128" i="4"/>
  <c r="D128" i="4"/>
  <c r="C128" i="4" s="1"/>
  <c r="E127" i="4"/>
  <c r="D127" i="4"/>
  <c r="C127" i="4"/>
  <c r="E126" i="4"/>
  <c r="D126" i="4"/>
  <c r="C126" i="4"/>
  <c r="E125" i="4"/>
  <c r="C125" i="4" s="1"/>
  <c r="D125" i="4"/>
  <c r="E124" i="4"/>
  <c r="D124" i="4"/>
  <c r="C124" i="4" s="1"/>
  <c r="D119" i="4"/>
  <c r="C119" i="4"/>
  <c r="B119" i="4"/>
  <c r="D118" i="4"/>
  <c r="C118" i="4"/>
  <c r="B118" i="4"/>
  <c r="D117" i="4"/>
  <c r="C117" i="4"/>
  <c r="B117" i="4" s="1"/>
  <c r="N106" i="4"/>
  <c r="M106" i="4"/>
  <c r="L106" i="4"/>
  <c r="K106" i="4"/>
  <c r="J106" i="4"/>
  <c r="I106" i="4"/>
  <c r="H106" i="4"/>
  <c r="G106" i="4"/>
  <c r="F106" i="4"/>
  <c r="E106" i="4"/>
  <c r="D106" i="4"/>
  <c r="C106" i="4"/>
  <c r="B106" i="4"/>
  <c r="CJ105" i="4"/>
  <c r="CD105" i="4" s="1"/>
  <c r="CI105" i="4"/>
  <c r="CH105" i="4"/>
  <c r="CG105" i="4"/>
  <c r="CC105" i="4"/>
  <c r="CB105" i="4"/>
  <c r="CA105" i="4"/>
  <c r="CJ104" i="4"/>
  <c r="CD104" i="4" s="1"/>
  <c r="CI104" i="4"/>
  <c r="CH104" i="4"/>
  <c r="CG104" i="4"/>
  <c r="CC104" i="4"/>
  <c r="CB104" i="4"/>
  <c r="CA104" i="4"/>
  <c r="CJ103" i="4"/>
  <c r="CD103" i="4" s="1"/>
  <c r="CI103" i="4"/>
  <c r="CH103" i="4"/>
  <c r="CG103" i="4"/>
  <c r="CA103" i="4" s="1"/>
  <c r="O103" i="4" s="1"/>
  <c r="CC103" i="4"/>
  <c r="CB103" i="4"/>
  <c r="B98" i="4"/>
  <c r="B97" i="4"/>
  <c r="B96" i="4"/>
  <c r="B94" i="4"/>
  <c r="B93" i="4"/>
  <c r="B92" i="4"/>
  <c r="B91" i="4"/>
  <c r="B90" i="4"/>
  <c r="E85" i="4"/>
  <c r="D85" i="4"/>
  <c r="C85" i="4"/>
  <c r="E84" i="4"/>
  <c r="D84" i="4"/>
  <c r="C84" i="4" s="1"/>
  <c r="E83" i="4"/>
  <c r="D83" i="4"/>
  <c r="C83" i="4" s="1"/>
  <c r="E82" i="4"/>
  <c r="D82" i="4"/>
  <c r="C82" i="4"/>
  <c r="B77" i="4"/>
  <c r="CI64" i="4"/>
  <c r="CH64" i="4"/>
  <c r="CG64" i="4"/>
  <c r="B206" i="4" s="1"/>
  <c r="CI63" i="4"/>
  <c r="CH63" i="4"/>
  <c r="CG63" i="4"/>
  <c r="B59" i="4"/>
  <c r="B57" i="4" s="1"/>
  <c r="B58" i="4"/>
  <c r="W57" i="4"/>
  <c r="V57" i="4"/>
  <c r="U57" i="4"/>
  <c r="T57" i="4"/>
  <c r="S57" i="4"/>
  <c r="R57" i="4"/>
  <c r="Q57" i="4"/>
  <c r="P57" i="4"/>
  <c r="O57" i="4"/>
  <c r="N57" i="4"/>
  <c r="M57" i="4"/>
  <c r="L57" i="4"/>
  <c r="K57" i="4"/>
  <c r="J57" i="4"/>
  <c r="I57" i="4"/>
  <c r="H57" i="4"/>
  <c r="G57" i="4"/>
  <c r="F57" i="4"/>
  <c r="E57" i="4"/>
  <c r="D57" i="4"/>
  <c r="C57" i="4"/>
  <c r="B56" i="4"/>
  <c r="B54" i="4" s="1"/>
  <c r="B55" i="4"/>
  <c r="W54" i="4"/>
  <c r="V54" i="4"/>
  <c r="U54" i="4"/>
  <c r="T54" i="4"/>
  <c r="S54" i="4"/>
  <c r="R54" i="4"/>
  <c r="Q54" i="4"/>
  <c r="P54" i="4"/>
  <c r="O54" i="4"/>
  <c r="N54" i="4"/>
  <c r="M54" i="4"/>
  <c r="L54" i="4"/>
  <c r="K54" i="4"/>
  <c r="J54" i="4"/>
  <c r="I54" i="4"/>
  <c r="H54" i="4"/>
  <c r="G54" i="4"/>
  <c r="F54" i="4"/>
  <c r="E54" i="4"/>
  <c r="D54" i="4"/>
  <c r="C54" i="4"/>
  <c r="B49" i="4"/>
  <c r="B48" i="4"/>
  <c r="D44" i="4"/>
  <c r="C44" i="4"/>
  <c r="B44" i="4"/>
  <c r="D43" i="4"/>
  <c r="C43" i="4"/>
  <c r="B43" i="4"/>
  <c r="D42" i="4"/>
  <c r="B42" i="4" s="1"/>
  <c r="C42" i="4"/>
  <c r="D41" i="4"/>
  <c r="C41" i="4"/>
  <c r="B41" i="4" s="1"/>
  <c r="D40" i="4"/>
  <c r="C40" i="4"/>
  <c r="B40" i="4"/>
  <c r="D39" i="4"/>
  <c r="C39" i="4"/>
  <c r="B39" i="4"/>
  <c r="D38" i="4"/>
  <c r="B38" i="4" s="1"/>
  <c r="C38" i="4"/>
  <c r="D37" i="4"/>
  <c r="C37" i="4"/>
  <c r="B37" i="4" s="1"/>
  <c r="D36" i="4"/>
  <c r="C36" i="4"/>
  <c r="B36" i="4"/>
  <c r="D35" i="4"/>
  <c r="C35" i="4"/>
  <c r="B35" i="4"/>
  <c r="D34" i="4"/>
  <c r="B34" i="4" s="1"/>
  <c r="C34" i="4"/>
  <c r="D33" i="4"/>
  <c r="C33" i="4"/>
  <c r="B33" i="4" s="1"/>
  <c r="D32" i="4"/>
  <c r="C32" i="4"/>
  <c r="B32" i="4"/>
  <c r="D31" i="4"/>
  <c r="C31" i="4"/>
  <c r="B31" i="4"/>
  <c r="D26" i="4"/>
  <c r="B26" i="4" s="1"/>
  <c r="C26" i="4"/>
  <c r="D25" i="4"/>
  <c r="C25" i="4"/>
  <c r="B25" i="4" s="1"/>
  <c r="D24" i="4"/>
  <c r="C24" i="4"/>
  <c r="B24" i="4"/>
  <c r="D23" i="4"/>
  <c r="C23" i="4"/>
  <c r="B23" i="4"/>
  <c r="D22" i="4"/>
  <c r="C22" i="4"/>
  <c r="B22" i="4" s="1"/>
  <c r="D21" i="4"/>
  <c r="C21" i="4"/>
  <c r="B21" i="4" s="1"/>
  <c r="D20" i="4"/>
  <c r="B20" i="4"/>
  <c r="D19" i="4"/>
  <c r="B19" i="4" s="1"/>
  <c r="D18" i="4"/>
  <c r="C18" i="4"/>
  <c r="B18" i="4"/>
  <c r="D17" i="4"/>
  <c r="C17" i="4"/>
  <c r="B17" i="4"/>
  <c r="D16" i="4"/>
  <c r="B16" i="4" s="1"/>
  <c r="C16" i="4"/>
  <c r="D15" i="4"/>
  <c r="D12" i="4" s="1"/>
  <c r="C15" i="4"/>
  <c r="B15" i="4" s="1"/>
  <c r="D14" i="4"/>
  <c r="C14" i="4"/>
  <c r="C12" i="4" s="1"/>
  <c r="B14" i="4"/>
  <c r="D13" i="4"/>
  <c r="C13" i="4"/>
  <c r="B13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A5" i="4"/>
  <c r="A4" i="4"/>
  <c r="A3" i="4"/>
  <c r="A2" i="4"/>
  <c r="B12" i="4" l="1"/>
  <c r="A206" i="4" s="1"/>
  <c r="B152" i="3"/>
  <c r="E148" i="3"/>
  <c r="D148" i="3"/>
  <c r="C148" i="3" s="1"/>
  <c r="E147" i="3"/>
  <c r="D147" i="3"/>
  <c r="C147" i="3" s="1"/>
  <c r="E146" i="3"/>
  <c r="D146" i="3"/>
  <c r="C146" i="3"/>
  <c r="E145" i="3"/>
  <c r="D145" i="3"/>
  <c r="C145" i="3"/>
  <c r="E144" i="3"/>
  <c r="D144" i="3"/>
  <c r="C144" i="3" s="1"/>
  <c r="E143" i="3"/>
  <c r="D143" i="3"/>
  <c r="C143" i="3" s="1"/>
  <c r="E142" i="3"/>
  <c r="D142" i="3"/>
  <c r="C142" i="3"/>
  <c r="E141" i="3"/>
  <c r="D141" i="3"/>
  <c r="C141" i="3"/>
  <c r="E140" i="3"/>
  <c r="D140" i="3"/>
  <c r="C140" i="3" s="1"/>
  <c r="E139" i="3"/>
  <c r="D139" i="3"/>
  <c r="C139" i="3" s="1"/>
  <c r="E138" i="3"/>
  <c r="D138" i="3"/>
  <c r="C138" i="3"/>
  <c r="E137" i="3"/>
  <c r="D137" i="3"/>
  <c r="C137" i="3"/>
  <c r="E136" i="3"/>
  <c r="D136" i="3"/>
  <c r="C136" i="3" s="1"/>
  <c r="E135" i="3"/>
  <c r="D135" i="3"/>
  <c r="C135" i="3" s="1"/>
  <c r="E130" i="3"/>
  <c r="D130" i="3"/>
  <c r="C130" i="3"/>
  <c r="E129" i="3"/>
  <c r="D129" i="3"/>
  <c r="C129" i="3"/>
  <c r="E128" i="3"/>
  <c r="D128" i="3"/>
  <c r="C128" i="3" s="1"/>
  <c r="E127" i="3"/>
  <c r="D127" i="3"/>
  <c r="C127" i="3" s="1"/>
  <c r="E126" i="3"/>
  <c r="D126" i="3"/>
  <c r="C126" i="3"/>
  <c r="E125" i="3"/>
  <c r="D125" i="3"/>
  <c r="C125" i="3"/>
  <c r="E124" i="3"/>
  <c r="D124" i="3"/>
  <c r="C124" i="3" s="1"/>
  <c r="D119" i="3"/>
  <c r="C119" i="3"/>
  <c r="B119" i="3" s="1"/>
  <c r="D118" i="3"/>
  <c r="C118" i="3"/>
  <c r="B118" i="3"/>
  <c r="D117" i="3"/>
  <c r="C117" i="3"/>
  <c r="B117" i="3"/>
  <c r="N106" i="3"/>
  <c r="M106" i="3"/>
  <c r="L106" i="3"/>
  <c r="K106" i="3"/>
  <c r="J106" i="3"/>
  <c r="I106" i="3"/>
  <c r="H106" i="3"/>
  <c r="G106" i="3"/>
  <c r="F106" i="3"/>
  <c r="E106" i="3"/>
  <c r="D106" i="3"/>
  <c r="C106" i="3"/>
  <c r="B106" i="3"/>
  <c r="CJ105" i="3"/>
  <c r="CI105" i="3"/>
  <c r="CH105" i="3"/>
  <c r="CB105" i="3" s="1"/>
  <c r="CG105" i="3"/>
  <c r="CD105" i="3"/>
  <c r="CC105" i="3"/>
  <c r="CA105" i="3"/>
  <c r="CJ104" i="3"/>
  <c r="CI104" i="3"/>
  <c r="CH104" i="3"/>
  <c r="CB104" i="3" s="1"/>
  <c r="CG104" i="3"/>
  <c r="CD104" i="3"/>
  <c r="CC104" i="3"/>
  <c r="CA104" i="3"/>
  <c r="CJ103" i="3"/>
  <c r="CI103" i="3"/>
  <c r="CH103" i="3"/>
  <c r="CB103" i="3" s="1"/>
  <c r="CG103" i="3"/>
  <c r="CD103" i="3"/>
  <c r="CC103" i="3"/>
  <c r="CA103" i="3"/>
  <c r="O103" i="3" s="1"/>
  <c r="B98" i="3"/>
  <c r="B97" i="3"/>
  <c r="B96" i="3"/>
  <c r="B94" i="3"/>
  <c r="B93" i="3"/>
  <c r="B92" i="3"/>
  <c r="B91" i="3"/>
  <c r="B90" i="3"/>
  <c r="E85" i="3"/>
  <c r="D85" i="3"/>
  <c r="C85" i="3"/>
  <c r="E84" i="3"/>
  <c r="D84" i="3"/>
  <c r="C84" i="3"/>
  <c r="E83" i="3"/>
  <c r="D83" i="3"/>
  <c r="C83" i="3" s="1"/>
  <c r="E82" i="3"/>
  <c r="D82" i="3"/>
  <c r="C82" i="3" s="1"/>
  <c r="B77" i="3"/>
  <c r="CI64" i="3"/>
  <c r="CH64" i="3"/>
  <c r="CG64" i="3"/>
  <c r="CI63" i="3"/>
  <c r="CH63" i="3"/>
  <c r="CG63" i="3"/>
  <c r="B206" i="3" s="1"/>
  <c r="B59" i="3"/>
  <c r="B58" i="3"/>
  <c r="W57" i="3"/>
  <c r="V57" i="3"/>
  <c r="U57" i="3"/>
  <c r="T57" i="3"/>
  <c r="S57" i="3"/>
  <c r="R57" i="3"/>
  <c r="Q57" i="3"/>
  <c r="P57" i="3"/>
  <c r="O57" i="3"/>
  <c r="N57" i="3"/>
  <c r="M57" i="3"/>
  <c r="L57" i="3"/>
  <c r="K57" i="3"/>
  <c r="J57" i="3"/>
  <c r="I57" i="3"/>
  <c r="H57" i="3"/>
  <c r="G57" i="3"/>
  <c r="F57" i="3"/>
  <c r="E57" i="3"/>
  <c r="D57" i="3"/>
  <c r="C57" i="3"/>
  <c r="B57" i="3"/>
  <c r="B56" i="3"/>
  <c r="B55" i="3"/>
  <c r="W54" i="3"/>
  <c r="V54" i="3"/>
  <c r="U54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D54" i="3"/>
  <c r="C54" i="3"/>
  <c r="B54" i="3"/>
  <c r="B49" i="3"/>
  <c r="B48" i="3"/>
  <c r="D44" i="3"/>
  <c r="C44" i="3"/>
  <c r="B44" i="3" s="1"/>
  <c r="D43" i="3"/>
  <c r="C43" i="3"/>
  <c r="B43" i="3"/>
  <c r="D42" i="3"/>
  <c r="C42" i="3"/>
  <c r="B42" i="3"/>
  <c r="D41" i="3"/>
  <c r="C41" i="3"/>
  <c r="B41" i="3" s="1"/>
  <c r="D40" i="3"/>
  <c r="C40" i="3"/>
  <c r="B40" i="3" s="1"/>
  <c r="D39" i="3"/>
  <c r="C39" i="3"/>
  <c r="B39" i="3"/>
  <c r="D38" i="3"/>
  <c r="C38" i="3"/>
  <c r="B38" i="3"/>
  <c r="D37" i="3"/>
  <c r="C37" i="3"/>
  <c r="B37" i="3" s="1"/>
  <c r="D36" i="3"/>
  <c r="C36" i="3"/>
  <c r="B36" i="3" s="1"/>
  <c r="D35" i="3"/>
  <c r="C35" i="3"/>
  <c r="B35" i="3"/>
  <c r="D34" i="3"/>
  <c r="C34" i="3"/>
  <c r="B34" i="3"/>
  <c r="D33" i="3"/>
  <c r="C33" i="3"/>
  <c r="B33" i="3" s="1"/>
  <c r="D32" i="3"/>
  <c r="C32" i="3"/>
  <c r="B32" i="3" s="1"/>
  <c r="D31" i="3"/>
  <c r="C31" i="3"/>
  <c r="B31" i="3"/>
  <c r="D26" i="3"/>
  <c r="C26" i="3"/>
  <c r="B26" i="3"/>
  <c r="D25" i="3"/>
  <c r="C25" i="3"/>
  <c r="B25" i="3" s="1"/>
  <c r="D24" i="3"/>
  <c r="C24" i="3"/>
  <c r="B24" i="3" s="1"/>
  <c r="D23" i="3"/>
  <c r="C23" i="3"/>
  <c r="B23" i="3"/>
  <c r="D22" i="3"/>
  <c r="C22" i="3"/>
  <c r="B22" i="3"/>
  <c r="D21" i="3"/>
  <c r="C21" i="3"/>
  <c r="B21" i="3" s="1"/>
  <c r="D20" i="3"/>
  <c r="B20" i="3"/>
  <c r="D19" i="3"/>
  <c r="B19" i="3" s="1"/>
  <c r="D18" i="3"/>
  <c r="C18" i="3"/>
  <c r="B18" i="3" s="1"/>
  <c r="D17" i="3"/>
  <c r="C17" i="3"/>
  <c r="B17" i="3"/>
  <c r="D16" i="3"/>
  <c r="C16" i="3"/>
  <c r="B16" i="3"/>
  <c r="D15" i="3"/>
  <c r="C15" i="3"/>
  <c r="B15" i="3" s="1"/>
  <c r="D14" i="3"/>
  <c r="D12" i="3" s="1"/>
  <c r="C14" i="3"/>
  <c r="B14" i="3" s="1"/>
  <c r="D13" i="3"/>
  <c r="C13" i="3"/>
  <c r="B13" i="3"/>
  <c r="AS12" i="3"/>
  <c r="AR12" i="3"/>
  <c r="AQ12" i="3"/>
  <c r="AP12" i="3"/>
  <c r="AO12" i="3"/>
  <c r="AN12" i="3"/>
  <c r="AM12" i="3"/>
  <c r="AL12" i="3"/>
  <c r="AK12" i="3"/>
  <c r="AJ12" i="3"/>
  <c r="AI12" i="3"/>
  <c r="AH12" i="3"/>
  <c r="AG12" i="3"/>
  <c r="AF12" i="3"/>
  <c r="AE12" i="3"/>
  <c r="AD12" i="3"/>
  <c r="AC12" i="3"/>
  <c r="AB12" i="3"/>
  <c r="AA12" i="3"/>
  <c r="Z12" i="3"/>
  <c r="Y12" i="3"/>
  <c r="X12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A5" i="3"/>
  <c r="A4" i="3"/>
  <c r="A3" i="3"/>
  <c r="A2" i="3"/>
  <c r="B12" i="3" l="1"/>
  <c r="C12" i="3"/>
  <c r="B152" i="2"/>
  <c r="E148" i="2"/>
  <c r="D148" i="2"/>
  <c r="C148" i="2" s="1"/>
  <c r="E147" i="2"/>
  <c r="D147" i="2"/>
  <c r="C147" i="2" s="1"/>
  <c r="E146" i="2"/>
  <c r="D146" i="2"/>
  <c r="C146" i="2"/>
  <c r="E145" i="2"/>
  <c r="D145" i="2"/>
  <c r="C145" i="2"/>
  <c r="E144" i="2"/>
  <c r="D144" i="2"/>
  <c r="C144" i="2" s="1"/>
  <c r="E143" i="2"/>
  <c r="D143" i="2"/>
  <c r="C143" i="2" s="1"/>
  <c r="E142" i="2"/>
  <c r="D142" i="2"/>
  <c r="C142" i="2"/>
  <c r="E141" i="2"/>
  <c r="D141" i="2"/>
  <c r="C141" i="2"/>
  <c r="E140" i="2"/>
  <c r="D140" i="2"/>
  <c r="C140" i="2" s="1"/>
  <c r="E139" i="2"/>
  <c r="D139" i="2"/>
  <c r="C139" i="2" s="1"/>
  <c r="E138" i="2"/>
  <c r="D138" i="2"/>
  <c r="C138" i="2"/>
  <c r="E137" i="2"/>
  <c r="D137" i="2"/>
  <c r="C137" i="2"/>
  <c r="E136" i="2"/>
  <c r="D136" i="2"/>
  <c r="C136" i="2" s="1"/>
  <c r="E135" i="2"/>
  <c r="D135" i="2"/>
  <c r="C135" i="2" s="1"/>
  <c r="E130" i="2"/>
  <c r="D130" i="2"/>
  <c r="C130" i="2"/>
  <c r="E129" i="2"/>
  <c r="D129" i="2"/>
  <c r="C129" i="2"/>
  <c r="E128" i="2"/>
  <c r="D128" i="2"/>
  <c r="C128" i="2" s="1"/>
  <c r="E127" i="2"/>
  <c r="D127" i="2"/>
  <c r="C127" i="2" s="1"/>
  <c r="E126" i="2"/>
  <c r="D126" i="2"/>
  <c r="C126" i="2"/>
  <c r="E125" i="2"/>
  <c r="D125" i="2"/>
  <c r="C125" i="2"/>
  <c r="E124" i="2"/>
  <c r="D124" i="2"/>
  <c r="C124" i="2" s="1"/>
  <c r="D119" i="2"/>
  <c r="C119" i="2"/>
  <c r="B119" i="2" s="1"/>
  <c r="D118" i="2"/>
  <c r="C118" i="2"/>
  <c r="B118" i="2"/>
  <c r="D117" i="2"/>
  <c r="C117" i="2"/>
  <c r="B117" i="2"/>
  <c r="N106" i="2"/>
  <c r="M106" i="2"/>
  <c r="L106" i="2"/>
  <c r="K106" i="2"/>
  <c r="J106" i="2"/>
  <c r="I106" i="2"/>
  <c r="H106" i="2"/>
  <c r="G106" i="2"/>
  <c r="F106" i="2"/>
  <c r="E106" i="2"/>
  <c r="D106" i="2"/>
  <c r="C106" i="2"/>
  <c r="B106" i="2"/>
  <c r="CJ105" i="2"/>
  <c r="CI105" i="2"/>
  <c r="CH105" i="2"/>
  <c r="CB105" i="2" s="1"/>
  <c r="CG105" i="2"/>
  <c r="CD105" i="2"/>
  <c r="CC105" i="2"/>
  <c r="CA105" i="2"/>
  <c r="CJ104" i="2"/>
  <c r="CI104" i="2"/>
  <c r="CH104" i="2"/>
  <c r="CG104" i="2"/>
  <c r="CD104" i="2"/>
  <c r="CC104" i="2"/>
  <c r="CB104" i="2"/>
  <c r="CA104" i="2"/>
  <c r="CJ103" i="2"/>
  <c r="CI103" i="2"/>
  <c r="CH103" i="2"/>
  <c r="CG103" i="2"/>
  <c r="CD103" i="2"/>
  <c r="CC103" i="2"/>
  <c r="CB103" i="2"/>
  <c r="CA103" i="2"/>
  <c r="O103" i="2" s="1"/>
  <c r="B98" i="2"/>
  <c r="B97" i="2"/>
  <c r="B96" i="2"/>
  <c r="B94" i="2"/>
  <c r="B93" i="2"/>
  <c r="B92" i="2"/>
  <c r="B91" i="2"/>
  <c r="B90" i="2"/>
  <c r="E85" i="2"/>
  <c r="D85" i="2"/>
  <c r="C85" i="2"/>
  <c r="E84" i="2"/>
  <c r="D84" i="2"/>
  <c r="C84" i="2"/>
  <c r="E83" i="2"/>
  <c r="D83" i="2"/>
  <c r="C83" i="2" s="1"/>
  <c r="E82" i="2"/>
  <c r="D82" i="2"/>
  <c r="C82" i="2" s="1"/>
  <c r="B77" i="2"/>
  <c r="CI64" i="2"/>
  <c r="CH64" i="2"/>
  <c r="CG64" i="2"/>
  <c r="CI63" i="2"/>
  <c r="CH63" i="2"/>
  <c r="CG63" i="2"/>
  <c r="B206" i="2" s="1"/>
  <c r="B59" i="2"/>
  <c r="B58" i="2"/>
  <c r="W57" i="2"/>
  <c r="V57" i="2"/>
  <c r="U57" i="2"/>
  <c r="T57" i="2"/>
  <c r="S57" i="2"/>
  <c r="R57" i="2"/>
  <c r="Q57" i="2"/>
  <c r="P57" i="2"/>
  <c r="O57" i="2"/>
  <c r="N57" i="2"/>
  <c r="M57" i="2"/>
  <c r="L57" i="2"/>
  <c r="K57" i="2"/>
  <c r="J57" i="2"/>
  <c r="I57" i="2"/>
  <c r="H57" i="2"/>
  <c r="G57" i="2"/>
  <c r="F57" i="2"/>
  <c r="E57" i="2"/>
  <c r="D57" i="2"/>
  <c r="C57" i="2"/>
  <c r="B57" i="2"/>
  <c r="B56" i="2"/>
  <c r="B55" i="2"/>
  <c r="W54" i="2"/>
  <c r="V54" i="2"/>
  <c r="U54" i="2"/>
  <c r="T54" i="2"/>
  <c r="S54" i="2"/>
  <c r="R54" i="2"/>
  <c r="Q54" i="2"/>
  <c r="P54" i="2"/>
  <c r="O54" i="2"/>
  <c r="N54" i="2"/>
  <c r="M54" i="2"/>
  <c r="L54" i="2"/>
  <c r="K54" i="2"/>
  <c r="J54" i="2"/>
  <c r="I54" i="2"/>
  <c r="H54" i="2"/>
  <c r="G54" i="2"/>
  <c r="F54" i="2"/>
  <c r="E54" i="2"/>
  <c r="D54" i="2"/>
  <c r="C54" i="2"/>
  <c r="B54" i="2"/>
  <c r="B49" i="2"/>
  <c r="B48" i="2"/>
  <c r="D44" i="2"/>
  <c r="C44" i="2"/>
  <c r="B44" i="2" s="1"/>
  <c r="D43" i="2"/>
  <c r="C43" i="2"/>
  <c r="B43" i="2"/>
  <c r="D42" i="2"/>
  <c r="C42" i="2"/>
  <c r="B42" i="2"/>
  <c r="D41" i="2"/>
  <c r="C41" i="2"/>
  <c r="B41" i="2" s="1"/>
  <c r="D40" i="2"/>
  <c r="C40" i="2"/>
  <c r="B40" i="2" s="1"/>
  <c r="D39" i="2"/>
  <c r="C39" i="2"/>
  <c r="B39" i="2"/>
  <c r="D38" i="2"/>
  <c r="C38" i="2"/>
  <c r="B38" i="2"/>
  <c r="D37" i="2"/>
  <c r="C37" i="2"/>
  <c r="B37" i="2" s="1"/>
  <c r="D36" i="2"/>
  <c r="C36" i="2"/>
  <c r="B36" i="2" s="1"/>
  <c r="D35" i="2"/>
  <c r="C35" i="2"/>
  <c r="B35" i="2"/>
  <c r="D34" i="2"/>
  <c r="C34" i="2"/>
  <c r="B34" i="2"/>
  <c r="D33" i="2"/>
  <c r="C33" i="2"/>
  <c r="B33" i="2" s="1"/>
  <c r="D32" i="2"/>
  <c r="C32" i="2"/>
  <c r="B32" i="2" s="1"/>
  <c r="D31" i="2"/>
  <c r="C31" i="2"/>
  <c r="B31" i="2"/>
  <c r="D26" i="2"/>
  <c r="C26" i="2"/>
  <c r="B26" i="2"/>
  <c r="D25" i="2"/>
  <c r="C25" i="2"/>
  <c r="B25" i="2" s="1"/>
  <c r="D24" i="2"/>
  <c r="C24" i="2"/>
  <c r="B24" i="2" s="1"/>
  <c r="D23" i="2"/>
  <c r="C23" i="2"/>
  <c r="B23" i="2"/>
  <c r="D22" i="2"/>
  <c r="C22" i="2"/>
  <c r="B22" i="2"/>
  <c r="D21" i="2"/>
  <c r="C21" i="2"/>
  <c r="B21" i="2" s="1"/>
  <c r="D20" i="2"/>
  <c r="B20" i="2"/>
  <c r="D19" i="2"/>
  <c r="B19" i="2" s="1"/>
  <c r="D18" i="2"/>
  <c r="C18" i="2"/>
  <c r="B18" i="2" s="1"/>
  <c r="D17" i="2"/>
  <c r="C17" i="2"/>
  <c r="B17" i="2"/>
  <c r="D16" i="2"/>
  <c r="C16" i="2"/>
  <c r="B16" i="2"/>
  <c r="D15" i="2"/>
  <c r="C15" i="2"/>
  <c r="B15" i="2" s="1"/>
  <c r="D14" i="2"/>
  <c r="D12" i="2" s="1"/>
  <c r="C14" i="2"/>
  <c r="B14" i="2" s="1"/>
  <c r="D13" i="2"/>
  <c r="C13" i="2"/>
  <c r="B13" i="2"/>
  <c r="AS12" i="2"/>
  <c r="AR12" i="2"/>
  <c r="AQ12" i="2"/>
  <c r="AP12" i="2"/>
  <c r="AO12" i="2"/>
  <c r="AN12" i="2"/>
  <c r="AM12" i="2"/>
  <c r="AL12" i="2"/>
  <c r="AK12" i="2"/>
  <c r="AJ12" i="2"/>
  <c r="AI12" i="2"/>
  <c r="AH12" i="2"/>
  <c r="AG12" i="2"/>
  <c r="AF12" i="2"/>
  <c r="AE12" i="2"/>
  <c r="AD12" i="2"/>
  <c r="AC12" i="2"/>
  <c r="AB12" i="2"/>
  <c r="AA12" i="2"/>
  <c r="Z12" i="2"/>
  <c r="Y12" i="2"/>
  <c r="X12" i="2"/>
  <c r="W1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A5" i="2"/>
  <c r="A4" i="2"/>
  <c r="A3" i="2"/>
  <c r="A2" i="2"/>
  <c r="A206" i="3" l="1"/>
  <c r="B12" i="2"/>
  <c r="C12" i="2"/>
  <c r="B152" i="11"/>
  <c r="E148" i="11"/>
  <c r="D148" i="11"/>
  <c r="C148" i="11"/>
  <c r="E147" i="11"/>
  <c r="C147" i="11" s="1"/>
  <c r="D147" i="11"/>
  <c r="E146" i="11"/>
  <c r="D146" i="11"/>
  <c r="C146" i="11" s="1"/>
  <c r="E145" i="11"/>
  <c r="D145" i="11"/>
  <c r="C145" i="11"/>
  <c r="E144" i="11"/>
  <c r="D144" i="11"/>
  <c r="C144" i="11"/>
  <c r="E143" i="11"/>
  <c r="C143" i="11" s="1"/>
  <c r="D143" i="11"/>
  <c r="E142" i="11"/>
  <c r="D142" i="11"/>
  <c r="C142" i="11" s="1"/>
  <c r="E141" i="11"/>
  <c r="D141" i="11"/>
  <c r="C141" i="11"/>
  <c r="E140" i="11"/>
  <c r="D140" i="11"/>
  <c r="C140" i="11"/>
  <c r="E139" i="11"/>
  <c r="C139" i="11" s="1"/>
  <c r="D139" i="11"/>
  <c r="E138" i="11"/>
  <c r="D138" i="11"/>
  <c r="C138" i="11" s="1"/>
  <c r="E137" i="11"/>
  <c r="D137" i="11"/>
  <c r="C137" i="11"/>
  <c r="E136" i="11"/>
  <c r="D136" i="11"/>
  <c r="C136" i="11"/>
  <c r="E135" i="11"/>
  <c r="C135" i="11" s="1"/>
  <c r="D135" i="11"/>
  <c r="E130" i="11"/>
  <c r="D130" i="11"/>
  <c r="C130" i="11" s="1"/>
  <c r="E129" i="11"/>
  <c r="D129" i="11"/>
  <c r="C129" i="11"/>
  <c r="E128" i="11"/>
  <c r="D128" i="11"/>
  <c r="C128" i="11"/>
  <c r="E127" i="11"/>
  <c r="C127" i="11" s="1"/>
  <c r="D127" i="11"/>
  <c r="E126" i="11"/>
  <c r="D126" i="11"/>
  <c r="C126" i="11" s="1"/>
  <c r="E125" i="11"/>
  <c r="D125" i="11"/>
  <c r="C125" i="11"/>
  <c r="E124" i="11"/>
  <c r="D124" i="11"/>
  <c r="C124" i="11"/>
  <c r="D119" i="11"/>
  <c r="B119" i="11" s="1"/>
  <c r="C119" i="11"/>
  <c r="D118" i="11"/>
  <c r="C118" i="11"/>
  <c r="B118" i="11" s="1"/>
  <c r="D117" i="11"/>
  <c r="C117" i="11"/>
  <c r="B117" i="11"/>
  <c r="N106" i="11"/>
  <c r="M106" i="11"/>
  <c r="L106" i="11"/>
  <c r="K106" i="11"/>
  <c r="J106" i="11"/>
  <c r="I106" i="11"/>
  <c r="H106" i="11"/>
  <c r="G106" i="11"/>
  <c r="F106" i="11"/>
  <c r="E106" i="11"/>
  <c r="D106" i="11"/>
  <c r="C106" i="11"/>
  <c r="B106" i="11"/>
  <c r="CJ105" i="11"/>
  <c r="CI105" i="11"/>
  <c r="CC105" i="11" s="1"/>
  <c r="CH105" i="11"/>
  <c r="CB105" i="11" s="1"/>
  <c r="CG105" i="11"/>
  <c r="CD105" i="11"/>
  <c r="CA105" i="11"/>
  <c r="CJ104" i="11"/>
  <c r="CI104" i="11"/>
  <c r="CH104" i="11"/>
  <c r="CB104" i="11" s="1"/>
  <c r="CG104" i="11"/>
  <c r="CD104" i="11"/>
  <c r="CC104" i="11"/>
  <c r="CA104" i="11"/>
  <c r="CJ103" i="11"/>
  <c r="CI103" i="11"/>
  <c r="CH103" i="11"/>
  <c r="CB103" i="11" s="1"/>
  <c r="O103" i="11" s="1"/>
  <c r="CG103" i="11"/>
  <c r="CD103" i="11"/>
  <c r="CC103" i="11"/>
  <c r="CA103" i="11"/>
  <c r="B98" i="11"/>
  <c r="B97" i="11"/>
  <c r="B96" i="11"/>
  <c r="B94" i="11"/>
  <c r="B93" i="11"/>
  <c r="B92" i="11"/>
  <c r="B91" i="11"/>
  <c r="B90" i="11"/>
  <c r="E85" i="11"/>
  <c r="D85" i="11"/>
  <c r="C85" i="11" s="1"/>
  <c r="E84" i="11"/>
  <c r="D84" i="11"/>
  <c r="C84" i="11"/>
  <c r="E83" i="11"/>
  <c r="D83" i="11"/>
  <c r="C83" i="11"/>
  <c r="E82" i="11"/>
  <c r="D82" i="11"/>
  <c r="C82" i="11" s="1"/>
  <c r="B77" i="11"/>
  <c r="CI64" i="11"/>
  <c r="CH64" i="11"/>
  <c r="CG64" i="11"/>
  <c r="CI63" i="11"/>
  <c r="CH63" i="11"/>
  <c r="CG63" i="11"/>
  <c r="B206" i="11" s="1"/>
  <c r="B59" i="11"/>
  <c r="B58" i="11"/>
  <c r="B57" i="11" s="1"/>
  <c r="W57" i="11"/>
  <c r="V57" i="11"/>
  <c r="U57" i="11"/>
  <c r="T57" i="11"/>
  <c r="S57" i="11"/>
  <c r="R57" i="11"/>
  <c r="Q57" i="11"/>
  <c r="P57" i="11"/>
  <c r="O57" i="11"/>
  <c r="N57" i="11"/>
  <c r="M57" i="11"/>
  <c r="L57" i="11"/>
  <c r="K57" i="11"/>
  <c r="J57" i="11"/>
  <c r="I57" i="11"/>
  <c r="H57" i="11"/>
  <c r="G57" i="11"/>
  <c r="F57" i="11"/>
  <c r="E57" i="11"/>
  <c r="D57" i="11"/>
  <c r="C57" i="11"/>
  <c r="B56" i="11"/>
  <c r="B55" i="11"/>
  <c r="B54" i="11" s="1"/>
  <c r="W54" i="11"/>
  <c r="V54" i="11"/>
  <c r="U54" i="11"/>
  <c r="T54" i="11"/>
  <c r="S54" i="11"/>
  <c r="R54" i="11"/>
  <c r="Q54" i="11"/>
  <c r="P54" i="11"/>
  <c r="O54" i="11"/>
  <c r="N54" i="11"/>
  <c r="M54" i="11"/>
  <c r="L54" i="11"/>
  <c r="K54" i="11"/>
  <c r="J54" i="11"/>
  <c r="I54" i="11"/>
  <c r="H54" i="11"/>
  <c r="G54" i="11"/>
  <c r="F54" i="11"/>
  <c r="E54" i="11"/>
  <c r="D54" i="11"/>
  <c r="C54" i="11"/>
  <c r="B49" i="11"/>
  <c r="B48" i="11"/>
  <c r="D44" i="11"/>
  <c r="C44" i="11"/>
  <c r="B44" i="11" s="1"/>
  <c r="D43" i="11"/>
  <c r="C43" i="11"/>
  <c r="B43" i="11" s="1"/>
  <c r="D42" i="11"/>
  <c r="C42" i="11"/>
  <c r="B42" i="11"/>
  <c r="D41" i="11"/>
  <c r="C41" i="11"/>
  <c r="B41" i="11"/>
  <c r="D40" i="11"/>
  <c r="C40" i="11"/>
  <c r="B40" i="11" s="1"/>
  <c r="D39" i="11"/>
  <c r="C39" i="11"/>
  <c r="B39" i="11" s="1"/>
  <c r="D38" i="11"/>
  <c r="C38" i="11"/>
  <c r="B38" i="11"/>
  <c r="D37" i="11"/>
  <c r="C37" i="11"/>
  <c r="B37" i="11"/>
  <c r="D36" i="11"/>
  <c r="C36" i="11"/>
  <c r="B36" i="11" s="1"/>
  <c r="D35" i="11"/>
  <c r="C35" i="11"/>
  <c r="B35" i="11" s="1"/>
  <c r="D34" i="11"/>
  <c r="C34" i="11"/>
  <c r="B34" i="11"/>
  <c r="D33" i="11"/>
  <c r="C33" i="11"/>
  <c r="B33" i="11"/>
  <c r="D32" i="11"/>
  <c r="C32" i="11"/>
  <c r="B32" i="11" s="1"/>
  <c r="D31" i="11"/>
  <c r="C31" i="11"/>
  <c r="B31" i="11" s="1"/>
  <c r="D26" i="11"/>
  <c r="C26" i="11"/>
  <c r="B26" i="11"/>
  <c r="D25" i="11"/>
  <c r="C25" i="11"/>
  <c r="B25" i="11"/>
  <c r="D24" i="11"/>
  <c r="C24" i="11"/>
  <c r="B24" i="11" s="1"/>
  <c r="D23" i="11"/>
  <c r="C23" i="11"/>
  <c r="B23" i="11" s="1"/>
  <c r="D22" i="11"/>
  <c r="C22" i="11"/>
  <c r="B22" i="11"/>
  <c r="D21" i="11"/>
  <c r="C21" i="11"/>
  <c r="B21" i="11"/>
  <c r="D20" i="11"/>
  <c r="B20" i="11" s="1"/>
  <c r="D19" i="11"/>
  <c r="B19" i="11"/>
  <c r="D18" i="11"/>
  <c r="C18" i="11"/>
  <c r="B18" i="11" s="1"/>
  <c r="D17" i="11"/>
  <c r="C17" i="11"/>
  <c r="B17" i="11" s="1"/>
  <c r="D16" i="11"/>
  <c r="C16" i="11"/>
  <c r="B16" i="11"/>
  <c r="D15" i="11"/>
  <c r="C15" i="11"/>
  <c r="B15" i="11"/>
  <c r="D14" i="11"/>
  <c r="B14" i="11" s="1"/>
  <c r="C14" i="11"/>
  <c r="D13" i="11"/>
  <c r="C13" i="11"/>
  <c r="B13" i="11" s="1"/>
  <c r="AS12" i="11"/>
  <c r="AR12" i="11"/>
  <c r="AQ12" i="11"/>
  <c r="AP12" i="11"/>
  <c r="AO12" i="11"/>
  <c r="AN12" i="11"/>
  <c r="AM12" i="11"/>
  <c r="AL12" i="11"/>
  <c r="AK12" i="11"/>
  <c r="AJ12" i="11"/>
  <c r="AI12" i="11"/>
  <c r="AH12" i="11"/>
  <c r="AG12" i="11"/>
  <c r="AF12" i="11"/>
  <c r="AE12" i="11"/>
  <c r="AD12" i="11"/>
  <c r="AC12" i="11"/>
  <c r="AB12" i="11"/>
  <c r="AA12" i="11"/>
  <c r="Z12" i="11"/>
  <c r="Y12" i="11"/>
  <c r="X12" i="11"/>
  <c r="W12" i="11"/>
  <c r="V12" i="11"/>
  <c r="U12" i="11"/>
  <c r="T12" i="11"/>
  <c r="S12" i="11"/>
  <c r="R12" i="11"/>
  <c r="Q12" i="11"/>
  <c r="P12" i="11"/>
  <c r="O12" i="11"/>
  <c r="N12" i="11"/>
  <c r="M12" i="11"/>
  <c r="L12" i="11"/>
  <c r="K12" i="11"/>
  <c r="J12" i="11"/>
  <c r="I12" i="11"/>
  <c r="H12" i="11"/>
  <c r="G12" i="11"/>
  <c r="F12" i="11"/>
  <c r="E12" i="11"/>
  <c r="C12" i="11"/>
  <c r="A5" i="11"/>
  <c r="A4" i="11"/>
  <c r="A3" i="11"/>
  <c r="A2" i="11"/>
  <c r="A206" i="2" l="1"/>
  <c r="B12" i="11"/>
  <c r="D12" i="11"/>
  <c r="B152" i="10"/>
  <c r="E148" i="10"/>
  <c r="D148" i="10"/>
  <c r="C148" i="10" s="1"/>
  <c r="E147" i="10"/>
  <c r="D147" i="10"/>
  <c r="C147" i="10" s="1"/>
  <c r="E146" i="10"/>
  <c r="D146" i="10"/>
  <c r="C146" i="10"/>
  <c r="E145" i="10"/>
  <c r="D145" i="10"/>
  <c r="C145" i="10"/>
  <c r="E144" i="10"/>
  <c r="C144" i="10" s="1"/>
  <c r="D144" i="10"/>
  <c r="E143" i="10"/>
  <c r="D143" i="10"/>
  <c r="C143" i="10" s="1"/>
  <c r="E142" i="10"/>
  <c r="D142" i="10"/>
  <c r="C142" i="10"/>
  <c r="E141" i="10"/>
  <c r="D141" i="10"/>
  <c r="C141" i="10"/>
  <c r="E140" i="10"/>
  <c r="C140" i="10" s="1"/>
  <c r="D140" i="10"/>
  <c r="E139" i="10"/>
  <c r="D139" i="10"/>
  <c r="C139" i="10" s="1"/>
  <c r="E138" i="10"/>
  <c r="D138" i="10"/>
  <c r="C138" i="10"/>
  <c r="E137" i="10"/>
  <c r="D137" i="10"/>
  <c r="C137" i="10"/>
  <c r="E136" i="10"/>
  <c r="C136" i="10" s="1"/>
  <c r="D136" i="10"/>
  <c r="E135" i="10"/>
  <c r="D135" i="10"/>
  <c r="C135" i="10" s="1"/>
  <c r="E130" i="10"/>
  <c r="D130" i="10"/>
  <c r="C130" i="10"/>
  <c r="E129" i="10"/>
  <c r="D129" i="10"/>
  <c r="C129" i="10"/>
  <c r="E128" i="10"/>
  <c r="D128" i="10"/>
  <c r="C128" i="10" s="1"/>
  <c r="E127" i="10"/>
  <c r="D127" i="10"/>
  <c r="C127" i="10" s="1"/>
  <c r="E126" i="10"/>
  <c r="D126" i="10"/>
  <c r="C126" i="10"/>
  <c r="E125" i="10"/>
  <c r="D125" i="10"/>
  <c r="C125" i="10"/>
  <c r="E124" i="10"/>
  <c r="D124" i="10"/>
  <c r="C124" i="10" s="1"/>
  <c r="D119" i="10"/>
  <c r="C119" i="10"/>
  <c r="B119" i="10" s="1"/>
  <c r="D118" i="10"/>
  <c r="C118" i="10"/>
  <c r="B118" i="10"/>
  <c r="D117" i="10"/>
  <c r="C117" i="10"/>
  <c r="B117" i="10"/>
  <c r="N106" i="10"/>
  <c r="M106" i="10"/>
  <c r="L106" i="10"/>
  <c r="K106" i="10"/>
  <c r="J106" i="10"/>
  <c r="I106" i="10"/>
  <c r="H106" i="10"/>
  <c r="G106" i="10"/>
  <c r="F106" i="10"/>
  <c r="E106" i="10"/>
  <c r="D106" i="10"/>
  <c r="C106" i="10"/>
  <c r="B106" i="10"/>
  <c r="CJ105" i="10"/>
  <c r="CI105" i="10"/>
  <c r="CH105" i="10"/>
  <c r="CG105" i="10"/>
  <c r="CA105" i="10" s="1"/>
  <c r="CD105" i="10"/>
  <c r="CC105" i="10"/>
  <c r="CB105" i="10"/>
  <c r="CJ104" i="10"/>
  <c r="CI104" i="10"/>
  <c r="CH104" i="10"/>
  <c r="CG104" i="10"/>
  <c r="CD104" i="10"/>
  <c r="CC104" i="10"/>
  <c r="CB104" i="10"/>
  <c r="CA104" i="10"/>
  <c r="CJ103" i="10"/>
  <c r="CI103" i="10"/>
  <c r="CH103" i="10"/>
  <c r="CG103" i="10"/>
  <c r="CD103" i="10"/>
  <c r="CC103" i="10"/>
  <c r="CB103" i="10"/>
  <c r="CA103" i="10"/>
  <c r="O103" i="10" s="1"/>
  <c r="B98" i="10"/>
  <c r="B97" i="10"/>
  <c r="B96" i="10"/>
  <c r="B94" i="10"/>
  <c r="B93" i="10"/>
  <c r="B92" i="10"/>
  <c r="B91" i="10"/>
  <c r="B90" i="10"/>
  <c r="E85" i="10"/>
  <c r="D85" i="10"/>
  <c r="C85" i="10"/>
  <c r="E84" i="10"/>
  <c r="D84" i="10"/>
  <c r="C84" i="10"/>
  <c r="E83" i="10"/>
  <c r="D83" i="10"/>
  <c r="C83" i="10" s="1"/>
  <c r="E82" i="10"/>
  <c r="D82" i="10"/>
  <c r="C82" i="10" s="1"/>
  <c r="B77" i="10"/>
  <c r="CI64" i="10"/>
  <c r="CH64" i="10"/>
  <c r="CG64" i="10"/>
  <c r="CI63" i="10"/>
  <c r="CH63" i="10"/>
  <c r="CG63" i="10"/>
  <c r="B206" i="10" s="1"/>
  <c r="B59" i="10"/>
  <c r="B58" i="10"/>
  <c r="W57" i="10"/>
  <c r="V57" i="10"/>
  <c r="U57" i="10"/>
  <c r="T57" i="10"/>
  <c r="S57" i="10"/>
  <c r="R57" i="10"/>
  <c r="Q57" i="10"/>
  <c r="P57" i="10"/>
  <c r="O57" i="10"/>
  <c r="N57" i="10"/>
  <c r="M57" i="10"/>
  <c r="L57" i="10"/>
  <c r="K57" i="10"/>
  <c r="J57" i="10"/>
  <c r="I57" i="10"/>
  <c r="H57" i="10"/>
  <c r="G57" i="10"/>
  <c r="F57" i="10"/>
  <c r="E57" i="10"/>
  <c r="D57" i="10"/>
  <c r="C57" i="10"/>
  <c r="B57" i="10"/>
  <c r="B56" i="10"/>
  <c r="B55" i="10"/>
  <c r="W54" i="10"/>
  <c r="V54" i="10"/>
  <c r="U54" i="10"/>
  <c r="T54" i="10"/>
  <c r="S54" i="10"/>
  <c r="R54" i="10"/>
  <c r="Q54" i="10"/>
  <c r="P54" i="10"/>
  <c r="O54" i="10"/>
  <c r="N54" i="10"/>
  <c r="M54" i="10"/>
  <c r="L54" i="10"/>
  <c r="K54" i="10"/>
  <c r="J54" i="10"/>
  <c r="I54" i="10"/>
  <c r="H54" i="10"/>
  <c r="G54" i="10"/>
  <c r="F54" i="10"/>
  <c r="E54" i="10"/>
  <c r="D54" i="10"/>
  <c r="C54" i="10"/>
  <c r="B54" i="10"/>
  <c r="B49" i="10"/>
  <c r="B48" i="10"/>
  <c r="D44" i="10"/>
  <c r="C44" i="10"/>
  <c r="B44" i="10" s="1"/>
  <c r="D43" i="10"/>
  <c r="C43" i="10"/>
  <c r="B43" i="10"/>
  <c r="D42" i="10"/>
  <c r="C42" i="10"/>
  <c r="B42" i="10"/>
  <c r="D41" i="10"/>
  <c r="C41" i="10"/>
  <c r="B41" i="10" s="1"/>
  <c r="D40" i="10"/>
  <c r="C40" i="10"/>
  <c r="B40" i="10" s="1"/>
  <c r="D39" i="10"/>
  <c r="C39" i="10"/>
  <c r="B39" i="10"/>
  <c r="D38" i="10"/>
  <c r="C38" i="10"/>
  <c r="B38" i="10"/>
  <c r="D37" i="10"/>
  <c r="C37" i="10"/>
  <c r="B37" i="10" s="1"/>
  <c r="D36" i="10"/>
  <c r="C36" i="10"/>
  <c r="B36" i="10" s="1"/>
  <c r="D35" i="10"/>
  <c r="C35" i="10"/>
  <c r="B35" i="10"/>
  <c r="D34" i="10"/>
  <c r="C34" i="10"/>
  <c r="B34" i="10"/>
  <c r="D33" i="10"/>
  <c r="C33" i="10"/>
  <c r="B33" i="10" s="1"/>
  <c r="D32" i="10"/>
  <c r="C32" i="10"/>
  <c r="B32" i="10" s="1"/>
  <c r="D31" i="10"/>
  <c r="C31" i="10"/>
  <c r="B31" i="10"/>
  <c r="D26" i="10"/>
  <c r="C26" i="10"/>
  <c r="B26" i="10"/>
  <c r="D25" i="10"/>
  <c r="C25" i="10"/>
  <c r="B25" i="10" s="1"/>
  <c r="D24" i="10"/>
  <c r="C24" i="10"/>
  <c r="B24" i="10" s="1"/>
  <c r="D23" i="10"/>
  <c r="C23" i="10"/>
  <c r="B23" i="10"/>
  <c r="D22" i="10"/>
  <c r="C22" i="10"/>
  <c r="B22" i="10"/>
  <c r="D21" i="10"/>
  <c r="C21" i="10"/>
  <c r="B21" i="10" s="1"/>
  <c r="D20" i="10"/>
  <c r="B20" i="10"/>
  <c r="D19" i="10"/>
  <c r="B19" i="10" s="1"/>
  <c r="D18" i="10"/>
  <c r="C18" i="10"/>
  <c r="B18" i="10" s="1"/>
  <c r="D17" i="10"/>
  <c r="C17" i="10"/>
  <c r="B17" i="10"/>
  <c r="D16" i="10"/>
  <c r="C16" i="10"/>
  <c r="B16" i="10"/>
  <c r="D15" i="10"/>
  <c r="C15" i="10"/>
  <c r="B15" i="10" s="1"/>
  <c r="D14" i="10"/>
  <c r="D12" i="10" s="1"/>
  <c r="C14" i="10"/>
  <c r="B14" i="10" s="1"/>
  <c r="D13" i="10"/>
  <c r="C13" i="10"/>
  <c r="B13" i="10"/>
  <c r="AS12" i="10"/>
  <c r="AR12" i="10"/>
  <c r="AQ12" i="10"/>
  <c r="AP12" i="10"/>
  <c r="AO12" i="10"/>
  <c r="AN12" i="10"/>
  <c r="AM12" i="10"/>
  <c r="AL12" i="10"/>
  <c r="AK12" i="10"/>
  <c r="AJ12" i="10"/>
  <c r="AI12" i="10"/>
  <c r="AH12" i="10"/>
  <c r="AG12" i="10"/>
  <c r="AF12" i="10"/>
  <c r="AE12" i="10"/>
  <c r="AD12" i="10"/>
  <c r="AC12" i="10"/>
  <c r="AB12" i="10"/>
  <c r="AA12" i="10"/>
  <c r="Z12" i="10"/>
  <c r="Y12" i="10"/>
  <c r="X12" i="10"/>
  <c r="W12" i="10"/>
  <c r="V12" i="10"/>
  <c r="U12" i="10"/>
  <c r="T12" i="10"/>
  <c r="S12" i="10"/>
  <c r="R12" i="10"/>
  <c r="Q12" i="10"/>
  <c r="P12" i="10"/>
  <c r="O12" i="10"/>
  <c r="N12" i="10"/>
  <c r="M12" i="10"/>
  <c r="L12" i="10"/>
  <c r="K12" i="10"/>
  <c r="J12" i="10"/>
  <c r="I12" i="10"/>
  <c r="H12" i="10"/>
  <c r="G12" i="10"/>
  <c r="F12" i="10"/>
  <c r="E12" i="10"/>
  <c r="A5" i="10"/>
  <c r="A4" i="10"/>
  <c r="A3" i="10"/>
  <c r="A2" i="10"/>
  <c r="A206" i="11" l="1"/>
  <c r="B12" i="10"/>
  <c r="C12" i="10"/>
  <c r="B152" i="9"/>
  <c r="E148" i="9"/>
  <c r="C148" i="9" s="1"/>
  <c r="D148" i="9"/>
  <c r="E147" i="9"/>
  <c r="D147" i="9"/>
  <c r="C147" i="9" s="1"/>
  <c r="E146" i="9"/>
  <c r="D146" i="9"/>
  <c r="C146" i="9"/>
  <c r="E145" i="9"/>
  <c r="D145" i="9"/>
  <c r="C145" i="9"/>
  <c r="E144" i="9"/>
  <c r="C144" i="9" s="1"/>
  <c r="D144" i="9"/>
  <c r="E143" i="9"/>
  <c r="D143" i="9"/>
  <c r="C143" i="9" s="1"/>
  <c r="E142" i="9"/>
  <c r="D142" i="9"/>
  <c r="C142" i="9"/>
  <c r="E141" i="9"/>
  <c r="D141" i="9"/>
  <c r="C141" i="9"/>
  <c r="E140" i="9"/>
  <c r="C140" i="9" s="1"/>
  <c r="D140" i="9"/>
  <c r="E139" i="9"/>
  <c r="D139" i="9"/>
  <c r="C139" i="9" s="1"/>
  <c r="E138" i="9"/>
  <c r="D138" i="9"/>
  <c r="C138" i="9"/>
  <c r="E137" i="9"/>
  <c r="D137" i="9"/>
  <c r="C137" i="9"/>
  <c r="E136" i="9"/>
  <c r="C136" i="9" s="1"/>
  <c r="D136" i="9"/>
  <c r="E135" i="9"/>
  <c r="D135" i="9"/>
  <c r="C135" i="9" s="1"/>
  <c r="E130" i="9"/>
  <c r="D130" i="9"/>
  <c r="C130" i="9"/>
  <c r="E129" i="9"/>
  <c r="D129" i="9"/>
  <c r="C129" i="9"/>
  <c r="E128" i="9"/>
  <c r="C128" i="9" s="1"/>
  <c r="D128" i="9"/>
  <c r="E127" i="9"/>
  <c r="D127" i="9"/>
  <c r="C127" i="9" s="1"/>
  <c r="E126" i="9"/>
  <c r="D126" i="9"/>
  <c r="C126" i="9"/>
  <c r="E125" i="9"/>
  <c r="D125" i="9"/>
  <c r="C125" i="9"/>
  <c r="E124" i="9"/>
  <c r="C124" i="9" s="1"/>
  <c r="D124" i="9"/>
  <c r="D119" i="9"/>
  <c r="C119" i="9"/>
  <c r="B119" i="9" s="1"/>
  <c r="D118" i="9"/>
  <c r="C118" i="9"/>
  <c r="B118" i="9"/>
  <c r="D117" i="9"/>
  <c r="C117" i="9"/>
  <c r="B117" i="9"/>
  <c r="N106" i="9"/>
  <c r="M106" i="9"/>
  <c r="L106" i="9"/>
  <c r="K106" i="9"/>
  <c r="J106" i="9"/>
  <c r="I106" i="9"/>
  <c r="H106" i="9"/>
  <c r="G106" i="9"/>
  <c r="F106" i="9"/>
  <c r="E106" i="9"/>
  <c r="D106" i="9"/>
  <c r="C106" i="9"/>
  <c r="B106" i="9"/>
  <c r="CJ105" i="9"/>
  <c r="CI105" i="9"/>
  <c r="CH105" i="9"/>
  <c r="CG105" i="9"/>
  <c r="CD105" i="9"/>
  <c r="CC105" i="9"/>
  <c r="CB105" i="9"/>
  <c r="CA105" i="9"/>
  <c r="CJ104" i="9"/>
  <c r="CI104" i="9"/>
  <c r="CH104" i="9"/>
  <c r="CG104" i="9"/>
  <c r="CD104" i="9"/>
  <c r="CC104" i="9"/>
  <c r="CB104" i="9"/>
  <c r="CA104" i="9"/>
  <c r="CJ103" i="9"/>
  <c r="CI103" i="9"/>
  <c r="CH103" i="9"/>
  <c r="CG103" i="9"/>
  <c r="CD103" i="9"/>
  <c r="CC103" i="9"/>
  <c r="CB103" i="9"/>
  <c r="CA103" i="9"/>
  <c r="O103" i="9" s="1"/>
  <c r="B98" i="9"/>
  <c r="B97" i="9"/>
  <c r="B96" i="9"/>
  <c r="B94" i="9"/>
  <c r="B93" i="9"/>
  <c r="B92" i="9"/>
  <c r="B91" i="9"/>
  <c r="B90" i="9"/>
  <c r="E85" i="9"/>
  <c r="D85" i="9"/>
  <c r="C85" i="9"/>
  <c r="E84" i="9"/>
  <c r="D84" i="9"/>
  <c r="C84" i="9"/>
  <c r="E83" i="9"/>
  <c r="C83" i="9" s="1"/>
  <c r="D83" i="9"/>
  <c r="E82" i="9"/>
  <c r="D82" i="9"/>
  <c r="C82" i="9" s="1"/>
  <c r="B77" i="9"/>
  <c r="CI64" i="9"/>
  <c r="CH64" i="9"/>
  <c r="CG64" i="9"/>
  <c r="CI63" i="9"/>
  <c r="CH63" i="9"/>
  <c r="CG63" i="9"/>
  <c r="B206" i="9" s="1"/>
  <c r="B59" i="9"/>
  <c r="B58" i="9"/>
  <c r="W57" i="9"/>
  <c r="V57" i="9"/>
  <c r="U57" i="9"/>
  <c r="T57" i="9"/>
  <c r="S57" i="9"/>
  <c r="R57" i="9"/>
  <c r="Q57" i="9"/>
  <c r="P57" i="9"/>
  <c r="O57" i="9"/>
  <c r="N57" i="9"/>
  <c r="M57" i="9"/>
  <c r="L57" i="9"/>
  <c r="K57" i="9"/>
  <c r="J57" i="9"/>
  <c r="I57" i="9"/>
  <c r="H57" i="9"/>
  <c r="G57" i="9"/>
  <c r="F57" i="9"/>
  <c r="E57" i="9"/>
  <c r="D57" i="9"/>
  <c r="C57" i="9"/>
  <c r="B57" i="9"/>
  <c r="B56" i="9"/>
  <c r="B55" i="9"/>
  <c r="W54" i="9"/>
  <c r="V54" i="9"/>
  <c r="U54" i="9"/>
  <c r="T54" i="9"/>
  <c r="S54" i="9"/>
  <c r="R54" i="9"/>
  <c r="Q54" i="9"/>
  <c r="P54" i="9"/>
  <c r="O54" i="9"/>
  <c r="N54" i="9"/>
  <c r="M54" i="9"/>
  <c r="L54" i="9"/>
  <c r="K54" i="9"/>
  <c r="J54" i="9"/>
  <c r="I54" i="9"/>
  <c r="H54" i="9"/>
  <c r="G54" i="9"/>
  <c r="F54" i="9"/>
  <c r="E54" i="9"/>
  <c r="D54" i="9"/>
  <c r="C54" i="9"/>
  <c r="B54" i="9"/>
  <c r="B49" i="9"/>
  <c r="B48" i="9"/>
  <c r="D44" i="9"/>
  <c r="C44" i="9"/>
  <c r="B44" i="9" s="1"/>
  <c r="D43" i="9"/>
  <c r="C43" i="9"/>
  <c r="B43" i="9"/>
  <c r="D42" i="9"/>
  <c r="C42" i="9"/>
  <c r="B42" i="9"/>
  <c r="D41" i="9"/>
  <c r="B41" i="9" s="1"/>
  <c r="C41" i="9"/>
  <c r="D40" i="9"/>
  <c r="C40" i="9"/>
  <c r="B40" i="9" s="1"/>
  <c r="D39" i="9"/>
  <c r="C39" i="9"/>
  <c r="B39" i="9"/>
  <c r="D38" i="9"/>
  <c r="C38" i="9"/>
  <c r="B38" i="9"/>
  <c r="D37" i="9"/>
  <c r="B37" i="9" s="1"/>
  <c r="C37" i="9"/>
  <c r="D36" i="9"/>
  <c r="C36" i="9"/>
  <c r="B36" i="9" s="1"/>
  <c r="D35" i="9"/>
  <c r="C35" i="9"/>
  <c r="B35" i="9"/>
  <c r="D34" i="9"/>
  <c r="C34" i="9"/>
  <c r="B34" i="9"/>
  <c r="D33" i="9"/>
  <c r="B33" i="9" s="1"/>
  <c r="C33" i="9"/>
  <c r="D32" i="9"/>
  <c r="C32" i="9"/>
  <c r="B32" i="9" s="1"/>
  <c r="D31" i="9"/>
  <c r="C31" i="9"/>
  <c r="B31" i="9"/>
  <c r="D26" i="9"/>
  <c r="C26" i="9"/>
  <c r="B26" i="9"/>
  <c r="D25" i="9"/>
  <c r="B25" i="9" s="1"/>
  <c r="C25" i="9"/>
  <c r="D24" i="9"/>
  <c r="C24" i="9"/>
  <c r="B24" i="9" s="1"/>
  <c r="D23" i="9"/>
  <c r="C23" i="9"/>
  <c r="B23" i="9"/>
  <c r="D22" i="9"/>
  <c r="C22" i="9"/>
  <c r="B22" i="9"/>
  <c r="D21" i="9"/>
  <c r="B21" i="9" s="1"/>
  <c r="C21" i="9"/>
  <c r="D20" i="9"/>
  <c r="B20" i="9"/>
  <c r="D19" i="9"/>
  <c r="B19" i="9"/>
  <c r="D18" i="9"/>
  <c r="C18" i="9"/>
  <c r="B18" i="9" s="1"/>
  <c r="D17" i="9"/>
  <c r="C17" i="9"/>
  <c r="B17" i="9"/>
  <c r="D16" i="9"/>
  <c r="C16" i="9"/>
  <c r="B16" i="9"/>
  <c r="D15" i="9"/>
  <c r="B15" i="9" s="1"/>
  <c r="C15" i="9"/>
  <c r="D14" i="9"/>
  <c r="D12" i="9" s="1"/>
  <c r="C14" i="9"/>
  <c r="B14" i="9" s="1"/>
  <c r="D13" i="9"/>
  <c r="C13" i="9"/>
  <c r="B13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A5" i="9"/>
  <c r="A4" i="9"/>
  <c r="A3" i="9"/>
  <c r="A2" i="9"/>
  <c r="A206" i="10" l="1"/>
  <c r="B12" i="9"/>
  <c r="C12" i="9"/>
  <c r="B152" i="8"/>
  <c r="E148" i="8"/>
  <c r="D148" i="8"/>
  <c r="C148" i="8" s="1"/>
  <c r="E147" i="8"/>
  <c r="D147" i="8"/>
  <c r="C147" i="8" s="1"/>
  <c r="E146" i="8"/>
  <c r="D146" i="8"/>
  <c r="C146" i="8"/>
  <c r="E145" i="8"/>
  <c r="D145" i="8"/>
  <c r="C145" i="8"/>
  <c r="E144" i="8"/>
  <c r="D144" i="8"/>
  <c r="C144" i="8" s="1"/>
  <c r="E143" i="8"/>
  <c r="D143" i="8"/>
  <c r="C143" i="8" s="1"/>
  <c r="E142" i="8"/>
  <c r="D142" i="8"/>
  <c r="C142" i="8"/>
  <c r="E141" i="8"/>
  <c r="D141" i="8"/>
  <c r="C141" i="8"/>
  <c r="E140" i="8"/>
  <c r="D140" i="8"/>
  <c r="C140" i="8" s="1"/>
  <c r="E139" i="8"/>
  <c r="D139" i="8"/>
  <c r="C139" i="8" s="1"/>
  <c r="E138" i="8"/>
  <c r="D138" i="8"/>
  <c r="C138" i="8"/>
  <c r="E137" i="8"/>
  <c r="D137" i="8"/>
  <c r="C137" i="8"/>
  <c r="E136" i="8"/>
  <c r="D136" i="8"/>
  <c r="C136" i="8" s="1"/>
  <c r="E135" i="8"/>
  <c r="D135" i="8"/>
  <c r="C135" i="8" s="1"/>
  <c r="E130" i="8"/>
  <c r="D130" i="8"/>
  <c r="C130" i="8"/>
  <c r="E129" i="8"/>
  <c r="D129" i="8"/>
  <c r="C129" i="8"/>
  <c r="E128" i="8"/>
  <c r="D128" i="8"/>
  <c r="C128" i="8" s="1"/>
  <c r="E127" i="8"/>
  <c r="D127" i="8"/>
  <c r="C127" i="8" s="1"/>
  <c r="E126" i="8"/>
  <c r="D126" i="8"/>
  <c r="C126" i="8"/>
  <c r="E125" i="8"/>
  <c r="D125" i="8"/>
  <c r="C125" i="8"/>
  <c r="E124" i="8"/>
  <c r="D124" i="8"/>
  <c r="C124" i="8" s="1"/>
  <c r="D119" i="8"/>
  <c r="C119" i="8"/>
  <c r="B119" i="8" s="1"/>
  <c r="D118" i="8"/>
  <c r="C118" i="8"/>
  <c r="B118" i="8"/>
  <c r="D117" i="8"/>
  <c r="C117" i="8"/>
  <c r="B117" i="8"/>
  <c r="N106" i="8"/>
  <c r="M106" i="8"/>
  <c r="L106" i="8"/>
  <c r="K106" i="8"/>
  <c r="J106" i="8"/>
  <c r="I106" i="8"/>
  <c r="H106" i="8"/>
  <c r="G106" i="8"/>
  <c r="F106" i="8"/>
  <c r="E106" i="8"/>
  <c r="D106" i="8"/>
  <c r="C106" i="8"/>
  <c r="B106" i="8"/>
  <c r="CJ105" i="8"/>
  <c r="CI105" i="8"/>
  <c r="CH105" i="8"/>
  <c r="CB105" i="8" s="1"/>
  <c r="CG105" i="8"/>
  <c r="CA105" i="8" s="1"/>
  <c r="CD105" i="8"/>
  <c r="CC105" i="8"/>
  <c r="CJ104" i="8"/>
  <c r="CI104" i="8"/>
  <c r="CH104" i="8"/>
  <c r="CG104" i="8"/>
  <c r="CD104" i="8"/>
  <c r="CC104" i="8"/>
  <c r="CB104" i="8"/>
  <c r="CA104" i="8"/>
  <c r="CJ103" i="8"/>
  <c r="CI103" i="8"/>
  <c r="CH103" i="8"/>
  <c r="CG103" i="8"/>
  <c r="CD103" i="8"/>
  <c r="CC103" i="8"/>
  <c r="CB103" i="8"/>
  <c r="CA103" i="8"/>
  <c r="O103" i="8" s="1"/>
  <c r="B98" i="8"/>
  <c r="B97" i="8"/>
  <c r="B96" i="8"/>
  <c r="B94" i="8"/>
  <c r="B93" i="8"/>
  <c r="B92" i="8"/>
  <c r="B91" i="8"/>
  <c r="B90" i="8"/>
  <c r="E85" i="8"/>
  <c r="D85" i="8"/>
  <c r="C85" i="8"/>
  <c r="E84" i="8"/>
  <c r="D84" i="8"/>
  <c r="C84" i="8"/>
  <c r="E83" i="8"/>
  <c r="D83" i="8"/>
  <c r="C83" i="8" s="1"/>
  <c r="E82" i="8"/>
  <c r="D82" i="8"/>
  <c r="C82" i="8" s="1"/>
  <c r="B77" i="8"/>
  <c r="CI64" i="8"/>
  <c r="CH64" i="8"/>
  <c r="CG64" i="8"/>
  <c r="CI63" i="8"/>
  <c r="CH63" i="8"/>
  <c r="CG63" i="8"/>
  <c r="B206" i="8" s="1"/>
  <c r="B59" i="8"/>
  <c r="B58" i="8"/>
  <c r="W57" i="8"/>
  <c r="V57" i="8"/>
  <c r="U57" i="8"/>
  <c r="T57" i="8"/>
  <c r="S57" i="8"/>
  <c r="R57" i="8"/>
  <c r="Q57" i="8"/>
  <c r="P57" i="8"/>
  <c r="O57" i="8"/>
  <c r="N57" i="8"/>
  <c r="M57" i="8"/>
  <c r="L57" i="8"/>
  <c r="K57" i="8"/>
  <c r="J57" i="8"/>
  <c r="I57" i="8"/>
  <c r="H57" i="8"/>
  <c r="G57" i="8"/>
  <c r="F57" i="8"/>
  <c r="E57" i="8"/>
  <c r="D57" i="8"/>
  <c r="C57" i="8"/>
  <c r="B57" i="8"/>
  <c r="B56" i="8"/>
  <c r="B55" i="8"/>
  <c r="W54" i="8"/>
  <c r="V54" i="8"/>
  <c r="U54" i="8"/>
  <c r="T54" i="8"/>
  <c r="S54" i="8"/>
  <c r="R54" i="8"/>
  <c r="Q54" i="8"/>
  <c r="P54" i="8"/>
  <c r="O54" i="8"/>
  <c r="N54" i="8"/>
  <c r="M54" i="8"/>
  <c r="L54" i="8"/>
  <c r="K54" i="8"/>
  <c r="J54" i="8"/>
  <c r="I54" i="8"/>
  <c r="H54" i="8"/>
  <c r="G54" i="8"/>
  <c r="F54" i="8"/>
  <c r="E54" i="8"/>
  <c r="D54" i="8"/>
  <c r="C54" i="8"/>
  <c r="B54" i="8"/>
  <c r="B49" i="8"/>
  <c r="B48" i="8"/>
  <c r="D44" i="8"/>
  <c r="C44" i="8"/>
  <c r="B44" i="8" s="1"/>
  <c r="D43" i="8"/>
  <c r="C43" i="8"/>
  <c r="B43" i="8"/>
  <c r="D42" i="8"/>
  <c r="C42" i="8"/>
  <c r="B42" i="8"/>
  <c r="D41" i="8"/>
  <c r="C41" i="8"/>
  <c r="B41" i="8" s="1"/>
  <c r="D40" i="8"/>
  <c r="C40" i="8"/>
  <c r="B40" i="8" s="1"/>
  <c r="D39" i="8"/>
  <c r="C39" i="8"/>
  <c r="B39" i="8"/>
  <c r="D38" i="8"/>
  <c r="C38" i="8"/>
  <c r="B38" i="8"/>
  <c r="D37" i="8"/>
  <c r="C37" i="8"/>
  <c r="B37" i="8" s="1"/>
  <c r="D36" i="8"/>
  <c r="C36" i="8"/>
  <c r="B36" i="8" s="1"/>
  <c r="D35" i="8"/>
  <c r="C35" i="8"/>
  <c r="B35" i="8"/>
  <c r="D34" i="8"/>
  <c r="C34" i="8"/>
  <c r="B34" i="8"/>
  <c r="D33" i="8"/>
  <c r="C33" i="8"/>
  <c r="B33" i="8" s="1"/>
  <c r="D32" i="8"/>
  <c r="C32" i="8"/>
  <c r="B32" i="8" s="1"/>
  <c r="D31" i="8"/>
  <c r="C31" i="8"/>
  <c r="B31" i="8"/>
  <c r="D26" i="8"/>
  <c r="C26" i="8"/>
  <c r="B26" i="8"/>
  <c r="D25" i="8"/>
  <c r="C25" i="8"/>
  <c r="B25" i="8" s="1"/>
  <c r="D24" i="8"/>
  <c r="C24" i="8"/>
  <c r="B24" i="8" s="1"/>
  <c r="D23" i="8"/>
  <c r="C23" i="8"/>
  <c r="B23" i="8"/>
  <c r="D22" i="8"/>
  <c r="C22" i="8"/>
  <c r="B22" i="8"/>
  <c r="D21" i="8"/>
  <c r="C21" i="8"/>
  <c r="B21" i="8" s="1"/>
  <c r="D20" i="8"/>
  <c r="B20" i="8"/>
  <c r="D19" i="8"/>
  <c r="B19" i="8" s="1"/>
  <c r="D18" i="8"/>
  <c r="C18" i="8"/>
  <c r="B18" i="8" s="1"/>
  <c r="D17" i="8"/>
  <c r="C17" i="8"/>
  <c r="B17" i="8"/>
  <c r="D16" i="8"/>
  <c r="C16" i="8"/>
  <c r="B16" i="8"/>
  <c r="D15" i="8"/>
  <c r="C15" i="8"/>
  <c r="B15" i="8" s="1"/>
  <c r="D14" i="8"/>
  <c r="D12" i="8" s="1"/>
  <c r="C14" i="8"/>
  <c r="B14" i="8" s="1"/>
  <c r="D13" i="8"/>
  <c r="C13" i="8"/>
  <c r="B13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A5" i="8"/>
  <c r="A4" i="8"/>
  <c r="A3" i="8"/>
  <c r="A2" i="8"/>
  <c r="A206" i="9" l="1"/>
  <c r="B12" i="8"/>
  <c r="A206" i="8" s="1"/>
  <c r="C12" i="8"/>
  <c r="B152" i="7"/>
  <c r="E148" i="7"/>
  <c r="D148" i="7"/>
  <c r="C148" i="7"/>
  <c r="E147" i="7"/>
  <c r="D147" i="7"/>
  <c r="C147" i="7" s="1"/>
  <c r="E146" i="7"/>
  <c r="C146" i="7" s="1"/>
  <c r="D146" i="7"/>
  <c r="E145" i="7"/>
  <c r="D145" i="7"/>
  <c r="C145" i="7" s="1"/>
  <c r="E144" i="7"/>
  <c r="D144" i="7"/>
  <c r="C144" i="7"/>
  <c r="E143" i="7"/>
  <c r="D143" i="7"/>
  <c r="C143" i="7" s="1"/>
  <c r="E142" i="7"/>
  <c r="C142" i="7" s="1"/>
  <c r="D142" i="7"/>
  <c r="E141" i="7"/>
  <c r="D141" i="7"/>
  <c r="C141" i="7" s="1"/>
  <c r="E140" i="7"/>
  <c r="D140" i="7"/>
  <c r="C140" i="7"/>
  <c r="E139" i="7"/>
  <c r="D139" i="7"/>
  <c r="C139" i="7" s="1"/>
  <c r="E138" i="7"/>
  <c r="C138" i="7" s="1"/>
  <c r="D138" i="7"/>
  <c r="E137" i="7"/>
  <c r="D137" i="7"/>
  <c r="C137" i="7" s="1"/>
  <c r="E136" i="7"/>
  <c r="D136" i="7"/>
  <c r="C136" i="7"/>
  <c r="E135" i="7"/>
  <c r="D135" i="7"/>
  <c r="C135" i="7" s="1"/>
  <c r="E130" i="7"/>
  <c r="C130" i="7" s="1"/>
  <c r="D130" i="7"/>
  <c r="E129" i="7"/>
  <c r="D129" i="7"/>
  <c r="C129" i="7" s="1"/>
  <c r="E128" i="7"/>
  <c r="D128" i="7"/>
  <c r="C128" i="7"/>
  <c r="E127" i="7"/>
  <c r="D127" i="7"/>
  <c r="C127" i="7" s="1"/>
  <c r="E126" i="7"/>
  <c r="C126" i="7" s="1"/>
  <c r="D126" i="7"/>
  <c r="E125" i="7"/>
  <c r="D125" i="7"/>
  <c r="C125" i="7" s="1"/>
  <c r="E124" i="7"/>
  <c r="D124" i="7"/>
  <c r="C124" i="7"/>
  <c r="D119" i="7"/>
  <c r="C119" i="7"/>
  <c r="B119" i="7" s="1"/>
  <c r="D118" i="7"/>
  <c r="B118" i="7" s="1"/>
  <c r="C118" i="7"/>
  <c r="D117" i="7"/>
  <c r="C117" i="7"/>
  <c r="B117" i="7" s="1"/>
  <c r="N106" i="7"/>
  <c r="M106" i="7"/>
  <c r="L106" i="7"/>
  <c r="K106" i="7"/>
  <c r="J106" i="7"/>
  <c r="I106" i="7"/>
  <c r="H106" i="7"/>
  <c r="G106" i="7"/>
  <c r="F106" i="7"/>
  <c r="E106" i="7"/>
  <c r="D106" i="7"/>
  <c r="C106" i="7"/>
  <c r="B106" i="7"/>
  <c r="CJ105" i="7"/>
  <c r="CI105" i="7"/>
  <c r="CH105" i="7"/>
  <c r="CG105" i="7"/>
  <c r="CD105" i="7"/>
  <c r="CC105" i="7"/>
  <c r="CB105" i="7"/>
  <c r="CA105" i="7"/>
  <c r="CJ104" i="7"/>
  <c r="CI104" i="7"/>
  <c r="CH104" i="7"/>
  <c r="CG104" i="7"/>
  <c r="CD104" i="7"/>
  <c r="CC104" i="7"/>
  <c r="CB104" i="7"/>
  <c r="CA104" i="7"/>
  <c r="CJ103" i="7"/>
  <c r="CI103" i="7"/>
  <c r="CH103" i="7"/>
  <c r="CG103" i="7"/>
  <c r="CD103" i="7"/>
  <c r="CC103" i="7"/>
  <c r="CB103" i="7"/>
  <c r="CA103" i="7"/>
  <c r="O103" i="7" s="1"/>
  <c r="B98" i="7"/>
  <c r="B97" i="7"/>
  <c r="B96" i="7"/>
  <c r="B94" i="7"/>
  <c r="B93" i="7"/>
  <c r="B92" i="7"/>
  <c r="B91" i="7"/>
  <c r="B90" i="7"/>
  <c r="E85" i="7"/>
  <c r="C85" i="7" s="1"/>
  <c r="D85" i="7"/>
  <c r="E84" i="7"/>
  <c r="D84" i="7"/>
  <c r="C84" i="7" s="1"/>
  <c r="E83" i="7"/>
  <c r="D83" i="7"/>
  <c r="C83" i="7"/>
  <c r="E82" i="7"/>
  <c r="D82" i="7"/>
  <c r="C82" i="7" s="1"/>
  <c r="B77" i="7"/>
  <c r="CI64" i="7"/>
  <c r="CH64" i="7"/>
  <c r="CG64" i="7"/>
  <c r="CI63" i="7"/>
  <c r="CH63" i="7"/>
  <c r="CG63" i="7"/>
  <c r="B206" i="7" s="1"/>
  <c r="B59" i="7"/>
  <c r="B58" i="7"/>
  <c r="B57" i="7" s="1"/>
  <c r="W57" i="7"/>
  <c r="V57" i="7"/>
  <c r="U57" i="7"/>
  <c r="T57" i="7"/>
  <c r="S57" i="7"/>
  <c r="R57" i="7"/>
  <c r="Q57" i="7"/>
  <c r="P57" i="7"/>
  <c r="O57" i="7"/>
  <c r="N57" i="7"/>
  <c r="M57" i="7"/>
  <c r="L57" i="7"/>
  <c r="K57" i="7"/>
  <c r="J57" i="7"/>
  <c r="I57" i="7"/>
  <c r="H57" i="7"/>
  <c r="G57" i="7"/>
  <c r="F57" i="7"/>
  <c r="E57" i="7"/>
  <c r="D57" i="7"/>
  <c r="C57" i="7"/>
  <c r="B56" i="7"/>
  <c r="B55" i="7"/>
  <c r="B54" i="7" s="1"/>
  <c r="W54" i="7"/>
  <c r="V54" i="7"/>
  <c r="U54" i="7"/>
  <c r="T54" i="7"/>
  <c r="S54" i="7"/>
  <c r="R54" i="7"/>
  <c r="Q54" i="7"/>
  <c r="P54" i="7"/>
  <c r="O54" i="7"/>
  <c r="N54" i="7"/>
  <c r="M54" i="7"/>
  <c r="L54" i="7"/>
  <c r="K54" i="7"/>
  <c r="J54" i="7"/>
  <c r="I54" i="7"/>
  <c r="H54" i="7"/>
  <c r="G54" i="7"/>
  <c r="F54" i="7"/>
  <c r="E54" i="7"/>
  <c r="D54" i="7"/>
  <c r="C54" i="7"/>
  <c r="B49" i="7"/>
  <c r="B48" i="7"/>
  <c r="D44" i="7"/>
  <c r="C44" i="7"/>
  <c r="B44" i="7" s="1"/>
  <c r="D43" i="7"/>
  <c r="B43" i="7" s="1"/>
  <c r="C43" i="7"/>
  <c r="D42" i="7"/>
  <c r="C42" i="7"/>
  <c r="B42" i="7" s="1"/>
  <c r="D41" i="7"/>
  <c r="C41" i="7"/>
  <c r="B41" i="7"/>
  <c r="D40" i="7"/>
  <c r="C40" i="7"/>
  <c r="B40" i="7" s="1"/>
  <c r="D39" i="7"/>
  <c r="B39" i="7" s="1"/>
  <c r="C39" i="7"/>
  <c r="D38" i="7"/>
  <c r="C38" i="7"/>
  <c r="B38" i="7" s="1"/>
  <c r="D37" i="7"/>
  <c r="C37" i="7"/>
  <c r="B37" i="7"/>
  <c r="D36" i="7"/>
  <c r="C36" i="7"/>
  <c r="B36" i="7" s="1"/>
  <c r="D35" i="7"/>
  <c r="B35" i="7" s="1"/>
  <c r="C35" i="7"/>
  <c r="D34" i="7"/>
  <c r="C34" i="7"/>
  <c r="B34" i="7" s="1"/>
  <c r="D33" i="7"/>
  <c r="C33" i="7"/>
  <c r="B33" i="7"/>
  <c r="D32" i="7"/>
  <c r="C32" i="7"/>
  <c r="B32" i="7" s="1"/>
  <c r="D31" i="7"/>
  <c r="B31" i="7" s="1"/>
  <c r="C31" i="7"/>
  <c r="D26" i="7"/>
  <c r="C26" i="7"/>
  <c r="B26" i="7" s="1"/>
  <c r="D25" i="7"/>
  <c r="C25" i="7"/>
  <c r="B25" i="7"/>
  <c r="D24" i="7"/>
  <c r="C24" i="7"/>
  <c r="B24" i="7" s="1"/>
  <c r="D23" i="7"/>
  <c r="B23" i="7" s="1"/>
  <c r="C23" i="7"/>
  <c r="D22" i="7"/>
  <c r="C22" i="7"/>
  <c r="B22" i="7" s="1"/>
  <c r="D21" i="7"/>
  <c r="C21" i="7"/>
  <c r="B21" i="7"/>
  <c r="D20" i="7"/>
  <c r="B20" i="7"/>
  <c r="D19" i="7"/>
  <c r="B19" i="7"/>
  <c r="D18" i="7"/>
  <c r="C18" i="7"/>
  <c r="B18" i="7" s="1"/>
  <c r="D17" i="7"/>
  <c r="B17" i="7" s="1"/>
  <c r="C17" i="7"/>
  <c r="D16" i="7"/>
  <c r="C16" i="7"/>
  <c r="B16" i="7" s="1"/>
  <c r="D15" i="7"/>
  <c r="C15" i="7"/>
  <c r="B15" i="7"/>
  <c r="D14" i="7"/>
  <c r="C14" i="7"/>
  <c r="B14" i="7" s="1"/>
  <c r="D13" i="7"/>
  <c r="B13" i="7" s="1"/>
  <c r="C13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A5" i="7"/>
  <c r="A4" i="7"/>
  <c r="A3" i="7"/>
  <c r="A2" i="7"/>
  <c r="B12" i="7" l="1"/>
  <c r="C12" i="7"/>
  <c r="B152" i="6"/>
  <c r="E148" i="6"/>
  <c r="C148" i="6" s="1"/>
  <c r="D148" i="6"/>
  <c r="E147" i="6"/>
  <c r="D147" i="6"/>
  <c r="C147" i="6" s="1"/>
  <c r="E146" i="6"/>
  <c r="D146" i="6"/>
  <c r="C146" i="6"/>
  <c r="E145" i="6"/>
  <c r="D145" i="6"/>
  <c r="C145" i="6"/>
  <c r="E144" i="6"/>
  <c r="C144" i="6" s="1"/>
  <c r="D144" i="6"/>
  <c r="E143" i="6"/>
  <c r="D143" i="6"/>
  <c r="C143" i="6" s="1"/>
  <c r="E142" i="6"/>
  <c r="D142" i="6"/>
  <c r="C142" i="6"/>
  <c r="E141" i="6"/>
  <c r="D141" i="6"/>
  <c r="C141" i="6"/>
  <c r="E140" i="6"/>
  <c r="C140" i="6" s="1"/>
  <c r="D140" i="6"/>
  <c r="E139" i="6"/>
  <c r="D139" i="6"/>
  <c r="C139" i="6" s="1"/>
  <c r="E138" i="6"/>
  <c r="D138" i="6"/>
  <c r="C138" i="6"/>
  <c r="E137" i="6"/>
  <c r="D137" i="6"/>
  <c r="C137" i="6"/>
  <c r="E136" i="6"/>
  <c r="C136" i="6" s="1"/>
  <c r="D136" i="6"/>
  <c r="E135" i="6"/>
  <c r="D135" i="6"/>
  <c r="C135" i="6" s="1"/>
  <c r="E130" i="6"/>
  <c r="D130" i="6"/>
  <c r="C130" i="6"/>
  <c r="E129" i="6"/>
  <c r="D129" i="6"/>
  <c r="C129" i="6"/>
  <c r="E128" i="6"/>
  <c r="C128" i="6" s="1"/>
  <c r="D128" i="6"/>
  <c r="E127" i="6"/>
  <c r="D127" i="6"/>
  <c r="C127" i="6" s="1"/>
  <c r="E126" i="6"/>
  <c r="D126" i="6"/>
  <c r="C126" i="6"/>
  <c r="E125" i="6"/>
  <c r="D125" i="6"/>
  <c r="C125" i="6"/>
  <c r="E124" i="6"/>
  <c r="C124" i="6" s="1"/>
  <c r="D124" i="6"/>
  <c r="D119" i="6"/>
  <c r="C119" i="6"/>
  <c r="B119" i="6" s="1"/>
  <c r="D118" i="6"/>
  <c r="C118" i="6"/>
  <c r="B118" i="6"/>
  <c r="D117" i="6"/>
  <c r="C117" i="6"/>
  <c r="B117" i="6"/>
  <c r="N106" i="6"/>
  <c r="M106" i="6"/>
  <c r="L106" i="6"/>
  <c r="K106" i="6"/>
  <c r="J106" i="6"/>
  <c r="I106" i="6"/>
  <c r="H106" i="6"/>
  <c r="G106" i="6"/>
  <c r="F106" i="6"/>
  <c r="E106" i="6"/>
  <c r="D106" i="6"/>
  <c r="C106" i="6"/>
  <c r="B106" i="6"/>
  <c r="CJ105" i="6"/>
  <c r="CI105" i="6"/>
  <c r="CC105" i="6" s="1"/>
  <c r="CH105" i="6"/>
  <c r="CG105" i="6"/>
  <c r="CA105" i="6" s="1"/>
  <c r="CD105" i="6"/>
  <c r="CB105" i="6"/>
  <c r="CJ104" i="6"/>
  <c r="CI104" i="6"/>
  <c r="CC104" i="6" s="1"/>
  <c r="CH104" i="6"/>
  <c r="CG104" i="6"/>
  <c r="CA104" i="6" s="1"/>
  <c r="CD104" i="6"/>
  <c r="CB104" i="6"/>
  <c r="CJ103" i="6"/>
  <c r="CI103" i="6"/>
  <c r="CC103" i="6" s="1"/>
  <c r="CH103" i="6"/>
  <c r="CB103" i="6" s="1"/>
  <c r="CG103" i="6"/>
  <c r="CA103" i="6" s="1"/>
  <c r="CD103" i="6"/>
  <c r="B98" i="6"/>
  <c r="B97" i="6"/>
  <c r="B96" i="6"/>
  <c r="B94" i="6"/>
  <c r="B93" i="6"/>
  <c r="B92" i="6"/>
  <c r="B91" i="6"/>
  <c r="B90" i="6"/>
  <c r="E85" i="6"/>
  <c r="D85" i="6"/>
  <c r="C85" i="6"/>
  <c r="E84" i="6"/>
  <c r="D84" i="6"/>
  <c r="C84" i="6"/>
  <c r="E83" i="6"/>
  <c r="C83" i="6" s="1"/>
  <c r="D83" i="6"/>
  <c r="E82" i="6"/>
  <c r="D82" i="6"/>
  <c r="C82" i="6" s="1"/>
  <c r="B77" i="6"/>
  <c r="CI64" i="6"/>
  <c r="CH64" i="6"/>
  <c r="CG64" i="6"/>
  <c r="CI63" i="6"/>
  <c r="CH63" i="6"/>
  <c r="CG63" i="6"/>
  <c r="B206" i="6" s="1"/>
  <c r="B59" i="6"/>
  <c r="B58" i="6"/>
  <c r="W57" i="6"/>
  <c r="V57" i="6"/>
  <c r="U57" i="6"/>
  <c r="T57" i="6"/>
  <c r="S57" i="6"/>
  <c r="R57" i="6"/>
  <c r="Q57" i="6"/>
  <c r="P57" i="6"/>
  <c r="O57" i="6"/>
  <c r="N57" i="6"/>
  <c r="M57" i="6"/>
  <c r="L57" i="6"/>
  <c r="K57" i="6"/>
  <c r="J57" i="6"/>
  <c r="I57" i="6"/>
  <c r="H57" i="6"/>
  <c r="G57" i="6"/>
  <c r="F57" i="6"/>
  <c r="E57" i="6"/>
  <c r="D57" i="6"/>
  <c r="C57" i="6"/>
  <c r="B57" i="6"/>
  <c r="B56" i="6"/>
  <c r="B55" i="6"/>
  <c r="W54" i="6"/>
  <c r="V54" i="6"/>
  <c r="U54" i="6"/>
  <c r="T54" i="6"/>
  <c r="S54" i="6"/>
  <c r="R54" i="6"/>
  <c r="Q54" i="6"/>
  <c r="P54" i="6"/>
  <c r="O54" i="6"/>
  <c r="N54" i="6"/>
  <c r="M54" i="6"/>
  <c r="L54" i="6"/>
  <c r="K54" i="6"/>
  <c r="J54" i="6"/>
  <c r="I54" i="6"/>
  <c r="H54" i="6"/>
  <c r="G54" i="6"/>
  <c r="F54" i="6"/>
  <c r="E54" i="6"/>
  <c r="D54" i="6"/>
  <c r="C54" i="6"/>
  <c r="B54" i="6"/>
  <c r="B49" i="6"/>
  <c r="B48" i="6"/>
  <c r="D44" i="6"/>
  <c r="C44" i="6"/>
  <c r="B44" i="6" s="1"/>
  <c r="D43" i="6"/>
  <c r="C43" i="6"/>
  <c r="B43" i="6"/>
  <c r="D42" i="6"/>
  <c r="C42" i="6"/>
  <c r="B42" i="6"/>
  <c r="D41" i="6"/>
  <c r="B41" i="6" s="1"/>
  <c r="C41" i="6"/>
  <c r="D40" i="6"/>
  <c r="C40" i="6"/>
  <c r="B40" i="6" s="1"/>
  <c r="D39" i="6"/>
  <c r="C39" i="6"/>
  <c r="B39" i="6"/>
  <c r="D38" i="6"/>
  <c r="C38" i="6"/>
  <c r="B38" i="6"/>
  <c r="D37" i="6"/>
  <c r="B37" i="6" s="1"/>
  <c r="C37" i="6"/>
  <c r="D36" i="6"/>
  <c r="C36" i="6"/>
  <c r="B36" i="6" s="1"/>
  <c r="D35" i="6"/>
  <c r="C35" i="6"/>
  <c r="B35" i="6"/>
  <c r="D34" i="6"/>
  <c r="C34" i="6"/>
  <c r="B34" i="6"/>
  <c r="D33" i="6"/>
  <c r="B33" i="6" s="1"/>
  <c r="C33" i="6"/>
  <c r="D32" i="6"/>
  <c r="C32" i="6"/>
  <c r="B32" i="6" s="1"/>
  <c r="D31" i="6"/>
  <c r="C31" i="6"/>
  <c r="B31" i="6"/>
  <c r="D26" i="6"/>
  <c r="C26" i="6"/>
  <c r="B26" i="6"/>
  <c r="D25" i="6"/>
  <c r="B25" i="6" s="1"/>
  <c r="C25" i="6"/>
  <c r="D24" i="6"/>
  <c r="C24" i="6"/>
  <c r="B24" i="6" s="1"/>
  <c r="D23" i="6"/>
  <c r="C23" i="6"/>
  <c r="B23" i="6"/>
  <c r="D22" i="6"/>
  <c r="C22" i="6"/>
  <c r="B22" i="6"/>
  <c r="D21" i="6"/>
  <c r="B21" i="6" s="1"/>
  <c r="C21" i="6"/>
  <c r="D20" i="6"/>
  <c r="B20" i="6"/>
  <c r="D19" i="6"/>
  <c r="B19" i="6"/>
  <c r="D18" i="6"/>
  <c r="C18" i="6"/>
  <c r="B18" i="6" s="1"/>
  <c r="D17" i="6"/>
  <c r="C17" i="6"/>
  <c r="B17" i="6"/>
  <c r="D16" i="6"/>
  <c r="C16" i="6"/>
  <c r="B16" i="6"/>
  <c r="D15" i="6"/>
  <c r="B15" i="6" s="1"/>
  <c r="C15" i="6"/>
  <c r="D14" i="6"/>
  <c r="D12" i="6" s="1"/>
  <c r="C14" i="6"/>
  <c r="B14" i="6" s="1"/>
  <c r="B12" i="6" s="1"/>
  <c r="D13" i="6"/>
  <c r="C13" i="6"/>
  <c r="B13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A5" i="6"/>
  <c r="A4" i="6"/>
  <c r="A3" i="6"/>
  <c r="A2" i="6"/>
  <c r="A206" i="7" l="1"/>
  <c r="O103" i="6"/>
  <c r="C12" i="6"/>
  <c r="A206" i="6" s="1"/>
  <c r="B152" i="5"/>
  <c r="E148" i="5"/>
  <c r="C148" i="5" s="1"/>
  <c r="D148" i="5"/>
  <c r="E147" i="5"/>
  <c r="D147" i="5"/>
  <c r="C147" i="5" s="1"/>
  <c r="E146" i="5"/>
  <c r="D146" i="5"/>
  <c r="C146" i="5"/>
  <c r="E145" i="5"/>
  <c r="D145" i="5"/>
  <c r="C145" i="5" s="1"/>
  <c r="E144" i="5"/>
  <c r="C144" i="5" s="1"/>
  <c r="D144" i="5"/>
  <c r="E143" i="5"/>
  <c r="D143" i="5"/>
  <c r="C143" i="5" s="1"/>
  <c r="E142" i="5"/>
  <c r="D142" i="5"/>
  <c r="C142" i="5"/>
  <c r="E141" i="5"/>
  <c r="D141" i="5"/>
  <c r="C141" i="5" s="1"/>
  <c r="E140" i="5"/>
  <c r="C140" i="5" s="1"/>
  <c r="D140" i="5"/>
  <c r="E139" i="5"/>
  <c r="D139" i="5"/>
  <c r="C139" i="5" s="1"/>
  <c r="E138" i="5"/>
  <c r="D138" i="5"/>
  <c r="C138" i="5"/>
  <c r="E137" i="5"/>
  <c r="D137" i="5"/>
  <c r="C137" i="5" s="1"/>
  <c r="E136" i="5"/>
  <c r="C136" i="5" s="1"/>
  <c r="D136" i="5"/>
  <c r="E135" i="5"/>
  <c r="D135" i="5"/>
  <c r="C135" i="5" s="1"/>
  <c r="E130" i="5"/>
  <c r="D130" i="5"/>
  <c r="C130" i="5"/>
  <c r="E129" i="5"/>
  <c r="D129" i="5"/>
  <c r="C129" i="5" s="1"/>
  <c r="E128" i="5"/>
  <c r="C128" i="5" s="1"/>
  <c r="D128" i="5"/>
  <c r="E127" i="5"/>
  <c r="D127" i="5"/>
  <c r="C127" i="5" s="1"/>
  <c r="E126" i="5"/>
  <c r="D126" i="5"/>
  <c r="C126" i="5"/>
  <c r="E125" i="5"/>
  <c r="D125" i="5"/>
  <c r="C125" i="5" s="1"/>
  <c r="E124" i="5"/>
  <c r="C124" i="5" s="1"/>
  <c r="D124" i="5"/>
  <c r="D119" i="5"/>
  <c r="C119" i="5"/>
  <c r="B119" i="5" s="1"/>
  <c r="D118" i="5"/>
  <c r="C118" i="5"/>
  <c r="B118" i="5"/>
  <c r="D117" i="5"/>
  <c r="C117" i="5"/>
  <c r="B117" i="5" s="1"/>
  <c r="N106" i="5"/>
  <c r="M106" i="5"/>
  <c r="L106" i="5"/>
  <c r="K106" i="5"/>
  <c r="J106" i="5"/>
  <c r="I106" i="5"/>
  <c r="H106" i="5"/>
  <c r="G106" i="5"/>
  <c r="F106" i="5"/>
  <c r="E106" i="5"/>
  <c r="D106" i="5"/>
  <c r="C106" i="5"/>
  <c r="B106" i="5"/>
  <c r="CJ105" i="5"/>
  <c r="CI105" i="5"/>
  <c r="CH105" i="5"/>
  <c r="CG105" i="5"/>
  <c r="CD105" i="5"/>
  <c r="CC105" i="5"/>
  <c r="CB105" i="5"/>
  <c r="CA105" i="5"/>
  <c r="CJ104" i="5"/>
  <c r="CI104" i="5"/>
  <c r="CH104" i="5"/>
  <c r="CG104" i="5"/>
  <c r="CD104" i="5"/>
  <c r="CC104" i="5"/>
  <c r="CB104" i="5"/>
  <c r="CA104" i="5"/>
  <c r="CJ103" i="5"/>
  <c r="CI103" i="5"/>
  <c r="CH103" i="5"/>
  <c r="CG103" i="5"/>
  <c r="CD103" i="5"/>
  <c r="CC103" i="5"/>
  <c r="CB103" i="5"/>
  <c r="CA103" i="5"/>
  <c r="O103" i="5" s="1"/>
  <c r="B98" i="5"/>
  <c r="B97" i="5"/>
  <c r="B96" i="5"/>
  <c r="B94" i="5"/>
  <c r="B93" i="5"/>
  <c r="B92" i="5"/>
  <c r="B91" i="5"/>
  <c r="B90" i="5"/>
  <c r="E85" i="5"/>
  <c r="D85" i="5"/>
  <c r="C85" i="5"/>
  <c r="E84" i="5"/>
  <c r="D84" i="5"/>
  <c r="C84" i="5" s="1"/>
  <c r="E83" i="5"/>
  <c r="C83" i="5" s="1"/>
  <c r="D83" i="5"/>
  <c r="E82" i="5"/>
  <c r="D82" i="5"/>
  <c r="C82" i="5" s="1"/>
  <c r="B77" i="5"/>
  <c r="CI64" i="5"/>
  <c r="CH64" i="5"/>
  <c r="CG64" i="5"/>
  <c r="CI63" i="5"/>
  <c r="CH63" i="5"/>
  <c r="CG63" i="5"/>
  <c r="B206" i="5" s="1"/>
  <c r="B59" i="5"/>
  <c r="B58" i="5"/>
  <c r="W57" i="5"/>
  <c r="V57" i="5"/>
  <c r="U57" i="5"/>
  <c r="T57" i="5"/>
  <c r="S57" i="5"/>
  <c r="R57" i="5"/>
  <c r="Q57" i="5"/>
  <c r="P57" i="5"/>
  <c r="O57" i="5"/>
  <c r="N57" i="5"/>
  <c r="M57" i="5"/>
  <c r="L57" i="5"/>
  <c r="K57" i="5"/>
  <c r="J57" i="5"/>
  <c r="I57" i="5"/>
  <c r="H57" i="5"/>
  <c r="G57" i="5"/>
  <c r="F57" i="5"/>
  <c r="E57" i="5"/>
  <c r="D57" i="5"/>
  <c r="C57" i="5"/>
  <c r="B57" i="5"/>
  <c r="B56" i="5"/>
  <c r="B55" i="5"/>
  <c r="W54" i="5"/>
  <c r="V54" i="5"/>
  <c r="U54" i="5"/>
  <c r="T54" i="5"/>
  <c r="S54" i="5"/>
  <c r="R54" i="5"/>
  <c r="Q54" i="5"/>
  <c r="P54" i="5"/>
  <c r="O54" i="5"/>
  <c r="N54" i="5"/>
  <c r="M54" i="5"/>
  <c r="L54" i="5"/>
  <c r="K54" i="5"/>
  <c r="J54" i="5"/>
  <c r="I54" i="5"/>
  <c r="H54" i="5"/>
  <c r="G54" i="5"/>
  <c r="F54" i="5"/>
  <c r="E54" i="5"/>
  <c r="D54" i="5"/>
  <c r="C54" i="5"/>
  <c r="B54" i="5"/>
  <c r="B49" i="5"/>
  <c r="B48" i="5"/>
  <c r="D44" i="5"/>
  <c r="C44" i="5"/>
  <c r="B44" i="5" s="1"/>
  <c r="D43" i="5"/>
  <c r="C43" i="5"/>
  <c r="B43" i="5"/>
  <c r="D42" i="5"/>
  <c r="C42" i="5"/>
  <c r="B42" i="5" s="1"/>
  <c r="D41" i="5"/>
  <c r="B41" i="5" s="1"/>
  <c r="C41" i="5"/>
  <c r="D40" i="5"/>
  <c r="C40" i="5"/>
  <c r="B40" i="5" s="1"/>
  <c r="D39" i="5"/>
  <c r="C39" i="5"/>
  <c r="B39" i="5"/>
  <c r="D38" i="5"/>
  <c r="C38" i="5"/>
  <c r="B38" i="5" s="1"/>
  <c r="D37" i="5"/>
  <c r="B37" i="5" s="1"/>
  <c r="C37" i="5"/>
  <c r="D36" i="5"/>
  <c r="C36" i="5"/>
  <c r="B36" i="5" s="1"/>
  <c r="D35" i="5"/>
  <c r="C35" i="5"/>
  <c r="B35" i="5"/>
  <c r="D34" i="5"/>
  <c r="C34" i="5"/>
  <c r="B34" i="5" s="1"/>
  <c r="D33" i="5"/>
  <c r="B33" i="5" s="1"/>
  <c r="C33" i="5"/>
  <c r="D32" i="5"/>
  <c r="C32" i="5"/>
  <c r="B32" i="5" s="1"/>
  <c r="D31" i="5"/>
  <c r="C31" i="5"/>
  <c r="B31" i="5"/>
  <c r="D26" i="5"/>
  <c r="C26" i="5"/>
  <c r="B26" i="5" s="1"/>
  <c r="D25" i="5"/>
  <c r="B25" i="5" s="1"/>
  <c r="C25" i="5"/>
  <c r="D24" i="5"/>
  <c r="C24" i="5"/>
  <c r="B24" i="5" s="1"/>
  <c r="D23" i="5"/>
  <c r="C23" i="5"/>
  <c r="B23" i="5"/>
  <c r="D22" i="5"/>
  <c r="C22" i="5"/>
  <c r="B22" i="5" s="1"/>
  <c r="D21" i="5"/>
  <c r="B21" i="5" s="1"/>
  <c r="C21" i="5"/>
  <c r="D20" i="5"/>
  <c r="B20" i="5"/>
  <c r="D19" i="5"/>
  <c r="B19" i="5"/>
  <c r="D18" i="5"/>
  <c r="C18" i="5"/>
  <c r="B18" i="5" s="1"/>
  <c r="D17" i="5"/>
  <c r="C17" i="5"/>
  <c r="B17" i="5"/>
  <c r="D16" i="5"/>
  <c r="C16" i="5"/>
  <c r="B16" i="5" s="1"/>
  <c r="D15" i="5"/>
  <c r="B15" i="5" s="1"/>
  <c r="C15" i="5"/>
  <c r="D14" i="5"/>
  <c r="C14" i="5"/>
  <c r="B14" i="5" s="1"/>
  <c r="D13" i="5"/>
  <c r="C13" i="5"/>
  <c r="B13" i="5"/>
  <c r="AS12" i="5"/>
  <c r="AR12" i="5"/>
  <c r="AQ12" i="5"/>
  <c r="AP12" i="5"/>
  <c r="AO12" i="5"/>
  <c r="AN12" i="5"/>
  <c r="AM12" i="5"/>
  <c r="AL12" i="5"/>
  <c r="AK12" i="5"/>
  <c r="AJ12" i="5"/>
  <c r="AI12" i="5"/>
  <c r="AH12" i="5"/>
  <c r="AG12" i="5"/>
  <c r="AF12" i="5"/>
  <c r="AE12" i="5"/>
  <c r="AD12" i="5"/>
  <c r="AC12" i="5"/>
  <c r="AB12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A5" i="5"/>
  <c r="A4" i="5"/>
  <c r="A3" i="5"/>
  <c r="A2" i="5"/>
  <c r="B12" i="5" l="1"/>
  <c r="C12" i="5"/>
  <c r="D12" i="5"/>
  <c r="A206" i="5" l="1"/>
  <c r="U152" i="1" l="1"/>
  <c r="T152" i="1"/>
  <c r="S152" i="1"/>
  <c r="R152" i="1"/>
  <c r="Q152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AO148" i="1"/>
  <c r="AN148" i="1"/>
  <c r="AM148" i="1"/>
  <c r="AL148" i="1"/>
  <c r="AK148" i="1"/>
  <c r="AJ148" i="1"/>
  <c r="AI148" i="1"/>
  <c r="AH148" i="1"/>
  <c r="AG148" i="1"/>
  <c r="AF148" i="1"/>
  <c r="AE148" i="1"/>
  <c r="AD148" i="1"/>
  <c r="AC148" i="1"/>
  <c r="AB148" i="1"/>
  <c r="AA148" i="1"/>
  <c r="Z148" i="1"/>
  <c r="Y148" i="1"/>
  <c r="X148" i="1"/>
  <c r="W148" i="1"/>
  <c r="V148" i="1"/>
  <c r="U148" i="1"/>
  <c r="T148" i="1"/>
  <c r="S148" i="1"/>
  <c r="R148" i="1"/>
  <c r="Q148" i="1"/>
  <c r="P148" i="1"/>
  <c r="O148" i="1"/>
  <c r="N148" i="1"/>
  <c r="M148" i="1"/>
  <c r="L148" i="1"/>
  <c r="K148" i="1"/>
  <c r="J148" i="1"/>
  <c r="I148" i="1"/>
  <c r="H148" i="1"/>
  <c r="G148" i="1"/>
  <c r="F148" i="1"/>
  <c r="AO147" i="1"/>
  <c r="AN147" i="1"/>
  <c r="AM147" i="1"/>
  <c r="AL147" i="1"/>
  <c r="AK147" i="1"/>
  <c r="AJ147" i="1"/>
  <c r="AI147" i="1"/>
  <c r="AH147" i="1"/>
  <c r="AG147" i="1"/>
  <c r="AF147" i="1"/>
  <c r="AE147" i="1"/>
  <c r="AD147" i="1"/>
  <c r="AC147" i="1"/>
  <c r="AB147" i="1"/>
  <c r="AA147" i="1"/>
  <c r="Z147" i="1"/>
  <c r="Y147" i="1"/>
  <c r="X147" i="1"/>
  <c r="W147" i="1"/>
  <c r="V147" i="1"/>
  <c r="U147" i="1"/>
  <c r="T147" i="1"/>
  <c r="S147" i="1"/>
  <c r="R147" i="1"/>
  <c r="Q147" i="1"/>
  <c r="P147" i="1"/>
  <c r="O147" i="1"/>
  <c r="N147" i="1"/>
  <c r="M147" i="1"/>
  <c r="L147" i="1"/>
  <c r="K147" i="1"/>
  <c r="J147" i="1"/>
  <c r="I147" i="1"/>
  <c r="H147" i="1"/>
  <c r="G147" i="1"/>
  <c r="F147" i="1"/>
  <c r="AO146" i="1"/>
  <c r="AN146" i="1"/>
  <c r="AM146" i="1"/>
  <c r="AL146" i="1"/>
  <c r="AK146" i="1"/>
  <c r="AJ146" i="1"/>
  <c r="AI146" i="1"/>
  <c r="AH146" i="1"/>
  <c r="AG146" i="1"/>
  <c r="AF146" i="1"/>
  <c r="AE146" i="1"/>
  <c r="AD146" i="1"/>
  <c r="AC146" i="1"/>
  <c r="AB146" i="1"/>
  <c r="AA146" i="1"/>
  <c r="Z146" i="1"/>
  <c r="Y146" i="1"/>
  <c r="X146" i="1"/>
  <c r="W146" i="1"/>
  <c r="V146" i="1"/>
  <c r="U146" i="1"/>
  <c r="T146" i="1"/>
  <c r="S146" i="1"/>
  <c r="R146" i="1"/>
  <c r="Q146" i="1"/>
  <c r="P146" i="1"/>
  <c r="O146" i="1"/>
  <c r="N146" i="1"/>
  <c r="M146" i="1"/>
  <c r="L146" i="1"/>
  <c r="K146" i="1"/>
  <c r="J146" i="1"/>
  <c r="I146" i="1"/>
  <c r="H146" i="1"/>
  <c r="G146" i="1"/>
  <c r="F146" i="1"/>
  <c r="AO145" i="1"/>
  <c r="AN145" i="1"/>
  <c r="AM145" i="1"/>
  <c r="AL145" i="1"/>
  <c r="AK145" i="1"/>
  <c r="AJ145" i="1"/>
  <c r="AI145" i="1"/>
  <c r="AH145" i="1"/>
  <c r="AG145" i="1"/>
  <c r="AF145" i="1"/>
  <c r="AE145" i="1"/>
  <c r="AD145" i="1"/>
  <c r="AC145" i="1"/>
  <c r="AB145" i="1"/>
  <c r="AA145" i="1"/>
  <c r="Z145" i="1"/>
  <c r="Y145" i="1"/>
  <c r="X145" i="1"/>
  <c r="W145" i="1"/>
  <c r="V145" i="1"/>
  <c r="U145" i="1"/>
  <c r="T145" i="1"/>
  <c r="S145" i="1"/>
  <c r="R145" i="1"/>
  <c r="Q145" i="1"/>
  <c r="P145" i="1"/>
  <c r="O145" i="1"/>
  <c r="N145" i="1"/>
  <c r="M145" i="1"/>
  <c r="L145" i="1"/>
  <c r="K145" i="1"/>
  <c r="J145" i="1"/>
  <c r="I145" i="1"/>
  <c r="H145" i="1"/>
  <c r="G145" i="1"/>
  <c r="F145" i="1"/>
  <c r="AO144" i="1"/>
  <c r="AN144" i="1"/>
  <c r="AM144" i="1"/>
  <c r="AL144" i="1"/>
  <c r="AK144" i="1"/>
  <c r="AJ144" i="1"/>
  <c r="AI144" i="1"/>
  <c r="AH144" i="1"/>
  <c r="AG144" i="1"/>
  <c r="AF144" i="1"/>
  <c r="AE144" i="1"/>
  <c r="AD144" i="1"/>
  <c r="AC144" i="1"/>
  <c r="AB144" i="1"/>
  <c r="AA144" i="1"/>
  <c r="Z144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AO143" i="1"/>
  <c r="AN143" i="1"/>
  <c r="AM143" i="1"/>
  <c r="AL143" i="1"/>
  <c r="AK143" i="1"/>
  <c r="AJ143" i="1"/>
  <c r="AI143" i="1"/>
  <c r="AH143" i="1"/>
  <c r="AG143" i="1"/>
  <c r="AF143" i="1"/>
  <c r="AE143" i="1"/>
  <c r="AD143" i="1"/>
  <c r="AC143" i="1"/>
  <c r="AB143" i="1"/>
  <c r="AA143" i="1"/>
  <c r="Z143" i="1"/>
  <c r="Y143" i="1"/>
  <c r="X143" i="1"/>
  <c r="W143" i="1"/>
  <c r="V143" i="1"/>
  <c r="U143" i="1"/>
  <c r="T143" i="1"/>
  <c r="S143" i="1"/>
  <c r="R143" i="1"/>
  <c r="Q143" i="1"/>
  <c r="P143" i="1"/>
  <c r="O143" i="1"/>
  <c r="N143" i="1"/>
  <c r="M143" i="1"/>
  <c r="L143" i="1"/>
  <c r="K143" i="1"/>
  <c r="J143" i="1"/>
  <c r="I143" i="1"/>
  <c r="H143" i="1"/>
  <c r="G143" i="1"/>
  <c r="F143" i="1"/>
  <c r="AO142" i="1"/>
  <c r="AN142" i="1"/>
  <c r="AM142" i="1"/>
  <c r="AL142" i="1"/>
  <c r="AK142" i="1"/>
  <c r="AJ142" i="1"/>
  <c r="AI142" i="1"/>
  <c r="AH142" i="1"/>
  <c r="AG142" i="1"/>
  <c r="AF142" i="1"/>
  <c r="AE142" i="1"/>
  <c r="AD142" i="1"/>
  <c r="AC142" i="1"/>
  <c r="AB142" i="1"/>
  <c r="AA142" i="1"/>
  <c r="Z142" i="1"/>
  <c r="Y142" i="1"/>
  <c r="X142" i="1"/>
  <c r="W142" i="1"/>
  <c r="V142" i="1"/>
  <c r="U142" i="1"/>
  <c r="T142" i="1"/>
  <c r="S142" i="1"/>
  <c r="R142" i="1"/>
  <c r="Q142" i="1"/>
  <c r="P142" i="1"/>
  <c r="O142" i="1"/>
  <c r="N142" i="1"/>
  <c r="M142" i="1"/>
  <c r="L142" i="1"/>
  <c r="K142" i="1"/>
  <c r="J142" i="1"/>
  <c r="I142" i="1"/>
  <c r="H142" i="1"/>
  <c r="G142" i="1"/>
  <c r="F142" i="1"/>
  <c r="AO141" i="1"/>
  <c r="AN141" i="1"/>
  <c r="AM141" i="1"/>
  <c r="AL141" i="1"/>
  <c r="AK141" i="1"/>
  <c r="AJ141" i="1"/>
  <c r="AI141" i="1"/>
  <c r="AH141" i="1"/>
  <c r="AG141" i="1"/>
  <c r="AF141" i="1"/>
  <c r="AE141" i="1"/>
  <c r="AD141" i="1"/>
  <c r="AC141" i="1"/>
  <c r="AB141" i="1"/>
  <c r="AA141" i="1"/>
  <c r="Z141" i="1"/>
  <c r="Y141" i="1"/>
  <c r="X141" i="1"/>
  <c r="W141" i="1"/>
  <c r="V141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AO140" i="1"/>
  <c r="AN140" i="1"/>
  <c r="AM140" i="1"/>
  <c r="AL140" i="1"/>
  <c r="AK140" i="1"/>
  <c r="AJ140" i="1"/>
  <c r="AI140" i="1"/>
  <c r="AH140" i="1"/>
  <c r="AG140" i="1"/>
  <c r="AF140" i="1"/>
  <c r="AE140" i="1"/>
  <c r="AD140" i="1"/>
  <c r="AC140" i="1"/>
  <c r="AB140" i="1"/>
  <c r="AA140" i="1"/>
  <c r="Z140" i="1"/>
  <c r="Y140" i="1"/>
  <c r="X140" i="1"/>
  <c r="W140" i="1"/>
  <c r="V140" i="1"/>
  <c r="U140" i="1"/>
  <c r="T140" i="1"/>
  <c r="S140" i="1"/>
  <c r="R140" i="1"/>
  <c r="Q140" i="1"/>
  <c r="P140" i="1"/>
  <c r="O140" i="1"/>
  <c r="N140" i="1"/>
  <c r="M140" i="1"/>
  <c r="L140" i="1"/>
  <c r="K140" i="1"/>
  <c r="J140" i="1"/>
  <c r="I140" i="1"/>
  <c r="H140" i="1"/>
  <c r="G140" i="1"/>
  <c r="F140" i="1"/>
  <c r="AO139" i="1"/>
  <c r="AN139" i="1"/>
  <c r="AM139" i="1"/>
  <c r="AL139" i="1"/>
  <c r="AK139" i="1"/>
  <c r="AJ139" i="1"/>
  <c r="AI139" i="1"/>
  <c r="AH139" i="1"/>
  <c r="AG139" i="1"/>
  <c r="AF139" i="1"/>
  <c r="AE139" i="1"/>
  <c r="AD139" i="1"/>
  <c r="AC139" i="1"/>
  <c r="AB139" i="1"/>
  <c r="AA139" i="1"/>
  <c r="Z139" i="1"/>
  <c r="Y139" i="1"/>
  <c r="X139" i="1"/>
  <c r="W139" i="1"/>
  <c r="V139" i="1"/>
  <c r="U139" i="1"/>
  <c r="T139" i="1"/>
  <c r="S139" i="1"/>
  <c r="R139" i="1"/>
  <c r="Q139" i="1"/>
  <c r="P139" i="1"/>
  <c r="O139" i="1"/>
  <c r="N139" i="1"/>
  <c r="M139" i="1"/>
  <c r="L139" i="1"/>
  <c r="K139" i="1"/>
  <c r="J139" i="1"/>
  <c r="I139" i="1"/>
  <c r="H139" i="1"/>
  <c r="G139" i="1"/>
  <c r="F139" i="1"/>
  <c r="AO138" i="1"/>
  <c r="AN138" i="1"/>
  <c r="AM138" i="1"/>
  <c r="AL138" i="1"/>
  <c r="AK138" i="1"/>
  <c r="AJ138" i="1"/>
  <c r="AI138" i="1"/>
  <c r="AH138" i="1"/>
  <c r="AG138" i="1"/>
  <c r="AF138" i="1"/>
  <c r="AE138" i="1"/>
  <c r="AD138" i="1"/>
  <c r="AC138" i="1"/>
  <c r="AB138" i="1"/>
  <c r="AA138" i="1"/>
  <c r="Z138" i="1"/>
  <c r="Y138" i="1"/>
  <c r="X138" i="1"/>
  <c r="W138" i="1"/>
  <c r="V138" i="1"/>
  <c r="U138" i="1"/>
  <c r="T138" i="1"/>
  <c r="S138" i="1"/>
  <c r="R138" i="1"/>
  <c r="Q138" i="1"/>
  <c r="P138" i="1"/>
  <c r="O138" i="1"/>
  <c r="N138" i="1"/>
  <c r="M138" i="1"/>
  <c r="L138" i="1"/>
  <c r="K138" i="1"/>
  <c r="J138" i="1"/>
  <c r="I138" i="1"/>
  <c r="H138" i="1"/>
  <c r="G138" i="1"/>
  <c r="F138" i="1"/>
  <c r="AO137" i="1"/>
  <c r="AN137" i="1"/>
  <c r="AM137" i="1"/>
  <c r="AL137" i="1"/>
  <c r="AK137" i="1"/>
  <c r="AJ137" i="1"/>
  <c r="AI137" i="1"/>
  <c r="AH137" i="1"/>
  <c r="AG137" i="1"/>
  <c r="AF137" i="1"/>
  <c r="AE137" i="1"/>
  <c r="AD137" i="1"/>
  <c r="AC137" i="1"/>
  <c r="AB137" i="1"/>
  <c r="AA137" i="1"/>
  <c r="Z137" i="1"/>
  <c r="Y137" i="1"/>
  <c r="X137" i="1"/>
  <c r="W137" i="1"/>
  <c r="V137" i="1"/>
  <c r="U137" i="1"/>
  <c r="T137" i="1"/>
  <c r="S137" i="1"/>
  <c r="R137" i="1"/>
  <c r="Q137" i="1"/>
  <c r="P137" i="1"/>
  <c r="O137" i="1"/>
  <c r="N137" i="1"/>
  <c r="M137" i="1"/>
  <c r="L137" i="1"/>
  <c r="K137" i="1"/>
  <c r="J137" i="1"/>
  <c r="I137" i="1"/>
  <c r="H137" i="1"/>
  <c r="G137" i="1"/>
  <c r="F137" i="1"/>
  <c r="AO136" i="1"/>
  <c r="AN136" i="1"/>
  <c r="AM136" i="1"/>
  <c r="AL136" i="1"/>
  <c r="AK136" i="1"/>
  <c r="AJ136" i="1"/>
  <c r="AI136" i="1"/>
  <c r="AH136" i="1"/>
  <c r="AG136" i="1"/>
  <c r="AF136" i="1"/>
  <c r="AE136" i="1"/>
  <c r="AD136" i="1"/>
  <c r="AC136" i="1"/>
  <c r="AB136" i="1"/>
  <c r="AA136" i="1"/>
  <c r="Z136" i="1"/>
  <c r="Y136" i="1"/>
  <c r="X136" i="1"/>
  <c r="W136" i="1"/>
  <c r="V136" i="1"/>
  <c r="U136" i="1"/>
  <c r="T136" i="1"/>
  <c r="S136" i="1"/>
  <c r="R136" i="1"/>
  <c r="Q136" i="1"/>
  <c r="P136" i="1"/>
  <c r="O136" i="1"/>
  <c r="N136" i="1"/>
  <c r="M136" i="1"/>
  <c r="L136" i="1"/>
  <c r="K136" i="1"/>
  <c r="J136" i="1"/>
  <c r="I136" i="1"/>
  <c r="H136" i="1"/>
  <c r="G136" i="1"/>
  <c r="F136" i="1"/>
  <c r="AO135" i="1"/>
  <c r="AN135" i="1"/>
  <c r="AM135" i="1"/>
  <c r="AL135" i="1"/>
  <c r="AK135" i="1"/>
  <c r="AJ135" i="1"/>
  <c r="AI135" i="1"/>
  <c r="AH135" i="1"/>
  <c r="AG135" i="1"/>
  <c r="AF135" i="1"/>
  <c r="AE135" i="1"/>
  <c r="AD135" i="1"/>
  <c r="AC135" i="1"/>
  <c r="AB135" i="1"/>
  <c r="AA135" i="1"/>
  <c r="Z135" i="1"/>
  <c r="Y135" i="1"/>
  <c r="X135" i="1"/>
  <c r="W135" i="1"/>
  <c r="V135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N103" i="1"/>
  <c r="M103" i="1"/>
  <c r="L103" i="1"/>
  <c r="K103" i="1"/>
  <c r="J105" i="1"/>
  <c r="I105" i="1"/>
  <c r="H105" i="1"/>
  <c r="G105" i="1"/>
  <c r="F105" i="1"/>
  <c r="E105" i="1"/>
  <c r="D105" i="1"/>
  <c r="C105" i="1"/>
  <c r="B105" i="1"/>
  <c r="J104" i="1"/>
  <c r="I104" i="1"/>
  <c r="H104" i="1"/>
  <c r="G104" i="1"/>
  <c r="F104" i="1"/>
  <c r="E104" i="1"/>
  <c r="D104" i="1"/>
  <c r="C104" i="1"/>
  <c r="B104" i="1"/>
  <c r="J103" i="1"/>
  <c r="I103" i="1"/>
  <c r="H103" i="1"/>
  <c r="G103" i="1"/>
  <c r="F103" i="1"/>
  <c r="E103" i="1"/>
  <c r="D103" i="1"/>
  <c r="C103" i="1"/>
  <c r="B103" i="1"/>
  <c r="F98" i="1"/>
  <c r="E98" i="1"/>
  <c r="D98" i="1"/>
  <c r="C98" i="1"/>
  <c r="F97" i="1"/>
  <c r="E97" i="1"/>
  <c r="D97" i="1"/>
  <c r="C97" i="1"/>
  <c r="F96" i="1"/>
  <c r="E96" i="1"/>
  <c r="D96" i="1"/>
  <c r="C96" i="1"/>
  <c r="F94" i="1"/>
  <c r="E94" i="1"/>
  <c r="D94" i="1"/>
  <c r="C94" i="1"/>
  <c r="F93" i="1"/>
  <c r="E93" i="1"/>
  <c r="D93" i="1"/>
  <c r="C93" i="1"/>
  <c r="F92" i="1"/>
  <c r="E92" i="1"/>
  <c r="D92" i="1"/>
  <c r="C92" i="1"/>
  <c r="F91" i="1"/>
  <c r="E91" i="1"/>
  <c r="D91" i="1"/>
  <c r="C91" i="1"/>
  <c r="F90" i="1"/>
  <c r="E90" i="1"/>
  <c r="D90" i="1"/>
  <c r="C90" i="1"/>
  <c r="B152" i="1" l="1"/>
  <c r="E148" i="1"/>
  <c r="D148" i="1"/>
  <c r="E147" i="1"/>
  <c r="D147" i="1"/>
  <c r="E146" i="1"/>
  <c r="D146" i="1"/>
  <c r="E145" i="1"/>
  <c r="D145" i="1"/>
  <c r="E144" i="1"/>
  <c r="D144" i="1"/>
  <c r="E143" i="1"/>
  <c r="D143" i="1"/>
  <c r="E142" i="1"/>
  <c r="D142" i="1"/>
  <c r="E141" i="1"/>
  <c r="D141" i="1"/>
  <c r="E140" i="1"/>
  <c r="D140" i="1"/>
  <c r="E139" i="1"/>
  <c r="D139" i="1"/>
  <c r="E138" i="1"/>
  <c r="D138" i="1"/>
  <c r="E137" i="1"/>
  <c r="D137" i="1"/>
  <c r="E136" i="1"/>
  <c r="D136" i="1"/>
  <c r="E135" i="1"/>
  <c r="D135" i="1"/>
  <c r="E130" i="1"/>
  <c r="C130" i="1" s="1"/>
  <c r="D130" i="1"/>
  <c r="E129" i="1"/>
  <c r="D129" i="1"/>
  <c r="C129" i="1" s="1"/>
  <c r="E128" i="1"/>
  <c r="D128" i="1"/>
  <c r="C128" i="1"/>
  <c r="E127" i="1"/>
  <c r="D127" i="1"/>
  <c r="C127" i="1"/>
  <c r="E126" i="1"/>
  <c r="C126" i="1" s="1"/>
  <c r="D126" i="1"/>
  <c r="E125" i="1"/>
  <c r="D125" i="1"/>
  <c r="C125" i="1" s="1"/>
  <c r="E124" i="1"/>
  <c r="D124" i="1"/>
  <c r="C124" i="1"/>
  <c r="D119" i="1"/>
  <c r="C119" i="1"/>
  <c r="B119" i="1"/>
  <c r="D118" i="1"/>
  <c r="B118" i="1" s="1"/>
  <c r="C118" i="1"/>
  <c r="D117" i="1"/>
  <c r="C117" i="1"/>
  <c r="B117" i="1" s="1"/>
  <c r="N106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CJ105" i="1"/>
  <c r="CD105" i="1" s="1"/>
  <c r="CI105" i="1"/>
  <c r="CC105" i="1" s="1"/>
  <c r="CH105" i="1"/>
  <c r="CB105" i="1" s="1"/>
  <c r="CG105" i="1"/>
  <c r="CA105" i="1" s="1"/>
  <c r="CJ104" i="1"/>
  <c r="CD104" i="1" s="1"/>
  <c r="CI104" i="1"/>
  <c r="CC104" i="1" s="1"/>
  <c r="CH104" i="1"/>
  <c r="CB104" i="1" s="1"/>
  <c r="CG104" i="1"/>
  <c r="CA104" i="1" s="1"/>
  <c r="CJ103" i="1"/>
  <c r="CD103" i="1" s="1"/>
  <c r="CI103" i="1"/>
  <c r="CC103" i="1" s="1"/>
  <c r="CH103" i="1"/>
  <c r="CB103" i="1" s="1"/>
  <c r="CG103" i="1"/>
  <c r="CA103" i="1" s="1"/>
  <c r="B98" i="1"/>
  <c r="B97" i="1"/>
  <c r="B96" i="1"/>
  <c r="B94" i="1"/>
  <c r="B93" i="1"/>
  <c r="B92" i="1"/>
  <c r="B91" i="1"/>
  <c r="B90" i="1"/>
  <c r="E85" i="1"/>
  <c r="C85" i="1" s="1"/>
  <c r="D85" i="1"/>
  <c r="E84" i="1"/>
  <c r="D84" i="1"/>
  <c r="C84" i="1" s="1"/>
  <c r="E83" i="1"/>
  <c r="D83" i="1"/>
  <c r="C83" i="1"/>
  <c r="E82" i="1"/>
  <c r="D82" i="1"/>
  <c r="C82" i="1"/>
  <c r="B77" i="1"/>
  <c r="CI64" i="1"/>
  <c r="CH64" i="1"/>
  <c r="CG64" i="1"/>
  <c r="CI63" i="1"/>
  <c r="CH63" i="1"/>
  <c r="CG63" i="1"/>
  <c r="B59" i="1"/>
  <c r="B58" i="1"/>
  <c r="B57" i="1" s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6" i="1"/>
  <c r="B55" i="1"/>
  <c r="B54" i="1" s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49" i="1"/>
  <c r="B48" i="1"/>
  <c r="D44" i="1"/>
  <c r="C44" i="1"/>
  <c r="B44" i="1"/>
  <c r="D43" i="1"/>
  <c r="B43" i="1" s="1"/>
  <c r="C43" i="1"/>
  <c r="D42" i="1"/>
  <c r="C42" i="1"/>
  <c r="B42" i="1" s="1"/>
  <c r="D41" i="1"/>
  <c r="C41" i="1"/>
  <c r="B41" i="1"/>
  <c r="D40" i="1"/>
  <c r="C40" i="1"/>
  <c r="B40" i="1"/>
  <c r="D39" i="1"/>
  <c r="B39" i="1" s="1"/>
  <c r="C39" i="1"/>
  <c r="D38" i="1"/>
  <c r="C38" i="1"/>
  <c r="B38" i="1" s="1"/>
  <c r="D37" i="1"/>
  <c r="C37" i="1"/>
  <c r="B37" i="1"/>
  <c r="D36" i="1"/>
  <c r="C36" i="1"/>
  <c r="B36" i="1"/>
  <c r="D35" i="1"/>
  <c r="B35" i="1" s="1"/>
  <c r="C35" i="1"/>
  <c r="D34" i="1"/>
  <c r="C34" i="1"/>
  <c r="B34" i="1" s="1"/>
  <c r="D33" i="1"/>
  <c r="C33" i="1"/>
  <c r="B33" i="1"/>
  <c r="D32" i="1"/>
  <c r="C32" i="1"/>
  <c r="B32" i="1"/>
  <c r="D31" i="1"/>
  <c r="B31" i="1" s="1"/>
  <c r="C31" i="1"/>
  <c r="D26" i="1"/>
  <c r="C26" i="1"/>
  <c r="B26" i="1" s="1"/>
  <c r="D25" i="1"/>
  <c r="C25" i="1"/>
  <c r="B25" i="1"/>
  <c r="D24" i="1"/>
  <c r="C24" i="1"/>
  <c r="B24" i="1"/>
  <c r="D23" i="1"/>
  <c r="B23" i="1" s="1"/>
  <c r="C23" i="1"/>
  <c r="D22" i="1"/>
  <c r="C22" i="1"/>
  <c r="B22" i="1" s="1"/>
  <c r="D21" i="1"/>
  <c r="C21" i="1"/>
  <c r="B21" i="1"/>
  <c r="D20" i="1"/>
  <c r="B20" i="1"/>
  <c r="D19" i="1"/>
  <c r="B19" i="1"/>
  <c r="D18" i="1"/>
  <c r="C18" i="1"/>
  <c r="B18" i="1"/>
  <c r="D17" i="1"/>
  <c r="B17" i="1" s="1"/>
  <c r="C17" i="1"/>
  <c r="D16" i="1"/>
  <c r="C16" i="1"/>
  <c r="B16" i="1" s="1"/>
  <c r="D15" i="1"/>
  <c r="C15" i="1"/>
  <c r="B15" i="1"/>
  <c r="D14" i="1"/>
  <c r="C14" i="1"/>
  <c r="C12" i="1" s="1"/>
  <c r="B14" i="1"/>
  <c r="D13" i="1"/>
  <c r="B13" i="1" s="1"/>
  <c r="B12" i="1" s="1"/>
  <c r="C13" i="1"/>
  <c r="AS12" i="1"/>
  <c r="AR12" i="1"/>
  <c r="AQ12" i="1"/>
  <c r="AP12" i="1"/>
  <c r="AO12" i="1"/>
  <c r="AN12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A5" i="1"/>
  <c r="A4" i="1"/>
  <c r="A3" i="1"/>
  <c r="A2" i="1"/>
  <c r="C143" i="1" l="1"/>
  <c r="C136" i="1"/>
  <c r="C139" i="1"/>
  <c r="C141" i="1"/>
  <c r="C147" i="1"/>
  <c r="C135" i="1"/>
  <c r="C144" i="1"/>
  <c r="C148" i="1"/>
  <c r="C140" i="1"/>
  <c r="C142" i="1"/>
  <c r="C138" i="1"/>
  <c r="C146" i="1"/>
  <c r="C137" i="1"/>
  <c r="C145" i="1"/>
  <c r="B206" i="1"/>
  <c r="O103" i="1"/>
  <c r="A206" i="1"/>
</calcChain>
</file>

<file path=xl/sharedStrings.xml><?xml version="1.0" encoding="utf-8"?>
<sst xmlns="http://schemas.openxmlformats.org/spreadsheetml/2006/main" count="7332" uniqueCount="233">
  <si>
    <t>SERVICIO DE SALUD</t>
  </si>
  <si>
    <t>REM-A04.   CONSULTAS Y OTRAS ATENCIONES EN LA RED</t>
  </si>
  <si>
    <t xml:space="preserve">SECCIÓN A: CONSULTAS MÉDICAS </t>
  </si>
  <si>
    <t>TIPO DE CONSULTA</t>
  </si>
  <si>
    <t xml:space="preserve">TOTAL      </t>
  </si>
  <si>
    <t>POR DE EDAD (en años)</t>
  </si>
  <si>
    <t>Beneficiarios</t>
  </si>
  <si>
    <t>Pueblos Originarios</t>
  </si>
  <si>
    <t>Migrantes</t>
  </si>
  <si>
    <t>Niños, Niñas, Adolescentes y Jóvenes Población SENAME</t>
  </si>
  <si>
    <t>Por Campaña de Invierno</t>
  </si>
  <si>
    <t>Menor 
de 1</t>
  </si>
  <si>
    <t>1 a 4</t>
  </si>
  <si>
    <t>5 a 9</t>
  </si>
  <si>
    <t>10 a 14</t>
  </si>
  <si>
    <t>15 a 19</t>
  </si>
  <si>
    <t>20 a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</si>
  <si>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</si>
  <si>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</si>
  <si>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</si>
  <si>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</si>
  <si>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</si>
  <si>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</si>
  <si>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</si>
  <si>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</si>
  <si>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</si>
  <si>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</si>
  <si>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</si>
  <si>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y mas</t>
  </si>
  <si>
    <t>Ambos Sexos</t>
  </si>
  <si>
    <t>Hombres</t>
  </si>
  <si>
    <t>Mujeres</t>
  </si>
  <si>
    <t>TOTAL</t>
  </si>
  <si>
    <t>IRA ALTA</t>
  </si>
  <si>
    <t xml:space="preserve">SÍNDROME BRONQUIAL OBSTRUCTIVO </t>
  </si>
  <si>
    <t>NEUMONÍA</t>
  </si>
  <si>
    <t>ASMA</t>
  </si>
  <si>
    <t>ENFERMEDAD PULMONAR OBSTRUCTIVA CRÓNICA</t>
  </si>
  <si>
    <t>OTRAS RESPIRATORIAS</t>
  </si>
  <si>
    <t>OBSTÉTRICA</t>
  </si>
  <si>
    <t>GINECOLÓGICA</t>
  </si>
  <si>
    <t>GINECOLÓGICA  POR INFERTILIDAD</t>
  </si>
  <si>
    <t>INFECCIÓN TRANSMISIÓN SEXUAL</t>
  </si>
  <si>
    <t>VIH-SIDA</t>
  </si>
  <si>
    <t>SALUD MENTAL</t>
  </si>
  <si>
    <t>CARDIOVASCULAR</t>
  </si>
  <si>
    <t>OTRAS MORBILIDADES</t>
  </si>
  <si>
    <t xml:space="preserve">SECCIÓN B: CONSULTAS DE PROFESIONALES NO MÉDICOS </t>
  </si>
  <si>
    <t xml:space="preserve"> </t>
  </si>
  <si>
    <t>PROFESIONAL</t>
  </si>
  <si>
    <t>Espacios Amigables</t>
  </si>
  <si>
    <t>ENFERMERA /O</t>
  </si>
  <si>
    <t>MATRONA /ÓN (MORB.GINECOLÓGICA)</t>
  </si>
  <si>
    <t>MATRONA /ÓN (ITS)</t>
  </si>
  <si>
    <t>MATRONA /ÓN (INFERTILIDAD)</t>
  </si>
  <si>
    <t>MATRONA /ÓN (OTRAS CONSULTAS)</t>
  </si>
  <si>
    <t>MATRONA /ÓN (SALUD SEXUAL)</t>
  </si>
  <si>
    <t>NUTRICIONISTA (OTRAS CONSULTAS)</t>
  </si>
  <si>
    <t>NUTRICIONISTA MAULNUTRICIÓN POR EXCESO</t>
  </si>
  <si>
    <t>NUTRICIONISTA MALNUTRICIÓN POR DÉFICIT</t>
  </si>
  <si>
    <t>PSICÓLOGO/A</t>
  </si>
  <si>
    <t>FONOAUDIÓLOGO</t>
  </si>
  <si>
    <t>TERAPEUTA OCUPACIONAL</t>
  </si>
  <si>
    <t>TECNÓLOGO MÉDICO (EXCLUYE UAPO)</t>
  </si>
  <si>
    <t>ASISTENTE SOCIAL</t>
  </si>
  <si>
    <t>SECCIÓN C: CONSULTAS ANTICONCEPCIÓN DE EMERGENCIA (Incluidas en Sección A y B, respectivamente.)</t>
  </si>
  <si>
    <t>CON ENTREGA ANTICONCEPCIÓN EMERGENCIA</t>
  </si>
  <si>
    <t>SIN ENTREGA ANTICONCEPCIÓN EMERGENCIA</t>
  </si>
  <si>
    <t>10 a 14 años</t>
  </si>
  <si>
    <t>15 a 19 años</t>
  </si>
  <si>
    <t>20 a 24 años</t>
  </si>
  <si>
    <t>25 y más años</t>
  </si>
  <si>
    <t>MÉDICO</t>
  </si>
  <si>
    <t>MATRONA /ÓN</t>
  </si>
  <si>
    <t>SECCIÓN D: CONSULTAS EN HORARIO CONTINUADO (Incluidas en las consultas de morbilidad de sección A y B)</t>
  </si>
  <si>
    <t>TIPO JORNADA</t>
  </si>
  <si>
    <t>HORARIO CONTINUADO</t>
  </si>
  <si>
    <t>OTROS PROFESIONALES</t>
  </si>
  <si>
    <t>SÁBADO, DOMINGO o FESTIVO</t>
  </si>
  <si>
    <t>SECCIÓN E: CONSULTAS DE MORBILIDAD SOLICITADAS Y RECHAZADAS DENTRO DE LAS 48 HORAS DE SOLICITADA LA ATENCIÓN</t>
  </si>
  <si>
    <t>MENOR 5 AÑOS</t>
  </si>
  <si>
    <t>65 Y MÁS AÑOS</t>
  </si>
  <si>
    <t>EMBARAZADAS</t>
  </si>
  <si>
    <t>TOTAL
ATENCIÓN
SOLICITADA</t>
  </si>
  <si>
    <t>RECHAZOS</t>
  </si>
  <si>
    <t xml:space="preserve">  </t>
  </si>
  <si>
    <t xml:space="preserve">HORARIO NORMAL </t>
  </si>
  <si>
    <t>HORARIO CONTINUADO (Vespertina, Sábado, Domingo o Festivos)</t>
  </si>
  <si>
    <t xml:space="preserve">SECCIÓN E1: INGRESO A REGULACIÓN DE FERTILIDAD SOLICITADOS Y RECHAZADOS DENTRO DE LAS 48 HORAS DE SOLICITADA LA ATENCIÓN </t>
  </si>
  <si>
    <t>&lt; 19 años</t>
  </si>
  <si>
    <t>20 y más</t>
  </si>
  <si>
    <t>TOTAL ATENCIÓN SOLICITADA</t>
  </si>
  <si>
    <t>HORARIO CONTINUADO (Vespertina, sábado)</t>
  </si>
  <si>
    <t>SECCIÓN F: CONSULTA  ABREVIADA</t>
  </si>
  <si>
    <t>MATRONA</t>
  </si>
  <si>
    <t>SECCIÓN G: ATENCIONES DE MEDICINA INDÍGENA ASOCIADA AL PROGRAMA ESPECIAL DE SALUD Y PUEBLOS ORIGINARIOS</t>
  </si>
  <si>
    <t>COMPONENTE</t>
  </si>
  <si>
    <t>PUEBLOS ORIGINARIOS</t>
  </si>
  <si>
    <t>PUEBLOS NO ORIGINARIOS</t>
  </si>
  <si>
    <t>ATENCIONES POR AGENTE MEDICINA INDÍGENA</t>
  </si>
  <si>
    <t>SECCIÓN H: INTERVENCIÓN INDIVIDUAL DEL USUARIO EN PROGRAMA ELIGE VIDA SANA</t>
  </si>
  <si>
    <t>PRESTACIÓN</t>
  </si>
  <si>
    <t>Gestantes</t>
  </si>
  <si>
    <t>Post Parto</t>
  </si>
  <si>
    <t>Menor de 2 años</t>
  </si>
  <si>
    <t>2 a 4</t>
  </si>
  <si>
    <t>15 a 18</t>
  </si>
  <si>
    <t>PROFESIONAL DE LA ACTIVIDAD FÍSICA</t>
  </si>
  <si>
    <t>EVALUACIÓN</t>
  </si>
  <si>
    <t>NUTRICIONISTA</t>
  </si>
  <si>
    <t>CONSULTA NUTRICIONAL</t>
  </si>
  <si>
    <t>CONSULTA NUTRICIONAL DE SEGUIMIENTO</t>
  </si>
  <si>
    <t>CONSULTA</t>
  </si>
  <si>
    <t>SECCIÓN I: SERVICIOS FARMACÉUTICOS</t>
  </si>
  <si>
    <t xml:space="preserve">ATENCIÓN ABIERTA </t>
  </si>
  <si>
    <t>ATENCIÓN CERRADA</t>
  </si>
  <si>
    <t>SERVICIOS FARMACÉUTICOS REALIZADOS EN ESTABLECIMIENTOS DE SALUD</t>
  </si>
  <si>
    <t>SERVICIOS FARMACÉUTICOS REALIZADOS EN DOMICILIO</t>
  </si>
  <si>
    <t>ATENCIÓN FARMACÉUTICA</t>
  </si>
  <si>
    <t>REVISIÓN DE LA MEDICACIÓN SIN ENTREVISTA</t>
  </si>
  <si>
    <t>REVISIÓN DE LA MEDICACIÓN CON ENTREVISTA</t>
  </si>
  <si>
    <t>CONCILIACIÓN FARMACÉUTICA</t>
  </si>
  <si>
    <t>EDUCACIÓN FARMACÉUTICA</t>
  </si>
  <si>
    <t>SEGUIMIENTO FARMACOTERAPÉUTICO</t>
  </si>
  <si>
    <t>FARMACOVIGILANCIA</t>
  </si>
  <si>
    <t>REPORTE REACCIÓN ADVERSA A MEDICAMENTOS</t>
  </si>
  <si>
    <t>REPORTE FALLA DE CALIDAD</t>
  </si>
  <si>
    <t>REPORTE DE EVENTOS ADVERSOS ASOCIADOS A MEDICAMENTOS</t>
  </si>
  <si>
    <t>SECCIÓN J: DESPACHO DE RECETAS DE PACIENTES AMBULATORIOS</t>
  </si>
  <si>
    <t>TIPO DE RECETA</t>
  </si>
  <si>
    <t>RECETAS DESPACHADAS</t>
  </si>
  <si>
    <t>PRESCRIPCIONES</t>
  </si>
  <si>
    <t>RECETAS DESPACHADAS CON OPORTUNIDAD  (Entregado el mismo día)</t>
  </si>
  <si>
    <t>RECETAS DESPACHADAS A PACIENTES DEL PROGRAMA DE SALUD CARDIOVASCULAR</t>
  </si>
  <si>
    <t>PRESCRIPCIONES A PACIENTES DEL PROGRAMA DE SALUD CARDIOVASCULAR</t>
  </si>
  <si>
    <t>DESPACHO TOTAL</t>
  </si>
  <si>
    <t>DESPACHO
PARCIAL</t>
  </si>
  <si>
    <t>EN CENTRO DE SALUD</t>
  </si>
  <si>
    <t>EN DOMICILIO</t>
  </si>
  <si>
    <t>EMITIDAS</t>
  </si>
  <si>
    <t>RECHAZADAS</t>
  </si>
  <si>
    <t>RECHA-
ZADAS</t>
  </si>
  <si>
    <t>CRÓNICA</t>
  </si>
  <si>
    <t>MORBILIDAD</t>
  </si>
  <si>
    <t>BAJO CONTROL LEGAL</t>
  </si>
  <si>
    <t>SECCIÓN K: RONDAS POR TIPO Y PROFESIONAL</t>
  </si>
  <si>
    <t>TIPO DE RONDA</t>
  </si>
  <si>
    <t>Nº Rondas</t>
  </si>
  <si>
    <t>TOTAL DE PROFESIONALES QUE PARTICIPARON EN RONDAS, SEGÚN TIPO DE PROFESIONAL</t>
  </si>
  <si>
    <t>Compra de Servicio - Nº Traslados profesionales en Ronda</t>
  </si>
  <si>
    <t>Médico</t>
  </si>
  <si>
    <t>Dentista</t>
  </si>
  <si>
    <t>Enfermera</t>
  </si>
  <si>
    <t>Matrona</t>
  </si>
  <si>
    <t>Nutricionista</t>
  </si>
  <si>
    <t>Tecnico Paramedico</t>
  </si>
  <si>
    <t>Asistente Social</t>
  </si>
  <si>
    <t>Psicólogo</t>
  </si>
  <si>
    <t>Químico Farmacéutico</t>
  </si>
  <si>
    <t>Otros</t>
  </si>
  <si>
    <t>TERRESTRE</t>
  </si>
  <si>
    <t>AÉREA</t>
  </si>
  <si>
    <t>MARÍTIMA</t>
  </si>
  <si>
    <t>SECCIÓN L: CLASIFICACIÓN DE CONSULTA NUTRICIONAL POR GRUPO DE EDAD (Incluidas en sección B)</t>
  </si>
  <si>
    <t>CLASIFICACIÓN</t>
  </si>
  <si>
    <t>Embarazadas</t>
  </si>
  <si>
    <t>MAL NUTRICIÓN POR DÉFICIT</t>
  </si>
  <si>
    <t>MAL NUTRICIÓN POR EXCESO</t>
  </si>
  <si>
    <t>ESTADO NUTRICIONAL NORMAL</t>
  </si>
  <si>
    <t>SECCIÓN M: CONSULTA DE LACTANCIA MATERNA EN MENORES CONTROLADOS</t>
  </si>
  <si>
    <t>TIPOS DE CONSULTA</t>
  </si>
  <si>
    <t>POR EDAD</t>
  </si>
  <si>
    <t xml:space="preserve"> De 0 a 29 días</t>
  </si>
  <si>
    <t>De 1 mes a 2 meses 29 días</t>
  </si>
  <si>
    <t>De 3 meses a 5 meses 29 días</t>
  </si>
  <si>
    <t>De 6 meses a 11 meses 29 días</t>
  </si>
  <si>
    <t>De 1 a 2 años</t>
  </si>
  <si>
    <t>CONSULTA DE LACTANCIA</t>
  </si>
  <si>
    <t>CONSULTA DE ALERTA</t>
  </si>
  <si>
    <t>CONTROL DE SEGUIMIENTO</t>
  </si>
  <si>
    <t>CONSEJERÍA EN LACTANCIA MATERNA</t>
  </si>
  <si>
    <t>CONSULTA DE LACTANCIA POR PROFESIONAL</t>
  </si>
  <si>
    <t>MATRÓN/A</t>
  </si>
  <si>
    <t>ENFERMERA</t>
  </si>
  <si>
    <t>SECCION N: ATENCIONES AMBULATORIAS POR  EL PROGRAMA TUBERCULOSIS</t>
  </si>
  <si>
    <t>TIPOS DE ATENCION</t>
  </si>
  <si>
    <t>GRUPO DE EDAD (En años)</t>
  </si>
  <si>
    <t>0 a 4</t>
  </si>
  <si>
    <t>5 - 9</t>
  </si>
  <si>
    <t>10 - 14</t>
  </si>
  <si>
    <t>15 - 19</t>
  </si>
  <si>
    <t>20 - 24</t>
  </si>
  <si>
    <t>25 a 29</t>
  </si>
  <si>
    <t>30 a 34</t>
  </si>
  <si>
    <t>35 a 39</t>
  </si>
  <si>
    <t>40 a 44</t>
  </si>
  <si>
    <t>45 a 49</t>
  </si>
  <si>
    <t>50 a 54</t>
  </si>
  <si>
    <t>55 a 59</t>
  </si>
  <si>
    <t>60 a 64</t>
  </si>
  <si>
    <t>65 a 69</t>
  </si>
  <si>
    <t>70 a 74</t>
  </si>
  <si>
    <t>75 a 79</t>
  </si>
  <si>
    <t>80 y más</t>
  </si>
  <si>
    <t xml:space="preserve">Hombres </t>
  </si>
  <si>
    <t>Ingreso tratamiento</t>
  </si>
  <si>
    <t>Ingreso quimioprófilaxis</t>
  </si>
  <si>
    <t>Control mensual</t>
  </si>
  <si>
    <t>Control de seguimiento</t>
  </si>
  <si>
    <t>Consultas espontáneas</t>
  </si>
  <si>
    <t>Rescate</t>
  </si>
  <si>
    <t>Control de los contactos</t>
  </si>
  <si>
    <t>Atención domiciliaria</t>
  </si>
  <si>
    <t>Ingreso de tratamiento</t>
  </si>
  <si>
    <t>SECCION O: EXÁMENES BACTERIOLOGICOS PROCESADOS</t>
  </si>
  <si>
    <t>TIPO DE MUESTRA</t>
  </si>
  <si>
    <t>0 a 4 años</t>
  </si>
  <si>
    <t>5 a 9 años</t>
  </si>
  <si>
    <t>10-14 años</t>
  </si>
  <si>
    <t>20-24 años</t>
  </si>
  <si>
    <t>25 a 29 años</t>
  </si>
  <si>
    <t>30-34 años</t>
  </si>
  <si>
    <t>35 a 39 años</t>
  </si>
  <si>
    <t>40-44 años</t>
  </si>
  <si>
    <t>45 a 49 años</t>
  </si>
  <si>
    <t xml:space="preserve">50-54 años </t>
  </si>
  <si>
    <t>55 a 59 años</t>
  </si>
  <si>
    <t>60 a 64 años</t>
  </si>
  <si>
    <t>65 a 69 años</t>
  </si>
  <si>
    <t>70 a 74 años</t>
  </si>
  <si>
    <t>75 a 79 años</t>
  </si>
  <si>
    <t xml:space="preserve">80 y más </t>
  </si>
  <si>
    <t>Muestras procesadas para diagnóstico de tuberculosis pulmonar mediante bacteriología.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</si>
</sst>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11"/>
      <name val="Verdana"/>
      <family val="2"/>
    </font>
    <font>
      <b/>
      <sz val="12"/>
      <name val="Verdana"/>
      <family val="2"/>
    </font>
    <font>
      <sz val="8"/>
      <name val="Verdana"/>
      <family val="2"/>
    </font>
    <font>
      <b/>
      <sz val="11"/>
      <name val="Verdana"/>
      <family val="2"/>
    </font>
    <font>
      <b/>
      <sz val="16"/>
      <name val="Verdana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6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</fills>
  <borders count="191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/>
      <right style="double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 style="double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 style="thin">
        <color indexed="9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indexed="22"/>
      </top>
      <bottom style="thin">
        <color auto="1"/>
      </bottom>
      <diagonal/>
    </border>
    <border>
      <left/>
      <right style="thin">
        <color auto="1"/>
      </right>
      <top style="thin">
        <color indexed="22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indexed="9"/>
      </left>
      <right style="thin">
        <color indexed="9"/>
      </right>
      <top style="thin">
        <color auto="1"/>
      </top>
      <bottom/>
      <diagonal/>
    </border>
    <border>
      <left style="thin">
        <color indexed="9"/>
      </left>
      <right/>
      <top style="thin">
        <color auto="1"/>
      </top>
      <bottom/>
      <diagonal/>
    </border>
    <border>
      <left style="thin">
        <color indexed="9"/>
      </left>
      <right style="thin">
        <color indexed="9"/>
      </right>
      <top style="thin">
        <color auto="1"/>
      </top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9"/>
      </top>
      <bottom style="thin">
        <color auto="1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/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double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thin">
        <color auto="1"/>
      </right>
      <top/>
      <bottom style="hair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auto="1"/>
      </top>
      <bottom style="thin">
        <color auto="1"/>
      </bottom>
      <diagonal/>
    </border>
    <border>
      <left style="thin">
        <color indexed="9"/>
      </left>
      <right/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 style="thin">
        <color indexed="22"/>
      </bottom>
      <diagonal/>
    </border>
    <border>
      <left/>
      <right style="thin">
        <color auto="1"/>
      </right>
      <top/>
      <bottom style="thin">
        <color indexed="22"/>
      </bottom>
      <diagonal/>
    </border>
    <border>
      <left/>
      <right style="double">
        <color indexed="64"/>
      </right>
      <top/>
      <bottom style="thin">
        <color indexed="22"/>
      </bottom>
      <diagonal/>
    </border>
    <border>
      <left/>
      <right style="hair">
        <color auto="1"/>
      </right>
      <top/>
      <bottom style="thin">
        <color indexed="22"/>
      </bottom>
      <diagonal/>
    </border>
    <border>
      <left style="thin">
        <color indexed="64"/>
      </left>
      <right style="hair">
        <color auto="1"/>
      </right>
      <top style="thin">
        <color indexed="22"/>
      </top>
      <bottom style="thin">
        <color indexed="22"/>
      </bottom>
      <diagonal/>
    </border>
    <border>
      <left/>
      <right style="thin">
        <color auto="1"/>
      </right>
      <top style="thin">
        <color indexed="22"/>
      </top>
      <bottom style="thin">
        <color indexed="22"/>
      </bottom>
      <diagonal/>
    </border>
    <border>
      <left/>
      <right style="double">
        <color indexed="64"/>
      </right>
      <top style="thin">
        <color indexed="22"/>
      </top>
      <bottom style="thin">
        <color indexed="22"/>
      </bottom>
      <diagonal/>
    </border>
    <border>
      <left/>
      <right style="hair">
        <color auto="1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indexed="64"/>
      </left>
      <right style="hair">
        <color auto="1"/>
      </right>
      <top style="thin">
        <color indexed="22"/>
      </top>
      <bottom style="double">
        <color auto="1"/>
      </bottom>
      <diagonal/>
    </border>
    <border>
      <left/>
      <right style="thin">
        <color auto="1"/>
      </right>
      <top style="thin">
        <color indexed="22"/>
      </top>
      <bottom style="double">
        <color auto="1"/>
      </bottom>
      <diagonal/>
    </border>
    <border>
      <left/>
      <right style="double">
        <color indexed="64"/>
      </right>
      <top style="thin">
        <color indexed="22"/>
      </top>
      <bottom style="double">
        <color auto="1"/>
      </bottom>
      <diagonal/>
    </border>
    <border>
      <left/>
      <right style="hair">
        <color auto="1"/>
      </right>
      <top style="thin">
        <color indexed="22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indexed="64"/>
      </left>
      <right style="hair">
        <color auto="1"/>
      </right>
      <top style="thin">
        <color indexed="22"/>
      </top>
      <bottom style="thin">
        <color auto="1"/>
      </bottom>
      <diagonal/>
    </border>
    <border>
      <left/>
      <right style="thin">
        <color auto="1"/>
      </right>
      <top style="thin">
        <color indexed="22"/>
      </top>
      <bottom style="thin">
        <color auto="1"/>
      </bottom>
      <diagonal/>
    </border>
    <border>
      <left/>
      <right style="double">
        <color indexed="64"/>
      </right>
      <top style="thin">
        <color indexed="22"/>
      </top>
      <bottom style="thin">
        <color auto="1"/>
      </bottom>
      <diagonal/>
    </border>
    <border>
      <left/>
      <right style="hair">
        <color auto="1"/>
      </right>
      <top style="thin">
        <color indexed="22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indexed="64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/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auto="1"/>
      </top>
      <bottom/>
      <diagonal/>
    </border>
    <border>
      <left style="thin">
        <color indexed="9"/>
      </left>
      <right/>
      <top style="thin">
        <color auto="1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double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auto="1"/>
      </top>
      <bottom/>
      <diagonal/>
    </border>
    <border>
      <left style="thin">
        <color indexed="9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indexed="64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9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hair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indexed="9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indexed="22"/>
      </top>
      <bottom style="thin">
        <color auto="1"/>
      </bottom>
      <diagonal/>
    </border>
    <border>
      <left/>
      <right style="thin">
        <color auto="1"/>
      </right>
      <top style="thin">
        <color indexed="22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auto="1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9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/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double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9"/>
      </left>
      <right/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auto="1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 style="thin">
        <color indexed="22"/>
      </bottom>
      <diagonal/>
    </border>
    <border>
      <left/>
      <right style="thin">
        <color auto="1"/>
      </right>
      <top/>
      <bottom style="thin">
        <color indexed="22"/>
      </bottom>
      <diagonal/>
    </border>
    <border>
      <left/>
      <right style="double">
        <color indexed="64"/>
      </right>
      <top/>
      <bottom style="thin">
        <color indexed="22"/>
      </bottom>
      <diagonal/>
    </border>
    <border>
      <left/>
      <right style="hair">
        <color auto="1"/>
      </right>
      <top/>
      <bottom style="thin">
        <color indexed="22"/>
      </bottom>
      <diagonal/>
    </border>
    <border>
      <left style="thin">
        <color indexed="64"/>
      </left>
      <right style="hair">
        <color auto="1"/>
      </right>
      <top style="thin">
        <color indexed="22"/>
      </top>
      <bottom style="thin">
        <color indexed="22"/>
      </bottom>
      <diagonal/>
    </border>
    <border>
      <left/>
      <right style="thin">
        <color auto="1"/>
      </right>
      <top style="thin">
        <color indexed="22"/>
      </top>
      <bottom style="thin">
        <color indexed="22"/>
      </bottom>
      <diagonal/>
    </border>
    <border>
      <left/>
      <right style="double">
        <color indexed="64"/>
      </right>
      <top style="thin">
        <color indexed="22"/>
      </top>
      <bottom style="thin">
        <color indexed="22"/>
      </bottom>
      <diagonal/>
    </border>
    <border>
      <left/>
      <right style="hair">
        <color auto="1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hair">
        <color auto="1"/>
      </right>
      <top style="thin">
        <color indexed="22"/>
      </top>
      <bottom style="double">
        <color auto="1"/>
      </bottom>
      <diagonal/>
    </border>
    <border>
      <left/>
      <right style="thin">
        <color auto="1"/>
      </right>
      <top style="thin">
        <color indexed="22"/>
      </top>
      <bottom style="double">
        <color auto="1"/>
      </bottom>
      <diagonal/>
    </border>
    <border>
      <left/>
      <right style="double">
        <color indexed="64"/>
      </right>
      <top style="thin">
        <color indexed="22"/>
      </top>
      <bottom style="double">
        <color auto="1"/>
      </bottom>
      <diagonal/>
    </border>
    <border>
      <left/>
      <right style="hair">
        <color auto="1"/>
      </right>
      <top style="thin">
        <color indexed="22"/>
      </top>
      <bottom style="double">
        <color auto="1"/>
      </bottom>
      <diagonal/>
    </border>
    <border>
      <left style="thin">
        <color indexed="64"/>
      </left>
      <right style="hair">
        <color auto="1"/>
      </right>
      <top style="thin">
        <color indexed="22"/>
      </top>
      <bottom style="thin">
        <color auto="1"/>
      </bottom>
      <diagonal/>
    </border>
    <border>
      <left/>
      <right style="thin">
        <color auto="1"/>
      </right>
      <top style="thin">
        <color indexed="22"/>
      </top>
      <bottom style="thin">
        <color auto="1"/>
      </bottom>
      <diagonal/>
    </border>
    <border>
      <left/>
      <right style="double">
        <color indexed="64"/>
      </right>
      <top style="thin">
        <color indexed="22"/>
      </top>
      <bottom style="thin">
        <color auto="1"/>
      </bottom>
      <diagonal/>
    </border>
    <border>
      <left/>
      <right style="hair">
        <color auto="1"/>
      </right>
      <top style="thin">
        <color indexed="22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indexed="9"/>
      </left>
      <right style="thin">
        <color indexed="9"/>
      </right>
      <top style="thin">
        <color auto="1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9"/>
      </top>
      <bottom style="thin">
        <color auto="1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double">
        <color auto="1"/>
      </right>
      <top/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22"/>
      </top>
      <bottom style="thin">
        <color indexed="22"/>
      </bottom>
      <diagonal/>
    </border>
    <border>
      <left/>
      <right style="thin">
        <color auto="1"/>
      </right>
      <top style="thin">
        <color indexed="22"/>
      </top>
      <bottom style="thin">
        <color indexed="22"/>
      </bottom>
      <diagonal/>
    </border>
    <border>
      <left/>
      <right style="double">
        <color indexed="64"/>
      </right>
      <top style="thin">
        <color indexed="22"/>
      </top>
      <bottom style="thin">
        <color indexed="22"/>
      </bottom>
      <diagonal/>
    </border>
    <border>
      <left/>
      <right style="hair">
        <color auto="1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hair">
        <color auto="1"/>
      </right>
      <top style="thin">
        <color indexed="22"/>
      </top>
      <bottom style="double">
        <color auto="1"/>
      </bottom>
      <diagonal/>
    </border>
    <border>
      <left/>
      <right style="thin">
        <color auto="1"/>
      </right>
      <top style="thin">
        <color indexed="22"/>
      </top>
      <bottom style="double">
        <color auto="1"/>
      </bottom>
      <diagonal/>
    </border>
    <border>
      <left/>
      <right style="double">
        <color indexed="64"/>
      </right>
      <top style="thin">
        <color indexed="22"/>
      </top>
      <bottom style="double">
        <color auto="1"/>
      </bottom>
      <diagonal/>
    </border>
    <border>
      <left/>
      <right style="hair">
        <color auto="1"/>
      </right>
      <top style="thin">
        <color indexed="22"/>
      </top>
      <bottom style="double">
        <color auto="1"/>
      </bottom>
      <diagonal/>
    </border>
    <border>
      <left style="thin">
        <color indexed="64"/>
      </left>
      <right style="hair">
        <color auto="1"/>
      </right>
      <top style="thin">
        <color indexed="22"/>
      </top>
      <bottom style="thin">
        <color auto="1"/>
      </bottom>
      <diagonal/>
    </border>
    <border>
      <left/>
      <right style="thin">
        <color auto="1"/>
      </right>
      <top style="thin">
        <color indexed="22"/>
      </top>
      <bottom style="thin">
        <color auto="1"/>
      </bottom>
      <diagonal/>
    </border>
    <border>
      <left/>
      <right style="double">
        <color indexed="64"/>
      </right>
      <top style="thin">
        <color indexed="22"/>
      </top>
      <bottom style="thin">
        <color auto="1"/>
      </bottom>
      <diagonal/>
    </border>
    <border>
      <left/>
      <right style="hair">
        <color auto="1"/>
      </right>
      <top style="thin">
        <color indexed="22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indexed="22"/>
      </top>
      <bottom style="thin">
        <color auto="1"/>
      </bottom>
      <diagonal/>
    </border>
    <border>
      <left/>
      <right style="thin">
        <color auto="1"/>
      </right>
      <top style="thin">
        <color indexed="22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auto="1"/>
      </top>
      <bottom/>
      <diagonal/>
    </border>
    <border>
      <left style="thin">
        <color indexed="9"/>
      </left>
      <right/>
      <top style="thin">
        <color auto="1"/>
      </top>
      <bottom/>
      <diagonal/>
    </border>
    <border>
      <left style="thin">
        <color indexed="9"/>
      </left>
      <right style="thin">
        <color indexed="9"/>
      </right>
      <top style="thin">
        <color auto="1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9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double">
        <color auto="1"/>
      </right>
      <top/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auto="1"/>
      </top>
      <bottom style="thin">
        <color auto="1"/>
      </bottom>
      <diagonal/>
    </border>
    <border>
      <left style="thin">
        <color indexed="9"/>
      </left>
      <right/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auto="1"/>
      </right>
      <top/>
      <bottom style="thin">
        <color indexed="22"/>
      </bottom>
      <diagonal/>
    </border>
    <border>
      <left/>
      <right style="thin">
        <color auto="1"/>
      </right>
      <top/>
      <bottom style="thin">
        <color indexed="22"/>
      </bottom>
      <diagonal/>
    </border>
    <border>
      <left/>
      <right style="double">
        <color indexed="64"/>
      </right>
      <top/>
      <bottom style="thin">
        <color indexed="22"/>
      </bottom>
      <diagonal/>
    </border>
    <border>
      <left/>
      <right style="hair">
        <color auto="1"/>
      </right>
      <top/>
      <bottom style="thin">
        <color indexed="22"/>
      </bottom>
      <diagonal/>
    </border>
    <border>
      <left style="thin">
        <color indexed="64"/>
      </left>
      <right style="hair">
        <color auto="1"/>
      </right>
      <top style="thin">
        <color indexed="22"/>
      </top>
      <bottom style="thin">
        <color indexed="22"/>
      </bottom>
      <diagonal/>
    </border>
    <border>
      <left/>
      <right style="thin">
        <color auto="1"/>
      </right>
      <top style="thin">
        <color indexed="22"/>
      </top>
      <bottom style="thin">
        <color indexed="22"/>
      </bottom>
      <diagonal/>
    </border>
    <border>
      <left/>
      <right style="double">
        <color indexed="64"/>
      </right>
      <top style="thin">
        <color indexed="22"/>
      </top>
      <bottom style="thin">
        <color indexed="22"/>
      </bottom>
      <diagonal/>
    </border>
    <border>
      <left/>
      <right style="hair">
        <color auto="1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hair">
        <color auto="1"/>
      </right>
      <top style="thin">
        <color indexed="22"/>
      </top>
      <bottom style="double">
        <color auto="1"/>
      </bottom>
      <diagonal/>
    </border>
    <border>
      <left/>
      <right style="thin">
        <color auto="1"/>
      </right>
      <top style="thin">
        <color indexed="22"/>
      </top>
      <bottom style="double">
        <color auto="1"/>
      </bottom>
      <diagonal/>
    </border>
    <border>
      <left/>
      <right style="double">
        <color indexed="64"/>
      </right>
      <top style="thin">
        <color indexed="22"/>
      </top>
      <bottom style="double">
        <color auto="1"/>
      </bottom>
      <diagonal/>
    </border>
    <border>
      <left/>
      <right style="hair">
        <color auto="1"/>
      </right>
      <top style="thin">
        <color indexed="22"/>
      </top>
      <bottom style="double">
        <color auto="1"/>
      </bottom>
      <diagonal/>
    </border>
    <border>
      <left style="thin">
        <color indexed="64"/>
      </left>
      <right style="hair">
        <color auto="1"/>
      </right>
      <top style="thin">
        <color indexed="22"/>
      </top>
      <bottom style="thin">
        <color auto="1"/>
      </bottom>
      <diagonal/>
    </border>
    <border>
      <left/>
      <right style="thin">
        <color auto="1"/>
      </right>
      <top style="thin">
        <color indexed="22"/>
      </top>
      <bottom style="thin">
        <color auto="1"/>
      </bottom>
      <diagonal/>
    </border>
    <border>
      <left/>
      <right style="double">
        <color indexed="64"/>
      </right>
      <top style="thin">
        <color indexed="22"/>
      </top>
      <bottom style="thin">
        <color auto="1"/>
      </bottom>
      <diagonal/>
    </border>
    <border>
      <left/>
      <right style="hair">
        <color auto="1"/>
      </right>
      <top style="thin">
        <color indexed="22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9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indexed="22"/>
      </top>
      <bottom style="thin">
        <color auto="1"/>
      </bottom>
      <diagonal/>
    </border>
    <border>
      <left/>
      <right style="thin">
        <color auto="1"/>
      </right>
      <top style="thin">
        <color indexed="22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auto="1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9"/>
      </top>
      <bottom style="thin">
        <color auto="1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auto="1"/>
      </top>
      <bottom style="thin">
        <color auto="1"/>
      </bottom>
      <diagonal/>
    </border>
    <border>
      <left style="thin">
        <color indexed="9"/>
      </left>
      <right/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 style="thin">
        <color indexed="22"/>
      </bottom>
      <diagonal/>
    </border>
    <border>
      <left/>
      <right style="thin">
        <color auto="1"/>
      </right>
      <top/>
      <bottom style="thin">
        <color indexed="22"/>
      </bottom>
      <diagonal/>
    </border>
    <border>
      <left/>
      <right style="double">
        <color indexed="64"/>
      </right>
      <top/>
      <bottom style="thin">
        <color indexed="22"/>
      </bottom>
      <diagonal/>
    </border>
    <border>
      <left/>
      <right style="hair">
        <color auto="1"/>
      </right>
      <top/>
      <bottom style="thin">
        <color indexed="22"/>
      </bottom>
      <diagonal/>
    </border>
    <border>
      <left style="thin">
        <color indexed="64"/>
      </left>
      <right style="hair">
        <color auto="1"/>
      </right>
      <top style="thin">
        <color indexed="22"/>
      </top>
      <bottom style="thin">
        <color indexed="22"/>
      </bottom>
      <diagonal/>
    </border>
    <border>
      <left/>
      <right style="thin">
        <color auto="1"/>
      </right>
      <top style="thin">
        <color indexed="22"/>
      </top>
      <bottom style="thin">
        <color indexed="22"/>
      </bottom>
      <diagonal/>
    </border>
    <border>
      <left/>
      <right style="double">
        <color indexed="64"/>
      </right>
      <top style="thin">
        <color indexed="22"/>
      </top>
      <bottom style="thin">
        <color indexed="22"/>
      </bottom>
      <diagonal/>
    </border>
    <border>
      <left/>
      <right style="hair">
        <color auto="1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hair">
        <color auto="1"/>
      </right>
      <top style="thin">
        <color indexed="22"/>
      </top>
      <bottom style="double">
        <color auto="1"/>
      </bottom>
      <diagonal/>
    </border>
    <border>
      <left/>
      <right style="thin">
        <color auto="1"/>
      </right>
      <top style="thin">
        <color indexed="22"/>
      </top>
      <bottom style="double">
        <color auto="1"/>
      </bottom>
      <diagonal/>
    </border>
    <border>
      <left/>
      <right style="double">
        <color indexed="64"/>
      </right>
      <top style="thin">
        <color indexed="22"/>
      </top>
      <bottom style="double">
        <color auto="1"/>
      </bottom>
      <diagonal/>
    </border>
    <border>
      <left/>
      <right style="hair">
        <color auto="1"/>
      </right>
      <top style="thin">
        <color indexed="22"/>
      </top>
      <bottom style="double">
        <color auto="1"/>
      </bottom>
      <diagonal/>
    </border>
    <border>
      <left style="thin">
        <color indexed="64"/>
      </left>
      <right style="hair">
        <color auto="1"/>
      </right>
      <top style="thin">
        <color indexed="22"/>
      </top>
      <bottom style="thin">
        <color auto="1"/>
      </bottom>
      <diagonal/>
    </border>
    <border>
      <left/>
      <right style="thin">
        <color auto="1"/>
      </right>
      <top style="thin">
        <color indexed="22"/>
      </top>
      <bottom style="thin">
        <color auto="1"/>
      </bottom>
      <diagonal/>
    </border>
    <border>
      <left/>
      <right style="double">
        <color indexed="64"/>
      </right>
      <top style="thin">
        <color indexed="22"/>
      </top>
      <bottom style="thin">
        <color auto="1"/>
      </bottom>
      <diagonal/>
    </border>
    <border>
      <left/>
      <right style="hair">
        <color auto="1"/>
      </right>
      <top style="thin">
        <color indexed="22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9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indexed="22"/>
      </top>
      <bottom style="thin">
        <color auto="1"/>
      </bottom>
      <diagonal/>
    </border>
    <border>
      <left/>
      <right style="thin">
        <color auto="1"/>
      </right>
      <top style="thin">
        <color indexed="22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auto="1"/>
      </top>
      <bottom/>
      <diagonal/>
    </border>
    <border>
      <left style="thin">
        <color indexed="9"/>
      </left>
      <right/>
      <top style="thin">
        <color auto="1"/>
      </top>
      <bottom/>
      <diagonal/>
    </border>
    <border>
      <left style="thin">
        <color indexed="9"/>
      </left>
      <right style="thin">
        <color indexed="9"/>
      </right>
      <top style="thin">
        <color auto="1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/>
      <top style="thin">
        <color indexed="9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64"/>
      </left>
      <right style="double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9"/>
      </left>
      <right/>
      <top style="thin">
        <color auto="1"/>
      </top>
      <bottom style="thin">
        <color auto="1"/>
      </bottom>
      <diagonal/>
    </border>
    <border>
      <left style="thin">
        <color indexed="9"/>
      </left>
      <right/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auto="1"/>
      </right>
      <top/>
      <bottom style="thin">
        <color indexed="22"/>
      </bottom>
      <diagonal/>
    </border>
    <border>
      <left/>
      <right style="thin">
        <color auto="1"/>
      </right>
      <top/>
      <bottom style="thin">
        <color indexed="22"/>
      </bottom>
      <diagonal/>
    </border>
    <border>
      <left/>
      <right style="double">
        <color indexed="64"/>
      </right>
      <top/>
      <bottom style="thin">
        <color indexed="22"/>
      </bottom>
      <diagonal/>
    </border>
    <border>
      <left/>
      <right style="hair">
        <color auto="1"/>
      </right>
      <top/>
      <bottom style="thin">
        <color indexed="22"/>
      </bottom>
      <diagonal/>
    </border>
    <border>
      <left style="thin">
        <color indexed="64"/>
      </left>
      <right style="hair">
        <color auto="1"/>
      </right>
      <top style="thin">
        <color indexed="22"/>
      </top>
      <bottom style="thin">
        <color indexed="22"/>
      </bottom>
      <diagonal/>
    </border>
    <border>
      <left/>
      <right style="thin">
        <color auto="1"/>
      </right>
      <top style="thin">
        <color indexed="22"/>
      </top>
      <bottom style="thin">
        <color indexed="22"/>
      </bottom>
      <diagonal/>
    </border>
    <border>
      <left/>
      <right style="double">
        <color indexed="64"/>
      </right>
      <top style="thin">
        <color indexed="22"/>
      </top>
      <bottom style="thin">
        <color indexed="22"/>
      </bottom>
      <diagonal/>
    </border>
    <border>
      <left/>
      <right style="hair">
        <color auto="1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hair">
        <color auto="1"/>
      </right>
      <top style="thin">
        <color indexed="22"/>
      </top>
      <bottom style="double">
        <color auto="1"/>
      </bottom>
      <diagonal/>
    </border>
    <border>
      <left/>
      <right style="thin">
        <color auto="1"/>
      </right>
      <top style="thin">
        <color indexed="22"/>
      </top>
      <bottom style="double">
        <color auto="1"/>
      </bottom>
      <diagonal/>
    </border>
    <border>
      <left/>
      <right style="double">
        <color indexed="64"/>
      </right>
      <top style="thin">
        <color indexed="22"/>
      </top>
      <bottom style="double">
        <color auto="1"/>
      </bottom>
      <diagonal/>
    </border>
    <border>
      <left/>
      <right style="hair">
        <color auto="1"/>
      </right>
      <top style="thin">
        <color indexed="22"/>
      </top>
      <bottom style="double">
        <color auto="1"/>
      </bottom>
      <diagonal/>
    </border>
    <border>
      <left style="thin">
        <color indexed="64"/>
      </left>
      <right style="hair">
        <color auto="1"/>
      </right>
      <top style="thin">
        <color indexed="22"/>
      </top>
      <bottom style="thin">
        <color auto="1"/>
      </bottom>
      <diagonal/>
    </border>
    <border>
      <left/>
      <right style="thin">
        <color auto="1"/>
      </right>
      <top style="thin">
        <color indexed="22"/>
      </top>
      <bottom style="thin">
        <color auto="1"/>
      </bottom>
      <diagonal/>
    </border>
    <border>
      <left/>
      <right style="double">
        <color indexed="64"/>
      </right>
      <top style="thin">
        <color indexed="22"/>
      </top>
      <bottom style="thin">
        <color auto="1"/>
      </bottom>
      <diagonal/>
    </border>
    <border>
      <left/>
      <right style="hair">
        <color auto="1"/>
      </right>
      <top style="thin">
        <color indexed="22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indexed="9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auto="1"/>
      </top>
      <bottom style="thin">
        <color indexed="9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9"/>
      </top>
      <bottom style="thin">
        <color auto="1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/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auto="1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9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auto="1"/>
      </right>
      <top/>
      <bottom style="thin">
        <color indexed="22"/>
      </bottom>
      <diagonal/>
    </border>
    <border>
      <left/>
      <right style="thin">
        <color auto="1"/>
      </right>
      <top/>
      <bottom style="thin">
        <color indexed="22"/>
      </bottom>
      <diagonal/>
    </border>
    <border>
      <left/>
      <right style="double">
        <color indexed="64"/>
      </right>
      <top/>
      <bottom style="thin">
        <color indexed="22"/>
      </bottom>
      <diagonal/>
    </border>
    <border>
      <left/>
      <right style="hair">
        <color auto="1"/>
      </right>
      <top/>
      <bottom style="thin">
        <color indexed="22"/>
      </bottom>
      <diagonal/>
    </border>
    <border>
      <left style="thin">
        <color indexed="64"/>
      </left>
      <right style="hair">
        <color auto="1"/>
      </right>
      <top style="thin">
        <color indexed="22"/>
      </top>
      <bottom style="thin">
        <color indexed="22"/>
      </bottom>
      <diagonal/>
    </border>
    <border>
      <left/>
      <right style="thin">
        <color auto="1"/>
      </right>
      <top style="thin">
        <color indexed="22"/>
      </top>
      <bottom style="thin">
        <color indexed="22"/>
      </bottom>
      <diagonal/>
    </border>
    <border>
      <left/>
      <right style="double">
        <color indexed="64"/>
      </right>
      <top style="thin">
        <color indexed="22"/>
      </top>
      <bottom style="thin">
        <color indexed="22"/>
      </bottom>
      <diagonal/>
    </border>
    <border>
      <left/>
      <right style="hair">
        <color auto="1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hair">
        <color auto="1"/>
      </right>
      <top style="thin">
        <color indexed="22"/>
      </top>
      <bottom style="double">
        <color auto="1"/>
      </bottom>
      <diagonal/>
    </border>
    <border>
      <left/>
      <right style="thin">
        <color auto="1"/>
      </right>
      <top style="thin">
        <color indexed="22"/>
      </top>
      <bottom style="double">
        <color auto="1"/>
      </bottom>
      <diagonal/>
    </border>
    <border>
      <left/>
      <right style="double">
        <color indexed="64"/>
      </right>
      <top style="thin">
        <color indexed="22"/>
      </top>
      <bottom style="double">
        <color auto="1"/>
      </bottom>
      <diagonal/>
    </border>
    <border>
      <left/>
      <right style="hair">
        <color auto="1"/>
      </right>
      <top style="thin">
        <color indexed="22"/>
      </top>
      <bottom style="double">
        <color auto="1"/>
      </bottom>
      <diagonal/>
    </border>
    <border>
      <left style="thin">
        <color indexed="64"/>
      </left>
      <right style="hair">
        <color auto="1"/>
      </right>
      <top style="thin">
        <color indexed="22"/>
      </top>
      <bottom style="thin">
        <color auto="1"/>
      </bottom>
      <diagonal/>
    </border>
    <border>
      <left/>
      <right style="thin">
        <color auto="1"/>
      </right>
      <top style="thin">
        <color indexed="22"/>
      </top>
      <bottom style="thin">
        <color auto="1"/>
      </bottom>
      <diagonal/>
    </border>
    <border>
      <left/>
      <right style="double">
        <color indexed="64"/>
      </right>
      <top style="thin">
        <color indexed="22"/>
      </top>
      <bottom style="thin">
        <color auto="1"/>
      </bottom>
      <diagonal/>
    </border>
    <border>
      <left/>
      <right style="hair">
        <color auto="1"/>
      </right>
      <top style="thin">
        <color indexed="22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9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auto="1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indexed="22"/>
      </top>
      <bottom style="thin">
        <color auto="1"/>
      </bottom>
      <diagonal/>
    </border>
    <border>
      <left/>
      <right style="thin">
        <color auto="1"/>
      </right>
      <top style="thin">
        <color indexed="22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22"/>
      </top>
      <bottom style="thin">
        <color indexed="22"/>
      </bottom>
      <diagonal/>
    </border>
    <border>
      <left style="thin">
        <color indexed="9"/>
      </left>
      <right style="thin">
        <color indexed="9"/>
      </right>
      <top style="thin">
        <color auto="1"/>
      </top>
      <bottom/>
      <diagonal/>
    </border>
    <border>
      <left style="thin">
        <color indexed="9"/>
      </left>
      <right/>
      <top style="thin">
        <color auto="1"/>
      </top>
      <bottom/>
      <diagonal/>
    </border>
    <border>
      <left style="thin">
        <color indexed="9"/>
      </left>
      <right style="thin">
        <color indexed="9"/>
      </right>
      <top style="thin">
        <color auto="1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9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 style="thin">
        <color indexed="22"/>
      </bottom>
      <diagonal/>
    </border>
    <border>
      <left/>
      <right style="thin">
        <color auto="1"/>
      </right>
      <top/>
      <bottom style="thin">
        <color indexed="22"/>
      </bottom>
      <diagonal/>
    </border>
    <border>
      <left/>
      <right style="double">
        <color indexed="64"/>
      </right>
      <top/>
      <bottom style="thin">
        <color indexed="22"/>
      </bottom>
      <diagonal/>
    </border>
    <border>
      <left/>
      <right style="hair">
        <color auto="1"/>
      </right>
      <top/>
      <bottom style="thin">
        <color indexed="22"/>
      </bottom>
      <diagonal/>
    </border>
    <border>
      <left style="thin">
        <color indexed="64"/>
      </left>
      <right style="hair">
        <color auto="1"/>
      </right>
      <top style="thin">
        <color indexed="22"/>
      </top>
      <bottom style="thin">
        <color indexed="22"/>
      </bottom>
      <diagonal/>
    </border>
    <border>
      <left/>
      <right style="thin">
        <color auto="1"/>
      </right>
      <top style="thin">
        <color indexed="22"/>
      </top>
      <bottom style="thin">
        <color indexed="22"/>
      </bottom>
      <diagonal/>
    </border>
    <border>
      <left/>
      <right style="double">
        <color indexed="64"/>
      </right>
      <top style="thin">
        <color indexed="22"/>
      </top>
      <bottom style="thin">
        <color indexed="22"/>
      </bottom>
      <diagonal/>
    </border>
    <border>
      <left/>
      <right style="hair">
        <color auto="1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hair">
        <color auto="1"/>
      </right>
      <top style="thin">
        <color indexed="22"/>
      </top>
      <bottom style="double">
        <color auto="1"/>
      </bottom>
      <diagonal/>
    </border>
    <border>
      <left/>
      <right style="thin">
        <color auto="1"/>
      </right>
      <top style="thin">
        <color indexed="22"/>
      </top>
      <bottom style="double">
        <color auto="1"/>
      </bottom>
      <diagonal/>
    </border>
    <border>
      <left/>
      <right style="double">
        <color indexed="64"/>
      </right>
      <top style="thin">
        <color indexed="22"/>
      </top>
      <bottom style="double">
        <color auto="1"/>
      </bottom>
      <diagonal/>
    </border>
    <border>
      <left/>
      <right style="hair">
        <color auto="1"/>
      </right>
      <top style="thin">
        <color indexed="22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hair">
        <color auto="1"/>
      </right>
      <top style="thin">
        <color indexed="22"/>
      </top>
      <bottom style="thin">
        <color auto="1"/>
      </bottom>
      <diagonal/>
    </border>
    <border>
      <left/>
      <right style="thin">
        <color auto="1"/>
      </right>
      <top style="thin">
        <color indexed="22"/>
      </top>
      <bottom style="thin">
        <color auto="1"/>
      </bottom>
      <diagonal/>
    </border>
    <border>
      <left/>
      <right style="double">
        <color indexed="64"/>
      </right>
      <top style="thin">
        <color indexed="22"/>
      </top>
      <bottom style="thin">
        <color auto="1"/>
      </bottom>
      <diagonal/>
    </border>
    <border>
      <left/>
      <right style="hair">
        <color auto="1"/>
      </right>
      <top style="thin">
        <color indexed="22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auto="1"/>
      </top>
      <bottom/>
      <diagonal/>
    </border>
    <border>
      <left style="thin">
        <color indexed="9"/>
      </left>
      <right/>
      <top style="thin">
        <color auto="1"/>
      </top>
      <bottom/>
      <diagonal/>
    </border>
    <border>
      <left style="thin">
        <color indexed="9"/>
      </left>
      <right style="thin">
        <color indexed="9"/>
      </right>
      <top style="thin">
        <color auto="1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9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9"/>
      </left>
      <right/>
      <top style="thin">
        <color auto="1"/>
      </top>
      <bottom style="thin">
        <color auto="1"/>
      </bottom>
      <diagonal/>
    </border>
    <border>
      <left style="thin">
        <color indexed="9"/>
      </left>
      <right/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indexed="9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thin">
        <color indexed="22"/>
      </bottom>
      <diagonal/>
    </border>
    <border>
      <left/>
      <right style="thin">
        <color auto="1"/>
      </right>
      <top/>
      <bottom style="thin">
        <color indexed="22"/>
      </bottom>
      <diagonal/>
    </border>
    <border>
      <left/>
      <right style="double">
        <color indexed="64"/>
      </right>
      <top/>
      <bottom style="thin">
        <color indexed="22"/>
      </bottom>
      <diagonal/>
    </border>
    <border>
      <left/>
      <right style="hair">
        <color auto="1"/>
      </right>
      <top/>
      <bottom style="thin">
        <color indexed="22"/>
      </bottom>
      <diagonal/>
    </border>
    <border>
      <left style="thin">
        <color indexed="64"/>
      </left>
      <right style="hair">
        <color auto="1"/>
      </right>
      <top style="thin">
        <color indexed="22"/>
      </top>
      <bottom style="thin">
        <color indexed="22"/>
      </bottom>
      <diagonal/>
    </border>
    <border>
      <left/>
      <right style="thin">
        <color auto="1"/>
      </right>
      <top style="thin">
        <color indexed="22"/>
      </top>
      <bottom style="thin">
        <color indexed="22"/>
      </bottom>
      <diagonal/>
    </border>
    <border>
      <left/>
      <right style="double">
        <color indexed="64"/>
      </right>
      <top style="thin">
        <color indexed="22"/>
      </top>
      <bottom style="thin">
        <color indexed="22"/>
      </bottom>
      <diagonal/>
    </border>
    <border>
      <left/>
      <right style="hair">
        <color auto="1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hair">
        <color auto="1"/>
      </right>
      <top style="thin">
        <color indexed="22"/>
      </top>
      <bottom style="double">
        <color auto="1"/>
      </bottom>
      <diagonal/>
    </border>
    <border>
      <left/>
      <right style="thin">
        <color auto="1"/>
      </right>
      <top style="thin">
        <color indexed="22"/>
      </top>
      <bottom style="double">
        <color auto="1"/>
      </bottom>
      <diagonal/>
    </border>
    <border>
      <left/>
      <right style="double">
        <color indexed="64"/>
      </right>
      <top style="thin">
        <color indexed="22"/>
      </top>
      <bottom style="double">
        <color auto="1"/>
      </bottom>
      <diagonal/>
    </border>
    <border>
      <left/>
      <right style="hair">
        <color auto="1"/>
      </right>
      <top style="thin">
        <color indexed="22"/>
      </top>
      <bottom style="double">
        <color auto="1"/>
      </bottom>
      <diagonal/>
    </border>
    <border>
      <left style="thin">
        <color indexed="64"/>
      </left>
      <right style="hair">
        <color auto="1"/>
      </right>
      <top style="thin">
        <color indexed="22"/>
      </top>
      <bottom style="thin">
        <color auto="1"/>
      </bottom>
      <diagonal/>
    </border>
    <border>
      <left/>
      <right style="thin">
        <color auto="1"/>
      </right>
      <top style="thin">
        <color indexed="22"/>
      </top>
      <bottom style="thin">
        <color auto="1"/>
      </bottom>
      <diagonal/>
    </border>
    <border>
      <left/>
      <right style="double">
        <color indexed="64"/>
      </right>
      <top style="thin">
        <color indexed="22"/>
      </top>
      <bottom style="thin">
        <color auto="1"/>
      </bottom>
      <diagonal/>
    </border>
    <border>
      <left/>
      <right style="hair">
        <color auto="1"/>
      </right>
      <top style="thin">
        <color indexed="22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auto="1"/>
      </top>
      <bottom/>
      <diagonal/>
    </border>
    <border>
      <left style="thin">
        <color indexed="9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9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9"/>
      </left>
      <right/>
      <top style="thin">
        <color auto="1"/>
      </top>
      <bottom style="thin">
        <color auto="1"/>
      </bottom>
      <diagonal/>
    </border>
    <border>
      <left style="thin">
        <color indexed="9"/>
      </left>
      <right/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auto="1"/>
      </right>
      <top/>
      <bottom style="thin">
        <color indexed="22"/>
      </bottom>
      <diagonal/>
    </border>
    <border>
      <left/>
      <right style="thin">
        <color auto="1"/>
      </right>
      <top/>
      <bottom style="thin">
        <color indexed="22"/>
      </bottom>
      <diagonal/>
    </border>
    <border>
      <left/>
      <right style="double">
        <color indexed="64"/>
      </right>
      <top/>
      <bottom style="thin">
        <color indexed="22"/>
      </bottom>
      <diagonal/>
    </border>
    <border>
      <left/>
      <right style="hair">
        <color auto="1"/>
      </right>
      <top/>
      <bottom style="thin">
        <color indexed="22"/>
      </bottom>
      <diagonal/>
    </border>
    <border>
      <left style="thin">
        <color indexed="64"/>
      </left>
      <right style="hair">
        <color auto="1"/>
      </right>
      <top style="thin">
        <color indexed="22"/>
      </top>
      <bottom style="thin">
        <color indexed="22"/>
      </bottom>
      <diagonal/>
    </border>
    <border>
      <left/>
      <right style="thin">
        <color auto="1"/>
      </right>
      <top style="thin">
        <color indexed="22"/>
      </top>
      <bottom style="thin">
        <color indexed="22"/>
      </bottom>
      <diagonal/>
    </border>
    <border>
      <left/>
      <right style="double">
        <color indexed="64"/>
      </right>
      <top style="thin">
        <color indexed="22"/>
      </top>
      <bottom style="thin">
        <color indexed="22"/>
      </bottom>
      <diagonal/>
    </border>
    <border>
      <left/>
      <right style="hair">
        <color auto="1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hair">
        <color auto="1"/>
      </right>
      <top style="thin">
        <color indexed="22"/>
      </top>
      <bottom style="double">
        <color auto="1"/>
      </bottom>
      <diagonal/>
    </border>
    <border>
      <left/>
      <right style="thin">
        <color auto="1"/>
      </right>
      <top style="thin">
        <color indexed="22"/>
      </top>
      <bottom style="double">
        <color auto="1"/>
      </bottom>
      <diagonal/>
    </border>
    <border>
      <left/>
      <right style="double">
        <color indexed="64"/>
      </right>
      <top style="thin">
        <color indexed="22"/>
      </top>
      <bottom style="double">
        <color auto="1"/>
      </bottom>
      <diagonal/>
    </border>
    <border>
      <left/>
      <right style="hair">
        <color auto="1"/>
      </right>
      <top style="thin">
        <color indexed="22"/>
      </top>
      <bottom style="double">
        <color auto="1"/>
      </bottom>
      <diagonal/>
    </border>
    <border>
      <left style="thin">
        <color indexed="64"/>
      </left>
      <right style="hair">
        <color auto="1"/>
      </right>
      <top style="thin">
        <color indexed="22"/>
      </top>
      <bottom style="thin">
        <color auto="1"/>
      </bottom>
      <diagonal/>
    </border>
    <border>
      <left/>
      <right style="thin">
        <color auto="1"/>
      </right>
      <top style="thin">
        <color indexed="22"/>
      </top>
      <bottom style="thin">
        <color auto="1"/>
      </bottom>
      <diagonal/>
    </border>
    <border>
      <left/>
      <right style="double">
        <color indexed="64"/>
      </right>
      <top style="thin">
        <color indexed="22"/>
      </top>
      <bottom style="thin">
        <color auto="1"/>
      </bottom>
      <diagonal/>
    </border>
    <border>
      <left/>
      <right style="hair">
        <color auto="1"/>
      </right>
      <top style="thin">
        <color indexed="22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9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indexed="22"/>
      </top>
      <bottom style="thin">
        <color auto="1"/>
      </bottom>
      <diagonal/>
    </border>
    <border>
      <left/>
      <right style="thin">
        <color auto="1"/>
      </right>
      <top style="thin">
        <color indexed="22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auto="1"/>
      </top>
      <bottom/>
      <diagonal/>
    </border>
    <border>
      <left style="thin">
        <color indexed="9"/>
      </left>
      <right/>
      <top style="thin">
        <color auto="1"/>
      </top>
      <bottom/>
      <diagonal/>
    </border>
    <border>
      <left style="thin">
        <color indexed="9"/>
      </left>
      <right style="thin">
        <color indexed="9"/>
      </right>
      <top style="thin">
        <color auto="1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9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64"/>
      </left>
      <right style="double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9"/>
      </left>
      <right/>
      <top style="thin">
        <color auto="1"/>
      </top>
      <bottom style="thin">
        <color auto="1"/>
      </bottom>
      <diagonal/>
    </border>
    <border>
      <left style="thin">
        <color indexed="9"/>
      </left>
      <right/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thin">
        <color indexed="22"/>
      </bottom>
      <diagonal/>
    </border>
    <border>
      <left/>
      <right style="thin">
        <color auto="1"/>
      </right>
      <top/>
      <bottom style="thin">
        <color indexed="22"/>
      </bottom>
      <diagonal/>
    </border>
    <border>
      <left/>
      <right style="double">
        <color indexed="64"/>
      </right>
      <top/>
      <bottom style="thin">
        <color indexed="22"/>
      </bottom>
      <diagonal/>
    </border>
    <border>
      <left/>
      <right style="hair">
        <color auto="1"/>
      </right>
      <top/>
      <bottom style="thin">
        <color indexed="22"/>
      </bottom>
      <diagonal/>
    </border>
    <border>
      <left style="thin">
        <color indexed="64"/>
      </left>
      <right style="hair">
        <color auto="1"/>
      </right>
      <top style="thin">
        <color indexed="22"/>
      </top>
      <bottom style="thin">
        <color indexed="22"/>
      </bottom>
      <diagonal/>
    </border>
    <border>
      <left/>
      <right style="thin">
        <color auto="1"/>
      </right>
      <top style="thin">
        <color indexed="22"/>
      </top>
      <bottom style="thin">
        <color indexed="22"/>
      </bottom>
      <diagonal/>
    </border>
    <border>
      <left/>
      <right style="double">
        <color indexed="64"/>
      </right>
      <top style="thin">
        <color indexed="22"/>
      </top>
      <bottom style="thin">
        <color indexed="22"/>
      </bottom>
      <diagonal/>
    </border>
    <border>
      <left/>
      <right style="hair">
        <color auto="1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hair">
        <color auto="1"/>
      </right>
      <top style="thin">
        <color indexed="22"/>
      </top>
      <bottom style="double">
        <color auto="1"/>
      </bottom>
      <diagonal/>
    </border>
    <border>
      <left/>
      <right style="thin">
        <color auto="1"/>
      </right>
      <top style="thin">
        <color indexed="22"/>
      </top>
      <bottom style="double">
        <color auto="1"/>
      </bottom>
      <diagonal/>
    </border>
    <border>
      <left/>
      <right style="double">
        <color indexed="64"/>
      </right>
      <top style="thin">
        <color indexed="22"/>
      </top>
      <bottom style="double">
        <color auto="1"/>
      </bottom>
      <diagonal/>
    </border>
    <border>
      <left/>
      <right style="hair">
        <color auto="1"/>
      </right>
      <top style="thin">
        <color indexed="22"/>
      </top>
      <bottom style="double">
        <color auto="1"/>
      </bottom>
      <diagonal/>
    </border>
    <border>
      <left style="thin">
        <color indexed="64"/>
      </left>
      <right style="hair">
        <color auto="1"/>
      </right>
      <top style="thin">
        <color indexed="22"/>
      </top>
      <bottom style="thin">
        <color auto="1"/>
      </bottom>
      <diagonal/>
    </border>
    <border>
      <left/>
      <right style="thin">
        <color auto="1"/>
      </right>
      <top style="thin">
        <color indexed="22"/>
      </top>
      <bottom style="thin">
        <color auto="1"/>
      </bottom>
      <diagonal/>
    </border>
    <border>
      <left/>
      <right style="double">
        <color indexed="64"/>
      </right>
      <top style="thin">
        <color indexed="22"/>
      </top>
      <bottom style="thin">
        <color auto="1"/>
      </bottom>
      <diagonal/>
    </border>
    <border>
      <left/>
      <right style="hair">
        <color auto="1"/>
      </right>
      <top style="thin">
        <color indexed="22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indexed="9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indexed="22"/>
      </top>
      <bottom style="thin">
        <color auto="1"/>
      </bottom>
      <diagonal/>
    </border>
    <border>
      <left/>
      <right style="thin">
        <color auto="1"/>
      </right>
      <top style="thin">
        <color indexed="22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auto="1"/>
      </top>
      <bottom/>
      <diagonal/>
    </border>
    <border>
      <left style="thin">
        <color indexed="9"/>
      </left>
      <right/>
      <top style="thin">
        <color auto="1"/>
      </top>
      <bottom/>
      <diagonal/>
    </border>
    <border>
      <left style="thin">
        <color indexed="9"/>
      </left>
      <right style="thin">
        <color indexed="9"/>
      </right>
      <top style="thin">
        <color auto="1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9"/>
      </top>
      <bottom style="thin">
        <color auto="1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auto="1"/>
      </top>
      <bottom style="thin">
        <color auto="1"/>
      </bottom>
      <diagonal/>
    </border>
    <border>
      <left style="thin">
        <color indexed="9"/>
      </left>
      <right/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 style="thin">
        <color indexed="22"/>
      </bottom>
      <diagonal/>
    </border>
    <border>
      <left/>
      <right style="thin">
        <color auto="1"/>
      </right>
      <top/>
      <bottom style="thin">
        <color indexed="22"/>
      </bottom>
      <diagonal/>
    </border>
    <border>
      <left/>
      <right style="double">
        <color indexed="64"/>
      </right>
      <top/>
      <bottom style="thin">
        <color indexed="22"/>
      </bottom>
      <diagonal/>
    </border>
    <border>
      <left/>
      <right style="hair">
        <color auto="1"/>
      </right>
      <top/>
      <bottom style="thin">
        <color indexed="22"/>
      </bottom>
      <diagonal/>
    </border>
    <border>
      <left style="thin">
        <color indexed="64"/>
      </left>
      <right style="hair">
        <color auto="1"/>
      </right>
      <top style="thin">
        <color indexed="22"/>
      </top>
      <bottom style="thin">
        <color indexed="22"/>
      </bottom>
      <diagonal/>
    </border>
    <border>
      <left/>
      <right style="thin">
        <color auto="1"/>
      </right>
      <top style="thin">
        <color indexed="22"/>
      </top>
      <bottom style="thin">
        <color indexed="22"/>
      </bottom>
      <diagonal/>
    </border>
    <border>
      <left/>
      <right style="double">
        <color indexed="64"/>
      </right>
      <top style="thin">
        <color indexed="22"/>
      </top>
      <bottom style="thin">
        <color indexed="22"/>
      </bottom>
      <diagonal/>
    </border>
    <border>
      <left/>
      <right style="hair">
        <color auto="1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hair">
        <color auto="1"/>
      </right>
      <top style="thin">
        <color indexed="22"/>
      </top>
      <bottom style="double">
        <color auto="1"/>
      </bottom>
      <diagonal/>
    </border>
    <border>
      <left/>
      <right style="thin">
        <color auto="1"/>
      </right>
      <top style="thin">
        <color indexed="22"/>
      </top>
      <bottom style="double">
        <color auto="1"/>
      </bottom>
      <diagonal/>
    </border>
    <border>
      <left/>
      <right style="double">
        <color indexed="64"/>
      </right>
      <top style="thin">
        <color indexed="22"/>
      </top>
      <bottom style="double">
        <color auto="1"/>
      </bottom>
      <diagonal/>
    </border>
    <border>
      <left/>
      <right style="hair">
        <color auto="1"/>
      </right>
      <top style="thin">
        <color indexed="22"/>
      </top>
      <bottom style="double">
        <color auto="1"/>
      </bottom>
      <diagonal/>
    </border>
    <border>
      <left style="thin">
        <color indexed="64"/>
      </left>
      <right style="hair">
        <color auto="1"/>
      </right>
      <top style="thin">
        <color indexed="22"/>
      </top>
      <bottom style="thin">
        <color auto="1"/>
      </bottom>
      <diagonal/>
    </border>
    <border>
      <left/>
      <right style="thin">
        <color auto="1"/>
      </right>
      <top style="thin">
        <color indexed="22"/>
      </top>
      <bottom style="thin">
        <color auto="1"/>
      </bottom>
      <diagonal/>
    </border>
    <border>
      <left/>
      <right style="double">
        <color indexed="64"/>
      </right>
      <top style="thin">
        <color indexed="22"/>
      </top>
      <bottom style="thin">
        <color auto="1"/>
      </bottom>
      <diagonal/>
    </border>
    <border>
      <left/>
      <right style="hair">
        <color auto="1"/>
      </right>
      <top style="thin">
        <color indexed="22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indexed="9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auto="1"/>
      </top>
      <bottom/>
      <diagonal/>
    </border>
    <border>
      <left style="thin">
        <color indexed="9"/>
      </left>
      <right/>
      <top style="thin">
        <color auto="1"/>
      </top>
      <bottom/>
      <diagonal/>
    </border>
    <border>
      <left style="thin">
        <color indexed="9"/>
      </left>
      <right style="thin">
        <color indexed="9"/>
      </right>
      <top style="thin">
        <color auto="1"/>
      </top>
      <bottom style="thin">
        <color indexed="9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9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22"/>
      </top>
      <bottom style="thin">
        <color indexed="22"/>
      </bottom>
      <diagonal/>
    </border>
    <border>
      <left/>
      <right style="thin">
        <color auto="1"/>
      </right>
      <top style="thin">
        <color indexed="22"/>
      </top>
      <bottom style="thin">
        <color indexed="22"/>
      </bottom>
      <diagonal/>
    </border>
    <border>
      <left/>
      <right style="double">
        <color indexed="64"/>
      </right>
      <top style="thin">
        <color indexed="22"/>
      </top>
      <bottom style="thin">
        <color indexed="22"/>
      </bottom>
      <diagonal/>
    </border>
    <border>
      <left/>
      <right style="hair">
        <color auto="1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hair">
        <color auto="1"/>
      </right>
      <top style="thin">
        <color indexed="22"/>
      </top>
      <bottom style="double">
        <color auto="1"/>
      </bottom>
      <diagonal/>
    </border>
    <border>
      <left/>
      <right style="thin">
        <color auto="1"/>
      </right>
      <top style="thin">
        <color indexed="22"/>
      </top>
      <bottom style="double">
        <color auto="1"/>
      </bottom>
      <diagonal/>
    </border>
    <border>
      <left/>
      <right style="double">
        <color indexed="64"/>
      </right>
      <top style="thin">
        <color indexed="22"/>
      </top>
      <bottom style="double">
        <color auto="1"/>
      </bottom>
      <diagonal/>
    </border>
    <border>
      <left/>
      <right style="hair">
        <color auto="1"/>
      </right>
      <top style="thin">
        <color indexed="22"/>
      </top>
      <bottom style="double">
        <color auto="1"/>
      </bottom>
      <diagonal/>
    </border>
    <border>
      <left style="thin">
        <color indexed="64"/>
      </left>
      <right style="hair">
        <color auto="1"/>
      </right>
      <top style="thin">
        <color indexed="22"/>
      </top>
      <bottom style="thin">
        <color auto="1"/>
      </bottom>
      <diagonal/>
    </border>
    <border>
      <left/>
      <right style="thin">
        <color auto="1"/>
      </right>
      <top style="thin">
        <color indexed="22"/>
      </top>
      <bottom style="thin">
        <color auto="1"/>
      </bottom>
      <diagonal/>
    </border>
    <border>
      <left/>
      <right style="double">
        <color indexed="64"/>
      </right>
      <top style="thin">
        <color indexed="22"/>
      </top>
      <bottom style="thin">
        <color auto="1"/>
      </bottom>
      <diagonal/>
    </border>
    <border>
      <left/>
      <right style="hair">
        <color auto="1"/>
      </right>
      <top style="thin">
        <color indexed="22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7" fillId="10" borderId="76" applyNumberFormat="0" applyFont="0" applyAlignment="0" applyProtection="0"/>
    <xf numFmtId="0" fontId="8" fillId="0" borderId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9" fillId="2" borderId="1" applyNumberFormat="0" applyFont="0" applyAlignment="0" applyProtection="0"/>
  </cellStyleXfs>
  <cellXfs count="4155">
    <xf numFmtId="0" fontId="0" fillId="0" borderId="0" xfId="0"/>
    <xf numFmtId="1" fontId="1" fillId="3" borderId="0" xfId="0" applyNumberFormat="1" applyFont="1" applyFill="1"/>
    <xf numFmtId="1" fontId="2" fillId="3" borderId="0" xfId="0" applyNumberFormat="1" applyFont="1" applyFill="1"/>
    <xf numFmtId="1" fontId="2" fillId="3" borderId="0" xfId="0" applyNumberFormat="1" applyFont="1" applyFill="1" applyProtection="1">
      <protection locked="0"/>
    </xf>
    <xf numFmtId="1" fontId="2" fillId="4" borderId="0" xfId="0" applyNumberFormat="1" applyFont="1" applyFill="1" applyProtection="1">
      <protection locked="0"/>
    </xf>
    <xf numFmtId="1" fontId="2" fillId="5" borderId="0" xfId="0" applyNumberFormat="1" applyFont="1" applyFill="1" applyProtection="1">
      <protection locked="0"/>
    </xf>
    <xf numFmtId="1" fontId="4" fillId="3" borderId="0" xfId="0" applyNumberFormat="1" applyFont="1" applyFill="1"/>
    <xf numFmtId="1" fontId="3" fillId="3" borderId="0" xfId="0" applyNumberFormat="1" applyFont="1" applyFill="1" applyAlignment="1">
      <alignment horizontal="center" vertical="center" wrapText="1"/>
    </xf>
    <xf numFmtId="1" fontId="2" fillId="4" borderId="0" xfId="0" applyNumberFormat="1" applyFont="1" applyFill="1"/>
    <xf numFmtId="1" fontId="5" fillId="0" borderId="0" xfId="0" applyNumberFormat="1" applyFont="1"/>
    <xf numFmtId="1" fontId="5" fillId="3" borderId="0" xfId="0" applyNumberFormat="1" applyFont="1" applyFill="1"/>
    <xf numFmtId="1" fontId="4" fillId="0" borderId="16" xfId="0" applyNumberFormat="1" applyFont="1" applyBorder="1" applyAlignment="1">
      <alignment horizontal="center" vertical="center" wrapText="1"/>
    </xf>
    <xf numFmtId="1" fontId="4" fillId="0" borderId="17" xfId="0" applyNumberFormat="1" applyFont="1" applyBorder="1" applyAlignment="1">
      <alignment horizontal="center" vertical="center" wrapText="1"/>
    </xf>
    <xf numFmtId="1" fontId="4" fillId="0" borderId="13" xfId="0" applyNumberFormat="1" applyFont="1" applyBorder="1" applyAlignment="1">
      <alignment horizontal="center" vertical="center" wrapText="1"/>
    </xf>
    <xf numFmtId="1" fontId="4" fillId="3" borderId="16" xfId="0" applyNumberFormat="1" applyFont="1" applyFill="1" applyBorder="1" applyAlignment="1">
      <alignment horizontal="center" vertical="center"/>
    </xf>
    <xf numFmtId="1" fontId="4" fillId="3" borderId="13" xfId="0" applyNumberFormat="1" applyFont="1" applyFill="1" applyBorder="1" applyAlignment="1">
      <alignment horizontal="center" vertical="center"/>
    </xf>
    <xf numFmtId="1" fontId="4" fillId="3" borderId="8" xfId="0" applyNumberFormat="1" applyFont="1" applyFill="1" applyBorder="1" applyAlignment="1">
      <alignment horizontal="center" vertical="center"/>
    </xf>
    <xf numFmtId="1" fontId="4" fillId="0" borderId="18" xfId="0" applyNumberFormat="1" applyFont="1" applyBorder="1" applyAlignment="1">
      <alignment horizontal="center" vertical="center"/>
    </xf>
    <xf numFmtId="1" fontId="4" fillId="0" borderId="16" xfId="0" applyNumberFormat="1" applyFont="1" applyBorder="1" applyAlignment="1">
      <alignment horizontal="right"/>
    </xf>
    <xf numFmtId="1" fontId="4" fillId="0" borderId="17" xfId="0" applyNumberFormat="1" applyFont="1" applyBorder="1" applyAlignment="1">
      <alignment horizontal="right"/>
    </xf>
    <xf numFmtId="1" fontId="4" fillId="0" borderId="14" xfId="0" applyNumberFormat="1" applyFont="1" applyBorder="1" applyAlignment="1">
      <alignment horizontal="right" wrapText="1"/>
    </xf>
    <xf numFmtId="1" fontId="4" fillId="3" borderId="19" xfId="0" applyNumberFormat="1" applyFont="1" applyFill="1" applyBorder="1" applyAlignment="1">
      <alignment horizontal="center" vertical="center"/>
    </xf>
    <xf numFmtId="1" fontId="4" fillId="3" borderId="20" xfId="0" applyNumberFormat="1" applyFont="1" applyFill="1" applyBorder="1" applyAlignment="1">
      <alignment horizontal="center" vertical="center"/>
    </xf>
    <xf numFmtId="1" fontId="4" fillId="3" borderId="21" xfId="0" applyNumberFormat="1" applyFont="1" applyFill="1" applyBorder="1" applyAlignment="1">
      <alignment horizontal="center" vertical="center"/>
    </xf>
    <xf numFmtId="1" fontId="4" fillId="3" borderId="22" xfId="0" applyNumberFormat="1" applyFont="1" applyFill="1" applyBorder="1" applyAlignment="1">
      <alignment horizontal="center" vertical="center"/>
    </xf>
    <xf numFmtId="1" fontId="4" fillId="3" borderId="18" xfId="0" applyNumberFormat="1" applyFont="1" applyFill="1" applyBorder="1" applyAlignment="1">
      <alignment horizontal="center" vertical="center"/>
    </xf>
    <xf numFmtId="1" fontId="4" fillId="0" borderId="23" xfId="0" applyNumberFormat="1" applyFont="1" applyBorder="1"/>
    <xf numFmtId="1" fontId="4" fillId="0" borderId="20" xfId="0" applyNumberFormat="1" applyFont="1" applyBorder="1" applyAlignment="1">
      <alignment horizontal="right"/>
    </xf>
    <xf numFmtId="1" fontId="4" fillId="0" borderId="24" xfId="0" applyNumberFormat="1" applyFont="1" applyBorder="1" applyAlignment="1">
      <alignment horizontal="right"/>
    </xf>
    <xf numFmtId="1" fontId="4" fillId="3" borderId="25" xfId="0" applyNumberFormat="1" applyFont="1" applyFill="1" applyBorder="1" applyAlignment="1">
      <alignment horizontal="right"/>
    </xf>
    <xf numFmtId="1" fontId="4" fillId="6" borderId="26" xfId="0" applyNumberFormat="1" applyFont="1" applyFill="1" applyBorder="1" applyProtection="1">
      <protection locked="0"/>
    </xf>
    <xf numFmtId="1" fontId="4" fillId="6" borderId="25" xfId="0" applyNumberFormat="1" applyFont="1" applyFill="1" applyBorder="1" applyProtection="1">
      <protection locked="0"/>
    </xf>
    <xf numFmtId="1" fontId="4" fillId="6" borderId="27" xfId="0" applyNumberFormat="1" applyFont="1" applyFill="1" applyBorder="1" applyProtection="1">
      <protection locked="0"/>
    </xf>
    <xf numFmtId="1" fontId="4" fillId="6" borderId="28" xfId="0" applyNumberFormat="1" applyFont="1" applyFill="1" applyBorder="1" applyProtection="1">
      <protection locked="0"/>
    </xf>
    <xf numFmtId="1" fontId="4" fillId="6" borderId="29" xfId="0" applyNumberFormat="1" applyFont="1" applyFill="1" applyBorder="1" applyProtection="1">
      <protection locked="0"/>
    </xf>
    <xf numFmtId="1" fontId="4" fillId="6" borderId="30" xfId="0" applyNumberFormat="1" applyFont="1" applyFill="1" applyBorder="1" applyAlignment="1" applyProtection="1">
      <alignment wrapText="1"/>
      <protection locked="0"/>
    </xf>
    <xf numFmtId="1" fontId="4" fillId="6" borderId="25" xfId="0" applyNumberFormat="1" applyFont="1" applyFill="1" applyBorder="1" applyAlignment="1" applyProtection="1">
      <alignment wrapText="1"/>
      <protection locked="0"/>
    </xf>
    <xf numFmtId="1" fontId="4" fillId="4" borderId="0" xfId="0" applyNumberFormat="1" applyFont="1" applyFill="1" applyAlignment="1" applyProtection="1">
      <alignment vertical="top"/>
      <protection locked="0"/>
    </xf>
    <xf numFmtId="1" fontId="4" fillId="4" borderId="0" xfId="0" applyNumberFormat="1" applyFont="1" applyFill="1" applyAlignment="1">
      <alignment vertical="top" wrapText="1"/>
    </xf>
    <xf numFmtId="1" fontId="2" fillId="5" borderId="0" xfId="0" applyNumberFormat="1" applyFont="1" applyFill="1" applyAlignment="1" applyProtection="1">
      <alignment wrapText="1"/>
      <protection locked="0"/>
    </xf>
    <xf numFmtId="1" fontId="2" fillId="7" borderId="0" xfId="0" applyNumberFormat="1" applyFont="1" applyFill="1" applyProtection="1">
      <protection locked="0"/>
    </xf>
    <xf numFmtId="1" fontId="4" fillId="0" borderId="31" xfId="0" applyNumberFormat="1" applyFont="1" applyBorder="1"/>
    <xf numFmtId="1" fontId="4" fillId="0" borderId="32" xfId="0" applyNumberFormat="1" applyFont="1" applyBorder="1" applyAlignment="1">
      <alignment horizontal="right"/>
    </xf>
    <xf numFmtId="1" fontId="4" fillId="0" borderId="33" xfId="0" applyNumberFormat="1" applyFont="1" applyBorder="1" applyAlignment="1">
      <alignment horizontal="right"/>
    </xf>
    <xf numFmtId="1" fontId="4" fillId="3" borderId="34" xfId="0" applyNumberFormat="1" applyFont="1" applyFill="1" applyBorder="1" applyAlignment="1">
      <alignment horizontal="right"/>
    </xf>
    <xf numFmtId="1" fontId="4" fillId="6" borderId="32" xfId="0" applyNumberFormat="1" applyFont="1" applyFill="1" applyBorder="1" applyProtection="1">
      <protection locked="0"/>
    </xf>
    <xf numFmtId="1" fontId="4" fillId="6" borderId="34" xfId="0" applyNumberFormat="1" applyFont="1" applyFill="1" applyBorder="1" applyProtection="1">
      <protection locked="0"/>
    </xf>
    <xf numFmtId="1" fontId="4" fillId="6" borderId="35" xfId="0" applyNumberFormat="1" applyFont="1" applyFill="1" applyBorder="1" applyProtection="1">
      <protection locked="0"/>
    </xf>
    <xf numFmtId="1" fontId="4" fillId="8" borderId="32" xfId="0" applyNumberFormat="1" applyFont="1" applyFill="1" applyBorder="1"/>
    <xf numFmtId="1" fontId="4" fillId="8" borderId="35" xfId="0" applyNumberFormat="1" applyFont="1" applyFill="1" applyBorder="1"/>
    <xf numFmtId="1" fontId="4" fillId="8" borderId="36" xfId="0" applyNumberFormat="1" applyFont="1" applyFill="1" applyBorder="1"/>
    <xf numFmtId="1" fontId="4" fillId="6" borderId="37" xfId="0" applyNumberFormat="1" applyFont="1" applyFill="1" applyBorder="1" applyAlignment="1" applyProtection="1">
      <alignment wrapText="1"/>
      <protection locked="0"/>
    </xf>
    <xf numFmtId="1" fontId="4" fillId="6" borderId="34" xfId="0" applyNumberFormat="1" applyFont="1" applyFill="1" applyBorder="1" applyAlignment="1" applyProtection="1">
      <alignment wrapText="1"/>
      <protection locked="0"/>
    </xf>
    <xf numFmtId="1" fontId="4" fillId="0" borderId="31" xfId="0" applyNumberFormat="1" applyFont="1" applyBorder="1" applyAlignment="1">
      <alignment horizontal="left" vertical="center"/>
    </xf>
    <xf numFmtId="1" fontId="4" fillId="6" borderId="31" xfId="0" applyNumberFormat="1" applyFont="1" applyFill="1" applyBorder="1" applyProtection="1">
      <protection locked="0"/>
    </xf>
    <xf numFmtId="1" fontId="4" fillId="6" borderId="36" xfId="0" applyNumberFormat="1" applyFont="1" applyFill="1" applyBorder="1" applyProtection="1">
      <protection locked="0"/>
    </xf>
    <xf numFmtId="1" fontId="4" fillId="0" borderId="22" xfId="0" applyNumberFormat="1" applyFont="1" applyBorder="1" applyAlignment="1">
      <alignment vertical="center" wrapText="1"/>
    </xf>
    <xf numFmtId="1" fontId="4" fillId="0" borderId="20" xfId="0" applyNumberFormat="1" applyFont="1" applyBorder="1" applyAlignment="1">
      <alignment horizontal="right" wrapText="1"/>
    </xf>
    <xf numFmtId="1" fontId="4" fillId="0" borderId="38" xfId="0" applyNumberFormat="1" applyFont="1" applyBorder="1" applyAlignment="1">
      <alignment horizontal="right" wrapText="1"/>
    </xf>
    <xf numFmtId="1" fontId="4" fillId="3" borderId="39" xfId="0" applyNumberFormat="1" applyFont="1" applyFill="1" applyBorder="1" applyAlignment="1">
      <alignment horizontal="right"/>
    </xf>
    <xf numFmtId="1" fontId="4" fillId="8" borderId="40" xfId="0" applyNumberFormat="1" applyFont="1" applyFill="1" applyBorder="1"/>
    <xf numFmtId="1" fontId="4" fillId="8" borderId="41" xfId="0" applyNumberFormat="1" applyFont="1" applyFill="1" applyBorder="1"/>
    <xf numFmtId="1" fontId="4" fillId="0" borderId="37" xfId="0" applyNumberFormat="1" applyFont="1" applyBorder="1" applyAlignment="1">
      <alignment horizontal="left"/>
    </xf>
    <xf numFmtId="1" fontId="4" fillId="8" borderId="34" xfId="0" applyNumberFormat="1" applyFont="1" applyFill="1" applyBorder="1"/>
    <xf numFmtId="1" fontId="4" fillId="0" borderId="31" xfId="0" applyNumberFormat="1" applyFont="1" applyBorder="1" applyAlignment="1">
      <alignment horizontal="left"/>
    </xf>
    <xf numFmtId="1" fontId="4" fillId="6" borderId="20" xfId="0" applyNumberFormat="1" applyFont="1" applyFill="1" applyBorder="1" applyProtection="1">
      <protection locked="0"/>
    </xf>
    <xf numFmtId="1" fontId="4" fillId="0" borderId="42" xfId="0" applyNumberFormat="1" applyFont="1" applyBorder="1" applyAlignment="1">
      <alignment horizontal="left"/>
    </xf>
    <xf numFmtId="1" fontId="4" fillId="8" borderId="43" xfId="0" applyNumberFormat="1" applyFont="1" applyFill="1" applyBorder="1" applyAlignment="1">
      <alignment horizontal="right"/>
    </xf>
    <xf numFmtId="1" fontId="4" fillId="3" borderId="41" xfId="0" applyNumberFormat="1" applyFont="1" applyFill="1" applyBorder="1" applyAlignment="1">
      <alignment horizontal="right"/>
    </xf>
    <xf numFmtId="1" fontId="4" fillId="8" borderId="44" xfId="0" applyNumberFormat="1" applyFont="1" applyFill="1" applyBorder="1"/>
    <xf numFmtId="1" fontId="4" fillId="6" borderId="44" xfId="0" applyNumberFormat="1" applyFont="1" applyFill="1" applyBorder="1" applyProtection="1">
      <protection locked="0"/>
    </xf>
    <xf numFmtId="1" fontId="4" fillId="8" borderId="43" xfId="0" applyNumberFormat="1" applyFont="1" applyFill="1" applyBorder="1"/>
    <xf numFmtId="1" fontId="4" fillId="8" borderId="45" xfId="0" applyNumberFormat="1" applyFont="1" applyFill="1" applyBorder="1"/>
    <xf numFmtId="1" fontId="4" fillId="6" borderId="41" xfId="0" applyNumberFormat="1" applyFont="1" applyFill="1" applyBorder="1" applyProtection="1">
      <protection locked="0"/>
    </xf>
    <xf numFmtId="1" fontId="4" fillId="6" borderId="42" xfId="0" applyNumberFormat="1" applyFont="1" applyFill="1" applyBorder="1" applyAlignment="1" applyProtection="1">
      <alignment wrapText="1"/>
      <protection locked="0"/>
    </xf>
    <xf numFmtId="1" fontId="4" fillId="6" borderId="41" xfId="0" applyNumberFormat="1" applyFont="1" applyFill="1" applyBorder="1" applyAlignment="1" applyProtection="1">
      <alignment wrapText="1"/>
      <protection locked="0"/>
    </xf>
    <xf numFmtId="1" fontId="4" fillId="6" borderId="46" xfId="0" applyNumberFormat="1" applyFont="1" applyFill="1" applyBorder="1" applyProtection="1">
      <protection locked="0"/>
    </xf>
    <xf numFmtId="1" fontId="4" fillId="0" borderId="40" xfId="0" applyNumberFormat="1" applyFont="1" applyBorder="1" applyAlignment="1">
      <alignment horizontal="right"/>
    </xf>
    <xf numFmtId="1" fontId="4" fillId="0" borderId="43" xfId="0" applyNumberFormat="1" applyFont="1" applyBorder="1" applyAlignment="1">
      <alignment horizontal="right"/>
    </xf>
    <xf numFmtId="1" fontId="4" fillId="6" borderId="40" xfId="0" applyNumberFormat="1" applyFont="1" applyFill="1" applyBorder="1" applyProtection="1">
      <protection locked="0"/>
    </xf>
    <xf numFmtId="1" fontId="4" fillId="6" borderId="45" xfId="0" applyNumberFormat="1" applyFont="1" applyFill="1" applyBorder="1" applyProtection="1">
      <protection locked="0"/>
    </xf>
    <xf numFmtId="1" fontId="4" fillId="8" borderId="20" xfId="0" applyNumberFormat="1" applyFont="1" applyFill="1" applyBorder="1"/>
    <xf numFmtId="1" fontId="4" fillId="0" borderId="47" xfId="0" applyNumberFormat="1" applyFont="1" applyBorder="1" applyAlignment="1">
      <alignment vertical="center" wrapText="1"/>
    </xf>
    <xf numFmtId="1" fontId="4" fillId="0" borderId="48" xfId="0" applyNumberFormat="1" applyFont="1" applyBorder="1" applyAlignment="1">
      <alignment horizontal="right" wrapText="1"/>
    </xf>
    <xf numFmtId="1" fontId="4" fillId="0" borderId="49" xfId="0" applyNumberFormat="1" applyFont="1" applyBorder="1" applyAlignment="1">
      <alignment horizontal="right" wrapText="1"/>
    </xf>
    <xf numFmtId="1" fontId="4" fillId="3" borderId="12" xfId="0" applyNumberFormat="1" applyFont="1" applyFill="1" applyBorder="1" applyAlignment="1">
      <alignment horizontal="right"/>
    </xf>
    <xf numFmtId="1" fontId="4" fillId="6" borderId="10" xfId="0" applyNumberFormat="1" applyFont="1" applyFill="1" applyBorder="1" applyProtection="1">
      <protection locked="0"/>
    </xf>
    <xf numFmtId="1" fontId="4" fillId="6" borderId="50" xfId="0" applyNumberFormat="1" applyFont="1" applyFill="1" applyBorder="1" applyProtection="1">
      <protection locked="0"/>
    </xf>
    <xf numFmtId="1" fontId="4" fillId="6" borderId="51" xfId="0" applyNumberFormat="1" applyFont="1" applyFill="1" applyBorder="1" applyProtection="1">
      <protection locked="0"/>
    </xf>
    <xf numFmtId="1" fontId="4" fillId="6" borderId="52" xfId="0" applyNumberFormat="1" applyFont="1" applyFill="1" applyBorder="1" applyProtection="1">
      <protection locked="0"/>
    </xf>
    <xf numFmtId="1" fontId="4" fillId="6" borderId="48" xfId="0" applyNumberFormat="1" applyFont="1" applyFill="1" applyBorder="1" applyProtection="1">
      <protection locked="0"/>
    </xf>
    <xf numFmtId="1" fontId="4" fillId="6" borderId="53" xfId="0" applyNumberFormat="1" applyFont="1" applyFill="1" applyBorder="1" applyProtection="1">
      <protection locked="0"/>
    </xf>
    <xf numFmtId="1" fontId="4" fillId="6" borderId="54" xfId="0" applyNumberFormat="1" applyFont="1" applyFill="1" applyBorder="1" applyProtection="1">
      <protection locked="0"/>
    </xf>
    <xf numFmtId="1" fontId="4" fillId="6" borderId="47" xfId="0" applyNumberFormat="1" applyFont="1" applyFill="1" applyBorder="1" applyAlignment="1" applyProtection="1">
      <alignment wrapText="1"/>
      <protection locked="0"/>
    </xf>
    <xf numFmtId="1" fontId="4" fillId="6" borderId="52" xfId="0" applyNumberFormat="1" applyFont="1" applyFill="1" applyBorder="1" applyAlignment="1" applyProtection="1">
      <alignment wrapText="1"/>
      <protection locked="0"/>
    </xf>
    <xf numFmtId="1" fontId="5" fillId="3" borderId="7" xfId="0" applyNumberFormat="1" applyFont="1" applyFill="1" applyBorder="1"/>
    <xf numFmtId="1" fontId="5" fillId="3" borderId="55" xfId="0" applyNumberFormat="1" applyFont="1" applyFill="1" applyBorder="1"/>
    <xf numFmtId="1" fontId="4" fillId="3" borderId="7" xfId="0" applyNumberFormat="1" applyFont="1" applyFill="1" applyBorder="1"/>
    <xf numFmtId="1" fontId="4" fillId="3" borderId="4" xfId="0" applyNumberFormat="1" applyFont="1" applyFill="1" applyBorder="1"/>
    <xf numFmtId="1" fontId="4" fillId="4" borderId="4" xfId="0" applyNumberFormat="1" applyFont="1" applyFill="1" applyBorder="1"/>
    <xf numFmtId="1" fontId="4" fillId="4" borderId="0" xfId="0" applyNumberFormat="1" applyFont="1" applyFill="1"/>
    <xf numFmtId="1" fontId="4" fillId="0" borderId="12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1" fontId="4" fillId="0" borderId="56" xfId="0" applyNumberFormat="1" applyFont="1" applyBorder="1" applyAlignment="1">
      <alignment horizontal="center" vertical="center" wrapText="1"/>
    </xf>
    <xf numFmtId="1" fontId="4" fillId="0" borderId="57" xfId="0" applyNumberFormat="1" applyFont="1" applyBorder="1" applyAlignment="1">
      <alignment horizontal="center" vertical="center" wrapText="1"/>
    </xf>
    <xf numFmtId="1" fontId="4" fillId="0" borderId="30" xfId="0" applyNumberFormat="1" applyFont="1" applyBorder="1"/>
    <xf numFmtId="1" fontId="4" fillId="0" borderId="26" xfId="0" applyNumberFormat="1" applyFont="1" applyBorder="1" applyAlignment="1">
      <alignment horizontal="right"/>
    </xf>
    <xf numFmtId="1" fontId="4" fillId="6" borderId="58" xfId="0" applyNumberFormat="1" applyFont="1" applyFill="1" applyBorder="1" applyProtection="1">
      <protection locked="0"/>
    </xf>
    <xf numFmtId="1" fontId="4" fillId="6" borderId="59" xfId="0" applyNumberFormat="1" applyFont="1" applyFill="1" applyBorder="1" applyProtection="1">
      <protection locked="0"/>
    </xf>
    <xf numFmtId="1" fontId="4" fillId="0" borderId="37" xfId="0" applyNumberFormat="1" applyFont="1" applyBorder="1"/>
    <xf numFmtId="1" fontId="4" fillId="6" borderId="60" xfId="0" applyNumberFormat="1" applyFont="1" applyFill="1" applyBorder="1" applyProtection="1">
      <protection locked="0"/>
    </xf>
    <xf numFmtId="1" fontId="4" fillId="6" borderId="61" xfId="0" applyNumberFormat="1" applyFont="1" applyFill="1" applyBorder="1" applyProtection="1">
      <protection locked="0"/>
    </xf>
    <xf numFmtId="1" fontId="4" fillId="6" borderId="39" xfId="0" applyNumberFormat="1" applyFont="1" applyFill="1" applyBorder="1" applyAlignment="1" applyProtection="1">
      <alignment wrapText="1"/>
      <protection locked="0"/>
    </xf>
    <xf numFmtId="1" fontId="4" fillId="6" borderId="22" xfId="0" applyNumberFormat="1" applyFont="1" applyFill="1" applyBorder="1" applyAlignment="1" applyProtection="1">
      <alignment wrapText="1"/>
      <protection locked="0"/>
    </xf>
    <xf numFmtId="1" fontId="4" fillId="0" borderId="22" xfId="0" applyNumberFormat="1" applyFont="1" applyBorder="1"/>
    <xf numFmtId="1" fontId="4" fillId="8" borderId="62" xfId="0" applyNumberFormat="1" applyFont="1" applyFill="1" applyBorder="1"/>
    <xf numFmtId="1" fontId="4" fillId="8" borderId="63" xfId="0" applyNumberFormat="1" applyFont="1" applyFill="1" applyBorder="1"/>
    <xf numFmtId="1" fontId="4" fillId="0" borderId="64" xfId="0" applyNumberFormat="1" applyFont="1" applyBorder="1" applyAlignment="1">
      <alignment horizontal="right"/>
    </xf>
    <xf numFmtId="1" fontId="4" fillId="0" borderId="65" xfId="0" applyNumberFormat="1" applyFont="1" applyBorder="1" applyAlignment="1">
      <alignment horizontal="right"/>
    </xf>
    <xf numFmtId="1" fontId="4" fillId="9" borderId="32" xfId="0" applyNumberFormat="1" applyFont="1" applyFill="1" applyBorder="1"/>
    <xf numFmtId="1" fontId="4" fillId="9" borderId="34" xfId="0" applyNumberFormat="1" applyFont="1" applyFill="1" applyBorder="1"/>
    <xf numFmtId="1" fontId="4" fillId="9" borderId="35" xfId="0" applyNumberFormat="1" applyFont="1" applyFill="1" applyBorder="1"/>
    <xf numFmtId="1" fontId="4" fillId="0" borderId="47" xfId="0" applyNumberFormat="1" applyFont="1" applyBorder="1" applyAlignment="1">
      <alignment horizontal="left"/>
    </xf>
    <xf numFmtId="1" fontId="4" fillId="0" borderId="51" xfId="0" applyNumberFormat="1" applyFont="1" applyBorder="1" applyAlignment="1">
      <alignment horizontal="right"/>
    </xf>
    <xf numFmtId="1" fontId="4" fillId="0" borderId="66" xfId="0" applyNumberFormat="1" applyFont="1" applyBorder="1" applyAlignment="1">
      <alignment horizontal="right"/>
    </xf>
    <xf numFmtId="1" fontId="4" fillId="3" borderId="52" xfId="0" applyNumberFormat="1" applyFont="1" applyFill="1" applyBorder="1" applyAlignment="1">
      <alignment horizontal="right"/>
    </xf>
    <xf numFmtId="1" fontId="4" fillId="6" borderId="67" xfId="0" applyNumberFormat="1" applyFont="1" applyFill="1" applyBorder="1" applyProtection="1">
      <protection locked="0"/>
    </xf>
    <xf numFmtId="1" fontId="4" fillId="6" borderId="68" xfId="0" applyNumberFormat="1" applyFont="1" applyFill="1" applyBorder="1" applyProtection="1">
      <protection locked="0"/>
    </xf>
    <xf numFmtId="1" fontId="4" fillId="0" borderId="0" xfId="0" applyNumberFormat="1" applyFont="1"/>
    <xf numFmtId="1" fontId="4" fillId="0" borderId="69" xfId="0" applyNumberFormat="1" applyFont="1" applyBorder="1"/>
    <xf numFmtId="1" fontId="4" fillId="4" borderId="70" xfId="0" applyNumberFormat="1" applyFont="1" applyFill="1" applyBorder="1" applyProtection="1">
      <protection hidden="1"/>
    </xf>
    <xf numFmtId="1" fontId="4" fillId="4" borderId="71" xfId="0" applyNumberFormat="1" applyFont="1" applyFill="1" applyBorder="1" applyProtection="1">
      <protection hidden="1"/>
    </xf>
    <xf numFmtId="1" fontId="4" fillId="4" borderId="72" xfId="0" applyNumberFormat="1" applyFont="1" applyFill="1" applyBorder="1" applyProtection="1">
      <protection hidden="1"/>
    </xf>
    <xf numFmtId="1" fontId="4" fillId="4" borderId="0" xfId="0" applyNumberFormat="1" applyFont="1" applyFill="1" applyProtection="1">
      <protection hidden="1"/>
    </xf>
    <xf numFmtId="1" fontId="4" fillId="0" borderId="17" xfId="0" applyNumberFormat="1" applyFont="1" applyBorder="1" applyAlignment="1">
      <alignment horizontal="center" vertical="center"/>
    </xf>
    <xf numFmtId="1" fontId="4" fillId="3" borderId="73" xfId="0" applyNumberFormat="1" applyFont="1" applyFill="1" applyBorder="1"/>
    <xf numFmtId="1" fontId="4" fillId="3" borderId="73" xfId="0" applyNumberFormat="1" applyFont="1" applyFill="1" applyBorder="1" applyAlignment="1">
      <alignment wrapText="1"/>
    </xf>
    <xf numFmtId="1" fontId="4" fillId="4" borderId="73" xfId="0" applyNumberFormat="1" applyFont="1" applyFill="1" applyBorder="1" applyProtection="1">
      <protection hidden="1"/>
    </xf>
    <xf numFmtId="1" fontId="4" fillId="0" borderId="37" xfId="0" applyNumberFormat="1" applyFont="1" applyBorder="1" applyAlignment="1">
      <alignment vertical="center" wrapText="1"/>
    </xf>
    <xf numFmtId="1" fontId="4" fillId="3" borderId="37" xfId="0" applyNumberFormat="1" applyFont="1" applyFill="1" applyBorder="1"/>
    <xf numFmtId="1" fontId="4" fillId="6" borderId="24" xfId="0" applyNumberFormat="1" applyFont="1" applyFill="1" applyBorder="1" applyProtection="1">
      <protection locked="0"/>
    </xf>
    <xf numFmtId="1" fontId="4" fillId="3" borderId="0" xfId="0" applyNumberFormat="1" applyFont="1" applyFill="1" applyAlignment="1">
      <alignment vertical="center"/>
    </xf>
    <xf numFmtId="1" fontId="1" fillId="3" borderId="73" xfId="0" applyNumberFormat="1" applyFont="1" applyFill="1" applyBorder="1" applyAlignment="1">
      <alignment horizontal="right"/>
    </xf>
    <xf numFmtId="1" fontId="4" fillId="0" borderId="73" xfId="0" applyNumberFormat="1" applyFont="1" applyBorder="1"/>
    <xf numFmtId="1" fontId="4" fillId="3" borderId="47" xfId="0" applyNumberFormat="1" applyFont="1" applyFill="1" applyBorder="1"/>
    <xf numFmtId="1" fontId="4" fillId="6" borderId="66" xfId="0" applyNumberFormat="1" applyFont="1" applyFill="1" applyBorder="1" applyProtection="1">
      <protection locked="0"/>
    </xf>
    <xf numFmtId="1" fontId="1" fillId="3" borderId="73" xfId="0" applyNumberFormat="1" applyFont="1" applyFill="1" applyBorder="1"/>
    <xf numFmtId="1" fontId="5" fillId="0" borderId="11" xfId="0" applyNumberFormat="1" applyFont="1" applyBorder="1"/>
    <xf numFmtId="1" fontId="5" fillId="0" borderId="74" xfId="0" applyNumberFormat="1" applyFont="1" applyBorder="1"/>
    <xf numFmtId="1" fontId="5" fillId="0" borderId="75" xfId="0" applyNumberFormat="1" applyFont="1" applyBorder="1"/>
    <xf numFmtId="1" fontId="4" fillId="0" borderId="73" xfId="0" applyNumberFormat="1" applyFont="1" applyBorder="1" applyProtection="1">
      <protection hidden="1"/>
    </xf>
    <xf numFmtId="1" fontId="4" fillId="0" borderId="18" xfId="0" applyNumberFormat="1" applyFont="1" applyBorder="1" applyAlignment="1">
      <alignment horizontal="center" vertical="center" wrapText="1"/>
    </xf>
    <xf numFmtId="1" fontId="4" fillId="0" borderId="11" xfId="0" applyNumberFormat="1" applyFont="1" applyBorder="1" applyAlignment="1">
      <alignment horizontal="center" vertical="center" wrapText="1"/>
    </xf>
    <xf numFmtId="1" fontId="1" fillId="0" borderId="28" xfId="0" applyNumberFormat="1" applyFont="1" applyBorder="1" applyAlignment="1">
      <alignment horizontal="left" vertical="center"/>
    </xf>
    <xf numFmtId="1" fontId="4" fillId="0" borderId="28" xfId="0" applyNumberFormat="1" applyFont="1" applyBorder="1" applyAlignment="1">
      <alignment horizontal="right"/>
    </xf>
    <xf numFmtId="1" fontId="4" fillId="0" borderId="30" xfId="0" applyNumberFormat="1" applyFont="1" applyBorder="1" applyAlignment="1">
      <alignment horizontal="right"/>
    </xf>
    <xf numFmtId="1" fontId="4" fillId="0" borderId="25" xfId="0" applyNumberFormat="1" applyFont="1" applyBorder="1" applyAlignment="1">
      <alignment horizontal="right"/>
    </xf>
    <xf numFmtId="1" fontId="4" fillId="0" borderId="59" xfId="0" applyNumberFormat="1" applyFont="1" applyBorder="1"/>
    <xf numFmtId="1" fontId="4" fillId="0" borderId="31" xfId="0" applyNumberFormat="1" applyFont="1" applyBorder="1" applyAlignment="1">
      <alignment horizontal="right"/>
    </xf>
    <xf numFmtId="1" fontId="4" fillId="10" borderId="77" xfId="1" applyNumberFormat="1" applyFont="1" applyBorder="1" applyAlignment="1" applyProtection="1">
      <alignment horizontal="right"/>
      <protection locked="0"/>
    </xf>
    <xf numFmtId="1" fontId="4" fillId="10" borderId="78" xfId="1" applyNumberFormat="1" applyFont="1" applyBorder="1" applyAlignment="1" applyProtection="1">
      <alignment horizontal="right"/>
      <protection locked="0"/>
    </xf>
    <xf numFmtId="1" fontId="4" fillId="6" borderId="37" xfId="0" applyNumberFormat="1" applyFont="1" applyFill="1" applyBorder="1" applyProtection="1">
      <protection locked="0"/>
    </xf>
    <xf numFmtId="1" fontId="4" fillId="4" borderId="79" xfId="0" applyNumberFormat="1" applyFont="1" applyFill="1" applyBorder="1" applyAlignment="1" applyProtection="1">
      <alignment vertical="center"/>
      <protection locked="0"/>
    </xf>
    <xf numFmtId="1" fontId="4" fillId="0" borderId="53" xfId="0" applyNumberFormat="1" applyFont="1" applyBorder="1" applyAlignment="1">
      <alignment horizontal="left" vertical="center"/>
    </xf>
    <xf numFmtId="1" fontId="4" fillId="0" borderId="53" xfId="0" applyNumberFormat="1" applyFont="1" applyBorder="1" applyAlignment="1">
      <alignment horizontal="right"/>
    </xf>
    <xf numFmtId="1" fontId="4" fillId="10" borderId="80" xfId="1" applyNumberFormat="1" applyFont="1" applyBorder="1" applyAlignment="1" applyProtection="1">
      <alignment horizontal="right"/>
      <protection locked="0"/>
    </xf>
    <xf numFmtId="1" fontId="4" fillId="10" borderId="81" xfId="1" applyNumberFormat="1" applyFont="1" applyBorder="1" applyAlignment="1" applyProtection="1">
      <alignment horizontal="right"/>
      <protection locked="0"/>
    </xf>
    <xf numFmtId="1" fontId="4" fillId="6" borderId="47" xfId="0" applyNumberFormat="1" applyFont="1" applyFill="1" applyBorder="1" applyProtection="1">
      <protection locked="0"/>
    </xf>
    <xf numFmtId="1" fontId="1" fillId="0" borderId="22" xfId="0" applyNumberFormat="1" applyFont="1" applyBorder="1" applyAlignment="1">
      <alignment horizontal="left" vertical="center" wrapText="1"/>
    </xf>
    <xf numFmtId="1" fontId="4" fillId="0" borderId="23" xfId="0" applyNumberFormat="1" applyFont="1" applyBorder="1" applyAlignment="1">
      <alignment horizontal="right" wrapText="1"/>
    </xf>
    <xf numFmtId="1" fontId="4" fillId="0" borderId="22" xfId="0" applyNumberFormat="1" applyFont="1" applyBorder="1" applyAlignment="1">
      <alignment horizontal="right" wrapText="1"/>
    </xf>
    <xf numFmtId="1" fontId="4" fillId="0" borderId="39" xfId="0" applyNumberFormat="1" applyFont="1" applyBorder="1" applyAlignment="1">
      <alignment horizontal="right"/>
    </xf>
    <xf numFmtId="1" fontId="4" fillId="0" borderId="82" xfId="0" applyNumberFormat="1" applyFont="1" applyBorder="1"/>
    <xf numFmtId="1" fontId="5" fillId="4" borderId="0" xfId="0" applyNumberFormat="1" applyFont="1" applyFill="1"/>
    <xf numFmtId="1" fontId="5" fillId="0" borderId="83" xfId="0" applyNumberFormat="1" applyFont="1" applyBorder="1"/>
    <xf numFmtId="1" fontId="5" fillId="0" borderId="84" xfId="0" applyNumberFormat="1" applyFont="1" applyBorder="1" applyAlignment="1">
      <alignment wrapText="1"/>
    </xf>
    <xf numFmtId="1" fontId="5" fillId="0" borderId="85" xfId="0" applyNumberFormat="1" applyFont="1" applyBorder="1" applyAlignment="1">
      <alignment wrapText="1"/>
    </xf>
    <xf numFmtId="1" fontId="4" fillId="4" borderId="86" xfId="0" applyNumberFormat="1" applyFont="1" applyFill="1" applyBorder="1"/>
    <xf numFmtId="1" fontId="4" fillId="4" borderId="71" xfId="0" applyNumberFormat="1" applyFont="1" applyFill="1" applyBorder="1"/>
    <xf numFmtId="1" fontId="4" fillId="4" borderId="70" xfId="0" applyNumberFormat="1" applyFont="1" applyFill="1" applyBorder="1"/>
    <xf numFmtId="1" fontId="4" fillId="4" borderId="69" xfId="0" applyNumberFormat="1" applyFont="1" applyFill="1" applyBorder="1"/>
    <xf numFmtId="1" fontId="4" fillId="0" borderId="70" xfId="0" applyNumberFormat="1" applyFont="1" applyBorder="1"/>
    <xf numFmtId="1" fontId="4" fillId="4" borderId="87" xfId="0" applyNumberFormat="1" applyFont="1" applyFill="1" applyBorder="1"/>
    <xf numFmtId="1" fontId="4" fillId="4" borderId="73" xfId="0" applyNumberFormat="1" applyFont="1" applyFill="1" applyBorder="1"/>
    <xf numFmtId="1" fontId="4" fillId="0" borderId="88" xfId="0" applyNumberFormat="1" applyFont="1" applyBorder="1"/>
    <xf numFmtId="1" fontId="4" fillId="0" borderId="87" xfId="0" applyNumberFormat="1" applyFont="1" applyBorder="1" applyProtection="1">
      <protection hidden="1"/>
    </xf>
    <xf numFmtId="1" fontId="4" fillId="0" borderId="89" xfId="0" applyNumberFormat="1" applyFont="1" applyBorder="1" applyAlignment="1">
      <alignment horizontal="center" vertical="center" wrapText="1"/>
    </xf>
    <xf numFmtId="1" fontId="4" fillId="0" borderId="90" xfId="0" applyNumberFormat="1" applyFont="1" applyBorder="1" applyAlignment="1">
      <alignment horizontal="center" vertical="center" wrapText="1"/>
    </xf>
    <xf numFmtId="1" fontId="4" fillId="3" borderId="88" xfId="0" applyNumberFormat="1" applyFont="1" applyFill="1" applyBorder="1"/>
    <xf numFmtId="1" fontId="4" fillId="0" borderId="30" xfId="0" applyNumberFormat="1" applyFont="1" applyBorder="1" applyAlignment="1">
      <alignment horizontal="left" vertical="center" wrapText="1"/>
    </xf>
    <xf numFmtId="1" fontId="4" fillId="6" borderId="39" xfId="0" applyNumberFormat="1" applyFont="1" applyFill="1" applyBorder="1" applyProtection="1">
      <protection locked="0"/>
    </xf>
    <xf numFmtId="1" fontId="4" fillId="0" borderId="15" xfId="0" applyNumberFormat="1" applyFont="1" applyBorder="1" applyAlignment="1">
      <alignment horizontal="left" vertical="center" wrapText="1"/>
    </xf>
    <xf numFmtId="1" fontId="4" fillId="6" borderId="91" xfId="0" applyNumberFormat="1" applyFont="1" applyFill="1" applyBorder="1" applyProtection="1">
      <protection locked="0"/>
    </xf>
    <xf numFmtId="1" fontId="4" fillId="6" borderId="12" xfId="0" applyNumberFormat="1" applyFont="1" applyFill="1" applyBorder="1" applyProtection="1">
      <protection locked="0"/>
    </xf>
    <xf numFmtId="1" fontId="4" fillId="0" borderId="0" xfId="0" applyNumberFormat="1" applyFont="1" applyProtection="1">
      <protection locked="0"/>
    </xf>
    <xf numFmtId="1" fontId="4" fillId="4" borderId="0" xfId="0" applyNumberFormat="1" applyFont="1" applyFill="1" applyAlignment="1" applyProtection="1">
      <alignment vertical="center"/>
      <protection locked="0"/>
    </xf>
    <xf numFmtId="0" fontId="4" fillId="0" borderId="9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1" fontId="4" fillId="4" borderId="94" xfId="0" applyNumberFormat="1" applyFont="1" applyFill="1" applyBorder="1"/>
    <xf numFmtId="1" fontId="4" fillId="0" borderId="94" xfId="0" applyNumberFormat="1" applyFont="1" applyBorder="1"/>
    <xf numFmtId="1" fontId="4" fillId="0" borderId="94" xfId="0" applyNumberFormat="1" applyFont="1" applyBorder="1" applyProtection="1">
      <protection hidden="1"/>
    </xf>
    <xf numFmtId="0" fontId="4" fillId="0" borderId="95" xfId="0" applyFont="1" applyBorder="1" applyAlignment="1">
      <alignment vertical="center" wrapText="1"/>
    </xf>
    <xf numFmtId="0" fontId="4" fillId="11" borderId="96" xfId="0" applyFont="1" applyFill="1" applyBorder="1" applyAlignment="1" applyProtection="1">
      <alignment vertical="center"/>
      <protection locked="0"/>
    </xf>
    <xf numFmtId="0" fontId="4" fillId="11" borderId="97" xfId="0" applyFont="1" applyFill="1" applyBorder="1" applyAlignment="1" applyProtection="1">
      <alignment vertical="center"/>
      <protection locked="0"/>
    </xf>
    <xf numFmtId="0" fontId="4" fillId="11" borderId="98" xfId="0" applyFont="1" applyFill="1" applyBorder="1" applyAlignment="1" applyProtection="1">
      <alignment vertical="center" wrapText="1"/>
      <protection locked="0"/>
    </xf>
    <xf numFmtId="0" fontId="4" fillId="11" borderId="97" xfId="0" applyFont="1" applyFill="1" applyBorder="1" applyAlignment="1" applyProtection="1">
      <alignment vertical="center" wrapText="1"/>
      <protection locked="0"/>
    </xf>
    <xf numFmtId="0" fontId="4" fillId="0" borderId="53" xfId="0" applyFont="1" applyBorder="1" applyAlignment="1">
      <alignment vertical="center" wrapText="1"/>
    </xf>
    <xf numFmtId="0" fontId="4" fillId="11" borderId="51" xfId="0" applyFont="1" applyFill="1" applyBorder="1" applyAlignment="1" applyProtection="1">
      <alignment vertical="center"/>
      <protection locked="0"/>
    </xf>
    <xf numFmtId="0" fontId="4" fillId="11" borderId="50" xfId="0" applyFont="1" applyFill="1" applyBorder="1" applyAlignment="1" applyProtection="1">
      <alignment vertical="center"/>
      <protection locked="0"/>
    </xf>
    <xf numFmtId="0" fontId="4" fillId="11" borderId="67" xfId="0" applyFont="1" applyFill="1" applyBorder="1" applyAlignment="1" applyProtection="1">
      <alignment vertical="center" wrapText="1"/>
      <protection locked="0"/>
    </xf>
    <xf numFmtId="0" fontId="4" fillId="11" borderId="50" xfId="0" applyFont="1" applyFill="1" applyBorder="1" applyAlignment="1" applyProtection="1">
      <alignment vertical="center" wrapText="1"/>
      <protection locked="0"/>
    </xf>
    <xf numFmtId="1" fontId="5" fillId="3" borderId="0" xfId="0" applyNumberFormat="1" applyFont="1" applyFill="1" applyAlignment="1">
      <alignment wrapText="1"/>
    </xf>
    <xf numFmtId="1" fontId="4" fillId="3" borderId="94" xfId="0" applyNumberFormat="1" applyFont="1" applyFill="1" applyBorder="1"/>
    <xf numFmtId="1" fontId="4" fillId="0" borderId="18" xfId="0" applyNumberFormat="1" applyFont="1" applyBorder="1" applyAlignment="1">
      <alignment horizontal="center" wrapText="1"/>
    </xf>
    <xf numFmtId="1" fontId="4" fillId="3" borderId="0" xfId="0" applyNumberFormat="1" applyFont="1" applyFill="1" applyAlignment="1">
      <alignment horizontal="right" wrapText="1"/>
    </xf>
    <xf numFmtId="1" fontId="4" fillId="3" borderId="0" xfId="0" applyNumberFormat="1" applyFont="1" applyFill="1" applyAlignment="1">
      <alignment wrapText="1"/>
    </xf>
    <xf numFmtId="1" fontId="1" fillId="4" borderId="94" xfId="0" applyNumberFormat="1" applyFont="1" applyFill="1" applyBorder="1"/>
    <xf numFmtId="1" fontId="4" fillId="0" borderId="99" xfId="0" applyNumberFormat="1" applyFont="1" applyBorder="1" applyAlignment="1">
      <alignment vertical="center" wrapText="1"/>
    </xf>
    <xf numFmtId="1" fontId="4" fillId="6" borderId="99" xfId="0" applyNumberFormat="1" applyFont="1" applyFill="1" applyBorder="1" applyAlignment="1" applyProtection="1">
      <alignment wrapText="1"/>
      <protection locked="0"/>
    </xf>
    <xf numFmtId="1" fontId="1" fillId="3" borderId="94" xfId="0" applyNumberFormat="1" applyFont="1" applyFill="1" applyBorder="1" applyAlignment="1">
      <alignment wrapText="1"/>
    </xf>
    <xf numFmtId="1" fontId="5" fillId="0" borderId="69" xfId="0" applyNumberFormat="1" applyFont="1" applyBorder="1"/>
    <xf numFmtId="1" fontId="5" fillId="0" borderId="70" xfId="0" applyNumberFormat="1" applyFont="1" applyBorder="1"/>
    <xf numFmtId="1" fontId="5" fillId="0" borderId="86" xfId="0" applyNumberFormat="1" applyFont="1" applyBorder="1"/>
    <xf numFmtId="1" fontId="4" fillId="0" borderId="100" xfId="0" applyNumberFormat="1" applyFont="1" applyBorder="1"/>
    <xf numFmtId="1" fontId="4" fillId="3" borderId="101" xfId="0" applyNumberFormat="1" applyFont="1" applyFill="1" applyBorder="1"/>
    <xf numFmtId="1" fontId="4" fillId="0" borderId="102" xfId="0" applyNumberFormat="1" applyFont="1" applyBorder="1"/>
    <xf numFmtId="1" fontId="4" fillId="0" borderId="101" xfId="0" applyNumberFormat="1" applyFont="1" applyBorder="1"/>
    <xf numFmtId="1" fontId="4" fillId="0" borderId="105" xfId="0" applyNumberFormat="1" applyFont="1" applyBorder="1"/>
    <xf numFmtId="1" fontId="4" fillId="0" borderId="106" xfId="0" applyNumberFormat="1" applyFont="1" applyBorder="1"/>
    <xf numFmtId="1" fontId="4" fillId="0" borderId="18" xfId="0" applyNumberFormat="1" applyFont="1" applyBorder="1" applyAlignment="1">
      <alignment horizontal="left" vertical="center" wrapText="1"/>
    </xf>
    <xf numFmtId="1" fontId="4" fillId="0" borderId="47" xfId="0" applyNumberFormat="1" applyFont="1" applyBorder="1"/>
    <xf numFmtId="1" fontId="4" fillId="6" borderId="93" xfId="0" applyNumberFormat="1" applyFont="1" applyFill="1" applyBorder="1" applyProtection="1">
      <protection locked="0"/>
    </xf>
    <xf numFmtId="1" fontId="4" fillId="6" borderId="107" xfId="0" applyNumberFormat="1" applyFont="1" applyFill="1" applyBorder="1" applyProtection="1">
      <protection locked="0"/>
    </xf>
    <xf numFmtId="1" fontId="4" fillId="3" borderId="0" xfId="0" applyNumberFormat="1" applyFont="1" applyFill="1" applyProtection="1">
      <protection hidden="1"/>
    </xf>
    <xf numFmtId="1" fontId="4" fillId="0" borderId="0" xfId="0" applyNumberFormat="1" applyFont="1" applyProtection="1">
      <protection hidden="1"/>
    </xf>
    <xf numFmtId="1" fontId="4" fillId="0" borderId="108" xfId="0" applyNumberFormat="1" applyFont="1" applyBorder="1" applyProtection="1">
      <protection hidden="1"/>
    </xf>
    <xf numFmtId="1" fontId="4" fillId="0" borderId="109" xfId="0" applyNumberFormat="1" applyFont="1" applyBorder="1" applyProtection="1">
      <protection hidden="1"/>
    </xf>
    <xf numFmtId="1" fontId="4" fillId="0" borderId="70" xfId="0" applyNumberFormat="1" applyFont="1" applyBorder="1" applyProtection="1">
      <protection hidden="1"/>
    </xf>
    <xf numFmtId="1" fontId="4" fillId="0" borderId="93" xfId="0" applyNumberFormat="1" applyFont="1" applyBorder="1" applyAlignment="1">
      <alignment horizontal="center" vertical="center" wrapText="1"/>
    </xf>
    <xf numFmtId="1" fontId="4" fillId="0" borderId="112" xfId="0" applyNumberFormat="1" applyFont="1" applyBorder="1" applyAlignment="1">
      <alignment horizontal="center" vertical="center" wrapText="1"/>
    </xf>
    <xf numFmtId="1" fontId="4" fillId="0" borderId="8" xfId="0" applyNumberFormat="1" applyFont="1" applyBorder="1" applyAlignment="1">
      <alignment horizontal="center" vertical="center" wrapText="1"/>
    </xf>
    <xf numFmtId="1" fontId="4" fillId="0" borderId="18" xfId="0" applyNumberFormat="1" applyFont="1" applyBorder="1" applyAlignment="1">
      <alignment horizontal="center"/>
    </xf>
    <xf numFmtId="1" fontId="4" fillId="0" borderId="11" xfId="0" applyNumberFormat="1" applyFont="1" applyBorder="1" applyAlignment="1" applyProtection="1">
      <alignment horizontal="center" vertical="center"/>
      <protection hidden="1"/>
    </xf>
    <xf numFmtId="1" fontId="4" fillId="0" borderId="93" xfId="0" applyNumberFormat="1" applyFont="1" applyBorder="1" applyAlignment="1">
      <alignment horizontal="right"/>
    </xf>
    <xf numFmtId="1" fontId="4" fillId="0" borderId="112" xfId="0" applyNumberFormat="1" applyFont="1" applyBorder="1" applyAlignment="1">
      <alignment horizontal="right"/>
    </xf>
    <xf numFmtId="1" fontId="4" fillId="0" borderId="13" xfId="0" applyNumberFormat="1" applyFont="1" applyBorder="1" applyAlignment="1">
      <alignment horizontal="right"/>
    </xf>
    <xf numFmtId="1" fontId="4" fillId="6" borderId="48" xfId="0" applyNumberFormat="1" applyFont="1" applyFill="1" applyBorder="1" applyAlignment="1" applyProtection="1">
      <alignment horizontal="right"/>
      <protection locked="0"/>
    </xf>
    <xf numFmtId="1" fontId="4" fillId="6" borderId="12" xfId="0" applyNumberFormat="1" applyFont="1" applyFill="1" applyBorder="1" applyAlignment="1" applyProtection="1">
      <alignment horizontal="right"/>
      <protection locked="0"/>
    </xf>
    <xf numFmtId="1" fontId="4" fillId="6" borderId="114" xfId="0" applyNumberFormat="1" applyFont="1" applyFill="1" applyBorder="1" applyAlignment="1" applyProtection="1">
      <alignment horizontal="right"/>
      <protection locked="0"/>
    </xf>
    <xf numFmtId="1" fontId="4" fillId="6" borderId="91" xfId="0" applyNumberFormat="1" applyFont="1" applyFill="1" applyBorder="1" applyAlignment="1" applyProtection="1">
      <alignment horizontal="right"/>
      <protection locked="0"/>
    </xf>
    <xf numFmtId="1" fontId="4" fillId="6" borderId="115" xfId="0" applyNumberFormat="1" applyFont="1" applyFill="1" applyBorder="1" applyAlignment="1" applyProtection="1">
      <alignment horizontal="right"/>
      <protection locked="0"/>
    </xf>
    <xf numFmtId="1" fontId="4" fillId="6" borderId="113" xfId="0" applyNumberFormat="1" applyFont="1" applyFill="1" applyBorder="1" applyAlignment="1" applyProtection="1">
      <alignment horizontal="right"/>
      <protection locked="0"/>
    </xf>
    <xf numFmtId="1" fontId="4" fillId="0" borderId="94" xfId="0" applyNumberFormat="1" applyFont="1" applyBorder="1" applyProtection="1">
      <protection locked="0"/>
    </xf>
    <xf numFmtId="1" fontId="4" fillId="0" borderId="99" xfId="0" applyNumberFormat="1" applyFont="1" applyBorder="1" applyAlignment="1">
      <alignment horizontal="center" vertical="center"/>
    </xf>
    <xf numFmtId="1" fontId="4" fillId="0" borderId="38" xfId="0" applyNumberFormat="1" applyFont="1" applyBorder="1" applyAlignment="1">
      <alignment horizontal="right"/>
    </xf>
    <xf numFmtId="1" fontId="4" fillId="6" borderId="20" xfId="0" applyNumberFormat="1" applyFont="1" applyFill="1" applyBorder="1" applyAlignment="1" applyProtection="1">
      <alignment horizontal="right"/>
      <protection locked="0"/>
    </xf>
    <xf numFmtId="1" fontId="4" fillId="6" borderId="39" xfId="0" applyNumberFormat="1" applyFont="1" applyFill="1" applyBorder="1" applyAlignment="1" applyProtection="1">
      <alignment horizontal="right"/>
      <protection locked="0"/>
    </xf>
    <xf numFmtId="1" fontId="4" fillId="6" borderId="19" xfId="0" applyNumberFormat="1" applyFont="1" applyFill="1" applyBorder="1" applyAlignment="1" applyProtection="1">
      <alignment horizontal="right"/>
      <protection locked="0"/>
    </xf>
    <xf numFmtId="1" fontId="4" fillId="6" borderId="116" xfId="0" applyNumberFormat="1" applyFont="1" applyFill="1" applyBorder="1" applyAlignment="1" applyProtection="1">
      <alignment horizontal="right"/>
      <protection locked="0"/>
    </xf>
    <xf numFmtId="1" fontId="4" fillId="6" borderId="117" xfId="0" applyNumberFormat="1" applyFont="1" applyFill="1" applyBorder="1" applyAlignment="1" applyProtection="1">
      <alignment horizontal="right"/>
      <protection locked="0"/>
    </xf>
    <xf numFmtId="1" fontId="4" fillId="6" borderId="118" xfId="0" applyNumberFormat="1" applyFont="1" applyFill="1" applyBorder="1" applyAlignment="1" applyProtection="1">
      <alignment horizontal="right"/>
      <protection locked="0"/>
    </xf>
    <xf numFmtId="1" fontId="4" fillId="0" borderId="37" xfId="0" applyNumberFormat="1" applyFont="1" applyBorder="1" applyAlignment="1">
      <alignment horizontal="center" vertical="center" wrapText="1"/>
    </xf>
    <xf numFmtId="1" fontId="4" fillId="6" borderId="40" xfId="0" applyNumberFormat="1" applyFont="1" applyFill="1" applyBorder="1" applyAlignment="1" applyProtection="1">
      <alignment horizontal="right"/>
      <protection locked="0"/>
    </xf>
    <xf numFmtId="1" fontId="4" fillId="6" borderId="41" xfId="0" applyNumberFormat="1" applyFont="1" applyFill="1" applyBorder="1" applyAlignment="1" applyProtection="1">
      <alignment horizontal="right"/>
      <protection locked="0"/>
    </xf>
    <xf numFmtId="1" fontId="4" fillId="6" borderId="62" xfId="0" applyNumberFormat="1" applyFont="1" applyFill="1" applyBorder="1" applyAlignment="1" applyProtection="1">
      <alignment horizontal="right"/>
      <protection locked="0"/>
    </xf>
    <xf numFmtId="1" fontId="4" fillId="6" borderId="44" xfId="0" applyNumberFormat="1" applyFont="1" applyFill="1" applyBorder="1" applyAlignment="1" applyProtection="1">
      <alignment horizontal="right"/>
      <protection locked="0"/>
    </xf>
    <xf numFmtId="1" fontId="4" fillId="6" borderId="46" xfId="0" applyNumberFormat="1" applyFont="1" applyFill="1" applyBorder="1" applyAlignment="1" applyProtection="1">
      <alignment horizontal="right"/>
      <protection locked="0"/>
    </xf>
    <xf numFmtId="1" fontId="4" fillId="6" borderId="119" xfId="0" applyNumberFormat="1" applyFont="1" applyFill="1" applyBorder="1" applyAlignment="1" applyProtection="1">
      <alignment horizontal="right"/>
      <protection locked="0"/>
    </xf>
    <xf numFmtId="1" fontId="4" fillId="0" borderId="18" xfId="0" applyNumberFormat="1" applyFont="1" applyBorder="1" applyAlignment="1" applyProtection="1">
      <alignment horizontal="center" vertical="center"/>
      <protection hidden="1"/>
    </xf>
    <xf numFmtId="1" fontId="4" fillId="6" borderId="93" xfId="0" applyNumberFormat="1" applyFont="1" applyFill="1" applyBorder="1" applyAlignment="1" applyProtection="1">
      <alignment horizontal="right"/>
      <protection locked="0"/>
    </xf>
    <xf numFmtId="1" fontId="4" fillId="6" borderId="13" xfId="0" applyNumberFormat="1" applyFont="1" applyFill="1" applyBorder="1" applyAlignment="1" applyProtection="1">
      <alignment horizontal="right"/>
      <protection locked="0"/>
    </xf>
    <xf numFmtId="1" fontId="4" fillId="6" borderId="56" xfId="0" applyNumberFormat="1" applyFont="1" applyFill="1" applyBorder="1" applyAlignment="1" applyProtection="1">
      <alignment horizontal="right"/>
      <protection locked="0"/>
    </xf>
    <xf numFmtId="1" fontId="4" fillId="6" borderId="107" xfId="0" applyNumberFormat="1" applyFont="1" applyFill="1" applyBorder="1" applyAlignment="1" applyProtection="1">
      <alignment horizontal="right"/>
      <protection locked="0"/>
    </xf>
    <xf numFmtId="1" fontId="4" fillId="6" borderId="120" xfId="0" applyNumberFormat="1" applyFont="1" applyFill="1" applyBorder="1" applyAlignment="1" applyProtection="1">
      <alignment horizontal="right"/>
      <protection locked="0"/>
    </xf>
    <xf numFmtId="1" fontId="4" fillId="6" borderId="121" xfId="0" applyNumberFormat="1" applyFont="1" applyFill="1" applyBorder="1" applyAlignment="1" applyProtection="1">
      <alignment horizontal="right"/>
      <protection locked="0"/>
    </xf>
    <xf numFmtId="1" fontId="4" fillId="0" borderId="72" xfId="0" applyNumberFormat="1" applyFont="1" applyBorder="1" applyProtection="1">
      <protection hidden="1"/>
    </xf>
    <xf numFmtId="1" fontId="4" fillId="0" borderId="71" xfId="0" applyNumberFormat="1" applyFont="1" applyBorder="1" applyProtection="1">
      <protection hidden="1"/>
    </xf>
    <xf numFmtId="1" fontId="4" fillId="3" borderId="94" xfId="0" applyNumberFormat="1" applyFont="1" applyFill="1" applyBorder="1" applyProtection="1">
      <protection hidden="1"/>
    </xf>
    <xf numFmtId="1" fontId="4" fillId="0" borderId="99" xfId="0" applyNumberFormat="1" applyFont="1" applyBorder="1" applyAlignment="1">
      <alignment horizontal="left" vertical="center"/>
    </xf>
    <xf numFmtId="1" fontId="4" fillId="0" borderId="99" xfId="0" applyNumberFormat="1" applyFont="1" applyBorder="1" applyAlignment="1">
      <alignment horizontal="center" vertical="center" wrapText="1"/>
    </xf>
    <xf numFmtId="1" fontId="4" fillId="6" borderId="99" xfId="0" applyNumberFormat="1" applyFont="1" applyFill="1" applyBorder="1" applyProtection="1">
      <protection locked="0"/>
    </xf>
    <xf numFmtId="1" fontId="4" fillId="0" borderId="37" xfId="0" applyNumberFormat="1" applyFont="1" applyBorder="1" applyAlignment="1">
      <alignment horizontal="left" vertical="center"/>
    </xf>
    <xf numFmtId="1" fontId="4" fillId="6" borderId="127" xfId="0" applyNumberFormat="1" applyFont="1" applyFill="1" applyBorder="1" applyProtection="1">
      <protection locked="0"/>
    </xf>
    <xf numFmtId="1" fontId="4" fillId="0" borderId="9" xfId="0" applyNumberFormat="1" applyFont="1" applyBorder="1" applyAlignment="1">
      <alignment horizontal="left" vertical="center"/>
    </xf>
    <xf numFmtId="1" fontId="4" fillId="0" borderId="47" xfId="0" applyNumberFormat="1" applyFont="1" applyBorder="1" applyAlignment="1">
      <alignment horizontal="center" vertical="center" wrapText="1"/>
    </xf>
    <xf numFmtId="1" fontId="4" fillId="6" borderId="22" xfId="0" applyNumberFormat="1" applyFont="1" applyFill="1" applyBorder="1" applyProtection="1">
      <protection locked="0"/>
    </xf>
    <xf numFmtId="1" fontId="4" fillId="0" borderId="99" xfId="0" applyNumberFormat="1" applyFont="1" applyBorder="1" applyAlignment="1">
      <alignment horizontal="left" vertical="center" wrapText="1"/>
    </xf>
    <xf numFmtId="1" fontId="4" fillId="0" borderId="99" xfId="0" applyNumberFormat="1" applyFont="1" applyBorder="1" applyAlignment="1">
      <alignment horizontal="center"/>
    </xf>
    <xf numFmtId="1" fontId="4" fillId="0" borderId="9" xfId="0" applyNumberFormat="1" applyFont="1" applyBorder="1" applyAlignment="1">
      <alignment horizontal="left" vertical="center" wrapText="1"/>
    </xf>
    <xf numFmtId="1" fontId="4" fillId="0" borderId="37" xfId="0" applyNumberFormat="1" applyFont="1" applyBorder="1" applyAlignment="1">
      <alignment horizontal="center"/>
    </xf>
    <xf numFmtId="1" fontId="4" fillId="0" borderId="47" xfId="0" applyNumberFormat="1" applyFont="1" applyBorder="1" applyAlignment="1">
      <alignment horizontal="center"/>
    </xf>
    <xf numFmtId="1" fontId="4" fillId="4" borderId="94" xfId="0" applyNumberFormat="1" applyFont="1" applyFill="1" applyBorder="1" applyProtection="1">
      <protection hidden="1"/>
    </xf>
    <xf numFmtId="1" fontId="4" fillId="3" borderId="70" xfId="0" applyNumberFormat="1" applyFont="1" applyFill="1" applyBorder="1" applyProtection="1">
      <protection hidden="1"/>
    </xf>
    <xf numFmtId="1" fontId="4" fillId="0" borderId="135" xfId="3" applyNumberFormat="1" applyFont="1" applyBorder="1" applyAlignment="1">
      <alignment horizontal="center" vertical="center" wrapText="1"/>
    </xf>
    <xf numFmtId="1" fontId="4" fillId="0" borderId="125" xfId="3" applyNumberFormat="1" applyFont="1" applyBorder="1" applyAlignment="1">
      <alignment horizontal="center" vertical="center" wrapText="1"/>
    </xf>
    <xf numFmtId="1" fontId="4" fillId="0" borderId="136" xfId="3" applyNumberFormat="1" applyFont="1" applyFill="1" applyBorder="1" applyAlignment="1">
      <alignment horizontal="center" vertical="center" wrapText="1"/>
    </xf>
    <xf numFmtId="1" fontId="4" fillId="0" borderId="125" xfId="3" applyNumberFormat="1" applyFont="1" applyFill="1" applyBorder="1" applyAlignment="1">
      <alignment horizontal="center" vertical="center" wrapText="1"/>
    </xf>
    <xf numFmtId="1" fontId="4" fillId="0" borderId="135" xfId="3" applyNumberFormat="1" applyFont="1" applyFill="1" applyBorder="1" applyAlignment="1">
      <alignment horizontal="center" vertical="center" wrapText="1"/>
    </xf>
    <xf numFmtId="1" fontId="4" fillId="0" borderId="137" xfId="3" applyNumberFormat="1" applyFont="1" applyFill="1" applyBorder="1" applyAlignment="1">
      <alignment horizontal="center" vertical="center" wrapText="1"/>
    </xf>
    <xf numFmtId="1" fontId="4" fillId="0" borderId="93" xfId="3" applyNumberFormat="1" applyFont="1" applyBorder="1" applyAlignment="1">
      <alignment horizontal="center" vertical="center" wrapText="1"/>
    </xf>
    <xf numFmtId="1" fontId="4" fillId="0" borderId="107" xfId="3" applyNumberFormat="1" applyFont="1" applyBorder="1" applyAlignment="1">
      <alignment horizontal="center" vertical="center" wrapText="1"/>
    </xf>
    <xf numFmtId="1" fontId="4" fillId="0" borderId="95" xfId="2" applyNumberFormat="1" applyFont="1" applyBorder="1" applyAlignment="1">
      <alignment vertical="center" wrapText="1"/>
    </xf>
    <xf numFmtId="1" fontId="4" fillId="6" borderId="96" xfId="4" applyNumberFormat="1" applyFont="1" applyFill="1" applyBorder="1" applyProtection="1">
      <protection locked="0"/>
    </xf>
    <xf numFmtId="1" fontId="4" fillId="6" borderId="138" xfId="4" applyNumberFormat="1" applyFont="1" applyFill="1" applyBorder="1" applyProtection="1">
      <protection locked="0"/>
    </xf>
    <xf numFmtId="1" fontId="4" fillId="3" borderId="139" xfId="0" applyNumberFormat="1" applyFont="1" applyFill="1" applyBorder="1" applyProtection="1">
      <protection hidden="1"/>
    </xf>
    <xf numFmtId="1" fontId="4" fillId="0" borderId="139" xfId="0" applyNumberFormat="1" applyFont="1" applyBorder="1" applyProtection="1">
      <protection hidden="1"/>
    </xf>
    <xf numFmtId="1" fontId="2" fillId="5" borderId="0" xfId="0" applyNumberFormat="1" applyFont="1" applyFill="1"/>
    <xf numFmtId="1" fontId="2" fillId="7" borderId="0" xfId="0" applyNumberFormat="1" applyFont="1" applyFill="1"/>
    <xf numFmtId="1" fontId="4" fillId="0" borderId="37" xfId="2" applyNumberFormat="1" applyFont="1" applyBorder="1" applyAlignment="1">
      <alignment vertical="center" wrapText="1"/>
    </xf>
    <xf numFmtId="1" fontId="4" fillId="6" borderId="20" xfId="4" applyNumberFormat="1" applyFont="1" applyFill="1" applyBorder="1" applyProtection="1">
      <protection locked="0"/>
    </xf>
    <xf numFmtId="1" fontId="4" fillId="6" borderId="39" xfId="4" applyNumberFormat="1" applyFont="1" applyFill="1" applyBorder="1" applyProtection="1">
      <protection locked="0"/>
    </xf>
    <xf numFmtId="1" fontId="4" fillId="6" borderId="19" xfId="4" applyNumberFormat="1" applyFont="1" applyFill="1" applyBorder="1" applyProtection="1">
      <protection locked="0"/>
    </xf>
    <xf numFmtId="1" fontId="4" fillId="6" borderId="82" xfId="4" applyNumberFormat="1" applyFont="1" applyFill="1" applyBorder="1" applyProtection="1">
      <protection locked="0"/>
    </xf>
    <xf numFmtId="1" fontId="4" fillId="6" borderId="38" xfId="4" applyNumberFormat="1" applyFont="1" applyFill="1" applyBorder="1" applyProtection="1">
      <protection locked="0"/>
    </xf>
    <xf numFmtId="1" fontId="4" fillId="6" borderId="116" xfId="4" applyNumberFormat="1" applyFont="1" applyFill="1" applyBorder="1" applyProtection="1">
      <protection locked="0"/>
    </xf>
    <xf numFmtId="1" fontId="4" fillId="9" borderId="20" xfId="4" applyNumberFormat="1" applyFont="1" applyFill="1" applyBorder="1" applyProtection="1"/>
    <xf numFmtId="1" fontId="4" fillId="9" borderId="116" xfId="4" applyNumberFormat="1" applyFont="1" applyFill="1" applyBorder="1" applyProtection="1"/>
    <xf numFmtId="1" fontId="4" fillId="6" borderId="51" xfId="4" applyNumberFormat="1" applyFont="1" applyFill="1" applyBorder="1" applyProtection="1">
      <protection locked="0"/>
    </xf>
    <xf numFmtId="1" fontId="4" fillId="6" borderId="34" xfId="4" applyNumberFormat="1" applyFont="1" applyFill="1" applyBorder="1" applyProtection="1">
      <protection locked="0"/>
    </xf>
    <xf numFmtId="1" fontId="4" fillId="6" borderId="60" xfId="4" applyNumberFormat="1" applyFont="1" applyFill="1" applyBorder="1" applyProtection="1">
      <protection locked="0"/>
    </xf>
    <xf numFmtId="1" fontId="4" fillId="6" borderId="61" xfId="4" applyNumberFormat="1" applyFont="1" applyFill="1" applyBorder="1" applyProtection="1">
      <protection locked="0"/>
    </xf>
    <xf numFmtId="1" fontId="4" fillId="6" borderId="33" xfId="4" applyNumberFormat="1" applyFont="1" applyFill="1" applyBorder="1" applyProtection="1">
      <protection locked="0"/>
    </xf>
    <xf numFmtId="1" fontId="4" fillId="6" borderId="35" xfId="4" applyNumberFormat="1" applyFont="1" applyFill="1" applyBorder="1" applyProtection="1">
      <protection locked="0"/>
    </xf>
    <xf numFmtId="1" fontId="4" fillId="9" borderId="32" xfId="4" applyNumberFormat="1" applyFont="1" applyFill="1" applyBorder="1" applyProtection="1"/>
    <xf numFmtId="1" fontId="4" fillId="9" borderId="35" xfId="4" applyNumberFormat="1" applyFont="1" applyFill="1" applyBorder="1" applyProtection="1"/>
    <xf numFmtId="1" fontId="4" fillId="0" borderId="140" xfId="2" applyNumberFormat="1" applyFont="1" applyBorder="1" applyAlignment="1">
      <alignment horizontal="center" vertical="center" wrapText="1"/>
    </xf>
    <xf numFmtId="1" fontId="4" fillId="0" borderId="141" xfId="4" applyNumberFormat="1" applyFont="1" applyBorder="1" applyAlignment="1">
      <alignment horizontal="right"/>
    </xf>
    <xf numFmtId="1" fontId="4" fillId="0" borderId="142" xfId="4" applyNumberFormat="1" applyFont="1" applyBorder="1" applyAlignment="1">
      <alignment horizontal="right"/>
    </xf>
    <xf numFmtId="1" fontId="4" fillId="0" borderId="143" xfId="4" applyNumberFormat="1" applyFont="1" applyBorder="1" applyAlignment="1">
      <alignment horizontal="right"/>
    </xf>
    <xf numFmtId="1" fontId="4" fillId="0" borderId="144" xfId="4" applyNumberFormat="1" applyFont="1" applyBorder="1" applyAlignment="1">
      <alignment horizontal="right"/>
    </xf>
    <xf numFmtId="1" fontId="4" fillId="0" borderId="145" xfId="4" applyNumberFormat="1" applyFont="1" applyBorder="1" applyAlignment="1">
      <alignment horizontal="right"/>
    </xf>
    <xf numFmtId="1" fontId="4" fillId="3" borderId="146" xfId="0" applyNumberFormat="1" applyFont="1" applyFill="1" applyBorder="1" applyProtection="1">
      <protection hidden="1"/>
    </xf>
    <xf numFmtId="1" fontId="4" fillId="0" borderId="146" xfId="0" applyNumberFormat="1" applyFont="1" applyBorder="1" applyProtection="1">
      <protection hidden="1"/>
    </xf>
    <xf numFmtId="1" fontId="6" fillId="3" borderId="140" xfId="0" applyNumberFormat="1" applyFont="1" applyFill="1" applyBorder="1" applyAlignment="1">
      <alignment vertical="center" wrapText="1"/>
    </xf>
    <xf numFmtId="1" fontId="6" fillId="3" borderId="7" xfId="0" applyNumberFormat="1" applyFont="1" applyFill="1" applyBorder="1" applyAlignment="1">
      <alignment vertical="center" wrapText="1"/>
    </xf>
    <xf numFmtId="1" fontId="6" fillId="3" borderId="0" xfId="0" applyNumberFormat="1" applyFont="1" applyFill="1" applyAlignment="1">
      <alignment vertical="center" wrapText="1"/>
    </xf>
    <xf numFmtId="1" fontId="2" fillId="0" borderId="147" xfId="0" applyNumberFormat="1" applyFont="1" applyBorder="1"/>
    <xf numFmtId="1" fontId="2" fillId="0" borderId="148" xfId="0" applyNumberFormat="1" applyFont="1" applyBorder="1"/>
    <xf numFmtId="1" fontId="2" fillId="0" borderId="149" xfId="0" applyNumberFormat="1" applyFont="1" applyBorder="1"/>
    <xf numFmtId="1" fontId="2" fillId="0" borderId="0" xfId="0" applyNumberFormat="1" applyFont="1"/>
    <xf numFmtId="1" fontId="4" fillId="0" borderId="141" xfId="0" applyNumberFormat="1" applyFont="1" applyBorder="1" applyAlignment="1">
      <alignment horizontal="center" vertical="center"/>
    </xf>
    <xf numFmtId="1" fontId="4" fillId="0" borderId="144" xfId="0" applyNumberFormat="1" applyFont="1" applyBorder="1" applyAlignment="1">
      <alignment horizontal="center" vertical="center"/>
    </xf>
    <xf numFmtId="1" fontId="4" fillId="0" borderId="144" xfId="0" applyNumberFormat="1" applyFont="1" applyBorder="1" applyAlignment="1">
      <alignment horizontal="center" vertical="center" wrapText="1"/>
    </xf>
    <xf numFmtId="1" fontId="4" fillId="0" borderId="13" xfId="0" applyNumberFormat="1" applyFont="1" applyBorder="1" applyAlignment="1">
      <alignment horizontal="center" vertical="center"/>
    </xf>
    <xf numFmtId="1" fontId="4" fillId="0" borderId="99" xfId="0" applyNumberFormat="1" applyFont="1" applyBorder="1"/>
    <xf numFmtId="1" fontId="4" fillId="6" borderId="126" xfId="4" applyNumberFormat="1" applyFont="1" applyFill="1" applyBorder="1" applyProtection="1">
      <protection locked="0"/>
    </xf>
    <xf numFmtId="1" fontId="4" fillId="6" borderId="99" xfId="4" applyNumberFormat="1" applyFont="1" applyFill="1" applyBorder="1" applyProtection="1">
      <protection locked="0"/>
    </xf>
    <xf numFmtId="1" fontId="4" fillId="3" borderId="152" xfId="0" applyNumberFormat="1" applyFont="1" applyFill="1" applyBorder="1" applyProtection="1">
      <protection hidden="1"/>
    </xf>
    <xf numFmtId="1" fontId="4" fillId="0" borderId="152" xfId="0" applyNumberFormat="1" applyFont="1" applyBorder="1" applyProtection="1">
      <protection hidden="1"/>
    </xf>
    <xf numFmtId="1" fontId="4" fillId="6" borderId="32" xfId="4" applyNumberFormat="1" applyFont="1" applyFill="1" applyBorder="1" applyProtection="1">
      <protection locked="0"/>
    </xf>
    <xf numFmtId="1" fontId="4" fillId="6" borderId="37" xfId="4" applyNumberFormat="1" applyFont="1" applyFill="1" applyBorder="1" applyProtection="1">
      <protection locked="0"/>
    </xf>
    <xf numFmtId="1" fontId="4" fillId="6" borderId="52" xfId="4" applyNumberFormat="1" applyFont="1" applyFill="1" applyBorder="1" applyProtection="1">
      <protection locked="0"/>
    </xf>
    <xf numFmtId="1" fontId="4" fillId="6" borderId="66" xfId="4" applyNumberFormat="1" applyFont="1" applyFill="1" applyBorder="1" applyProtection="1">
      <protection locked="0"/>
    </xf>
    <xf numFmtId="1" fontId="4" fillId="6" borderId="47" xfId="4" applyNumberFormat="1" applyFont="1" applyFill="1" applyBorder="1" applyProtection="1">
      <protection locked="0"/>
    </xf>
    <xf numFmtId="1" fontId="4" fillId="0" borderId="153" xfId="0" applyNumberFormat="1" applyFont="1" applyBorder="1"/>
    <xf numFmtId="1" fontId="2" fillId="3" borderId="11" xfId="0" applyNumberFormat="1" applyFont="1" applyFill="1" applyBorder="1"/>
    <xf numFmtId="1" fontId="2" fillId="3" borderId="154" xfId="0" applyNumberFormat="1" applyFont="1" applyFill="1" applyBorder="1"/>
    <xf numFmtId="1" fontId="4" fillId="0" borderId="133" xfId="0" applyNumberFormat="1" applyFont="1" applyBorder="1" applyAlignment="1">
      <alignment horizontal="center" vertical="center" wrapText="1"/>
    </xf>
    <xf numFmtId="1" fontId="4" fillId="0" borderId="34" xfId="0" applyNumberFormat="1" applyFont="1" applyBorder="1"/>
    <xf numFmtId="1" fontId="4" fillId="0" borderId="60" xfId="0" applyNumberFormat="1" applyFont="1" applyBorder="1"/>
    <xf numFmtId="1" fontId="4" fillId="3" borderId="34" xfId="0" applyNumberFormat="1" applyFont="1" applyFill="1" applyBorder="1"/>
    <xf numFmtId="1" fontId="4" fillId="6" borderId="116" xfId="0" applyNumberFormat="1" applyFont="1" applyFill="1" applyBorder="1" applyProtection="1">
      <protection locked="0"/>
    </xf>
    <xf numFmtId="1" fontId="4" fillId="6" borderId="19" xfId="0" applyNumberFormat="1" applyFont="1" applyFill="1" applyBorder="1" applyProtection="1">
      <protection locked="0"/>
    </xf>
    <xf numFmtId="1" fontId="4" fillId="6" borderId="82" xfId="0" applyNumberFormat="1" applyFont="1" applyFill="1" applyBorder="1" applyProtection="1">
      <protection locked="0"/>
    </xf>
    <xf numFmtId="1" fontId="4" fillId="6" borderId="117" xfId="0" applyNumberFormat="1" applyFont="1" applyFill="1" applyBorder="1" applyProtection="1">
      <protection locked="0"/>
    </xf>
    <xf numFmtId="1" fontId="4" fillId="0" borderId="133" xfId="0" applyNumberFormat="1" applyFont="1" applyBorder="1"/>
    <xf numFmtId="1" fontId="4" fillId="0" borderId="67" xfId="0" applyNumberFormat="1" applyFont="1" applyBorder="1"/>
    <xf numFmtId="1" fontId="4" fillId="3" borderId="52" xfId="0" applyNumberFormat="1" applyFont="1" applyFill="1" applyBorder="1"/>
    <xf numFmtId="1" fontId="4" fillId="0" borderId="0" xfId="0" applyNumberFormat="1" applyFont="1" applyAlignment="1">
      <alignment horizontal="left" vertical="center" wrapText="1"/>
    </xf>
    <xf numFmtId="1" fontId="4" fillId="3" borderId="0" xfId="0" applyNumberFormat="1" applyFont="1" applyFill="1" applyProtection="1">
      <protection locked="0"/>
    </xf>
    <xf numFmtId="1" fontId="4" fillId="0" borderId="162" xfId="0" applyNumberFormat="1" applyFont="1" applyBorder="1" applyAlignment="1">
      <alignment horizontal="center" vertical="center"/>
    </xf>
    <xf numFmtId="1" fontId="4" fillId="0" borderId="163" xfId="0" applyNumberFormat="1" applyFont="1" applyBorder="1" applyAlignment="1">
      <alignment horizontal="center" vertical="center"/>
    </xf>
    <xf numFmtId="1" fontId="4" fillId="0" borderId="160" xfId="0" applyNumberFormat="1" applyFont="1" applyBorder="1" applyAlignment="1">
      <alignment horizontal="center" vertical="center"/>
    </xf>
    <xf numFmtId="1" fontId="4" fillId="0" borderId="158" xfId="0" applyNumberFormat="1" applyFont="1" applyBorder="1" applyAlignment="1">
      <alignment horizontal="center" vertical="center"/>
    </xf>
    <xf numFmtId="1" fontId="4" fillId="0" borderId="165" xfId="0" applyNumberFormat="1" applyFont="1" applyBorder="1"/>
    <xf numFmtId="1" fontId="4" fillId="0" borderId="166" xfId="0" applyNumberFormat="1" applyFont="1" applyBorder="1"/>
    <xf numFmtId="1" fontId="4" fillId="0" borderId="167" xfId="0" applyNumberFormat="1" applyFont="1" applyBorder="1"/>
    <xf numFmtId="1" fontId="4" fillId="0" borderId="116" xfId="0" applyNumberFormat="1" applyFont="1" applyBorder="1"/>
    <xf numFmtId="1" fontId="4" fillId="2" borderId="168" xfId="5" applyNumberFormat="1" applyFont="1" applyBorder="1" applyProtection="1">
      <protection locked="0"/>
    </xf>
    <xf numFmtId="1" fontId="4" fillId="2" borderId="169" xfId="5" applyNumberFormat="1" applyFont="1" applyBorder="1" applyProtection="1">
      <protection locked="0"/>
    </xf>
    <xf numFmtId="1" fontId="4" fillId="2" borderId="170" xfId="5" applyNumberFormat="1" applyFont="1" applyBorder="1" applyProtection="1">
      <protection locked="0"/>
    </xf>
    <xf numFmtId="1" fontId="4" fillId="2" borderId="171" xfId="5" applyNumberFormat="1" applyFont="1" applyBorder="1" applyProtection="1">
      <protection locked="0"/>
    </xf>
    <xf numFmtId="1" fontId="4" fillId="0" borderId="42" xfId="0" applyNumberFormat="1" applyFont="1" applyBorder="1"/>
    <xf numFmtId="1" fontId="4" fillId="0" borderId="32" xfId="0" applyNumberFormat="1" applyFont="1" applyBorder="1"/>
    <xf numFmtId="1" fontId="4" fillId="0" borderId="33" xfId="0" applyNumberFormat="1" applyFont="1" applyBorder="1"/>
    <xf numFmtId="1" fontId="4" fillId="0" borderId="35" xfId="0" applyNumberFormat="1" applyFont="1" applyBorder="1"/>
    <xf numFmtId="1" fontId="4" fillId="2" borderId="172" xfId="5" applyNumberFormat="1" applyFont="1" applyBorder="1" applyProtection="1">
      <protection locked="0"/>
    </xf>
    <xf numFmtId="1" fontId="4" fillId="2" borderId="173" xfId="5" applyNumberFormat="1" applyFont="1" applyBorder="1" applyProtection="1">
      <protection locked="0"/>
    </xf>
    <xf numFmtId="1" fontId="4" fillId="2" borderId="174" xfId="5" applyNumberFormat="1" applyFont="1" applyBorder="1" applyProtection="1">
      <protection locked="0"/>
    </xf>
    <xf numFmtId="1" fontId="4" fillId="2" borderId="175" xfId="5" applyNumberFormat="1" applyFont="1" applyBorder="1" applyProtection="1">
      <protection locked="0"/>
    </xf>
    <xf numFmtId="1" fontId="4" fillId="0" borderId="177" xfId="0" applyNumberFormat="1" applyFont="1" applyBorder="1" applyAlignment="1">
      <alignment wrapText="1"/>
    </xf>
    <xf numFmtId="1" fontId="10" fillId="3" borderId="178" xfId="0" applyNumberFormat="1" applyFont="1" applyFill="1" applyBorder="1"/>
    <xf numFmtId="1" fontId="4" fillId="0" borderId="179" xfId="0" applyNumberFormat="1" applyFont="1" applyBorder="1"/>
    <xf numFmtId="1" fontId="4" fillId="0" borderId="180" xfId="0" applyNumberFormat="1" applyFont="1" applyBorder="1"/>
    <xf numFmtId="1" fontId="4" fillId="2" borderId="181" xfId="5" applyNumberFormat="1" applyFont="1" applyBorder="1" applyProtection="1">
      <protection locked="0"/>
    </xf>
    <xf numFmtId="1" fontId="4" fillId="2" borderId="182" xfId="5" applyNumberFormat="1" applyFont="1" applyBorder="1" applyProtection="1">
      <protection locked="0"/>
    </xf>
    <xf numFmtId="1" fontId="4" fillId="2" borderId="183" xfId="5" applyNumberFormat="1" applyFont="1" applyBorder="1" applyProtection="1">
      <protection locked="0"/>
    </xf>
    <xf numFmtId="1" fontId="4" fillId="2" borderId="184" xfId="5" applyNumberFormat="1" applyFont="1" applyBorder="1" applyProtection="1">
      <protection locked="0"/>
    </xf>
    <xf numFmtId="1" fontId="4" fillId="0" borderId="20" xfId="0" applyNumberFormat="1" applyFont="1" applyBorder="1"/>
    <xf numFmtId="1" fontId="4" fillId="0" borderId="38" xfId="0" applyNumberFormat="1" applyFont="1" applyBorder="1"/>
    <xf numFmtId="1" fontId="4" fillId="0" borderId="53" xfId="0" applyNumberFormat="1" applyFont="1" applyBorder="1"/>
    <xf numFmtId="1" fontId="4" fillId="0" borderId="51" xfId="0" applyNumberFormat="1" applyFont="1" applyBorder="1"/>
    <xf numFmtId="1" fontId="4" fillId="0" borderId="66" xfId="0" applyNumberFormat="1" applyFont="1" applyBorder="1"/>
    <xf numFmtId="1" fontId="4" fillId="0" borderId="50" xfId="0" applyNumberFormat="1" applyFont="1" applyBorder="1"/>
    <xf numFmtId="1" fontId="4" fillId="2" borderId="186" xfId="5" applyNumberFormat="1" applyFont="1" applyBorder="1" applyProtection="1">
      <protection locked="0"/>
    </xf>
    <xf numFmtId="1" fontId="4" fillId="2" borderId="187" xfId="5" applyNumberFormat="1" applyFont="1" applyBorder="1" applyProtection="1">
      <protection locked="0"/>
    </xf>
    <xf numFmtId="1" fontId="4" fillId="2" borderId="188" xfId="5" applyNumberFormat="1" applyFont="1" applyBorder="1" applyProtection="1">
      <protection locked="0"/>
    </xf>
    <xf numFmtId="1" fontId="4" fillId="2" borderId="189" xfId="5" applyNumberFormat="1" applyFont="1" applyBorder="1" applyProtection="1">
      <protection locked="0"/>
    </xf>
    <xf numFmtId="0" fontId="10" fillId="0" borderId="0" xfId="0" applyFont="1"/>
    <xf numFmtId="1" fontId="4" fillId="0" borderId="162" xfId="0" applyNumberFormat="1" applyFont="1" applyBorder="1" applyAlignment="1">
      <alignment horizontal="center" vertical="center" wrapText="1"/>
    </xf>
    <xf numFmtId="1" fontId="4" fillId="0" borderId="190" xfId="0" applyNumberFormat="1" applyFont="1" applyBorder="1" applyAlignment="1">
      <alignment horizontal="center" vertical="center" wrapText="1"/>
    </xf>
    <xf numFmtId="1" fontId="4" fillId="0" borderId="191" xfId="0" applyNumberFormat="1" applyFont="1" applyBorder="1" applyAlignment="1">
      <alignment horizontal="center" vertical="center" wrapText="1"/>
    </xf>
    <xf numFmtId="1" fontId="4" fillId="0" borderId="192" xfId="0" applyNumberFormat="1" applyFont="1" applyBorder="1"/>
    <xf numFmtId="1" fontId="4" fillId="0" borderId="193" xfId="0" applyNumberFormat="1" applyFont="1" applyBorder="1"/>
    <xf numFmtId="1" fontId="4" fillId="6" borderId="21" xfId="0" applyNumberFormat="1" applyFont="1" applyFill="1" applyBorder="1" applyProtection="1">
      <protection locked="0"/>
    </xf>
    <xf numFmtId="1" fontId="4" fillId="6" borderId="194" xfId="0" applyNumberFormat="1" applyFont="1" applyFill="1" applyBorder="1" applyProtection="1">
      <protection locked="0"/>
    </xf>
    <xf numFmtId="1" fontId="4" fillId="0" borderId="37" xfId="0" applyNumberFormat="1" applyFont="1" applyBorder="1" applyAlignment="1">
      <alignment wrapText="1"/>
    </xf>
    <xf numFmtId="1" fontId="4" fillId="6" borderId="195" xfId="0" applyNumberFormat="1" applyFont="1" applyFill="1" applyBorder="1" applyProtection="1">
      <protection locked="0"/>
    </xf>
    <xf numFmtId="1" fontId="4" fillId="6" borderId="62" xfId="0" applyNumberFormat="1" applyFont="1" applyFill="1" applyBorder="1" applyProtection="1">
      <protection locked="0"/>
    </xf>
    <xf numFmtId="1" fontId="4" fillId="0" borderId="52" xfId="0" applyNumberFormat="1" applyFont="1" applyBorder="1"/>
    <xf numFmtId="1" fontId="4" fillId="6" borderId="196" xfId="0" applyNumberFormat="1" applyFont="1" applyFill="1" applyBorder="1" applyProtection="1">
      <protection locked="0"/>
    </xf>
    <xf numFmtId="1" fontId="4" fillId="0" borderId="40" xfId="0" applyNumberFormat="1" applyFont="1" applyBorder="1"/>
    <xf numFmtId="1" fontId="4" fillId="0" borderId="43" xfId="0" applyNumberFormat="1" applyFont="1" applyBorder="1"/>
    <xf numFmtId="1" fontId="4" fillId="0" borderId="41" xfId="0" applyNumberFormat="1" applyFont="1" applyBorder="1"/>
    <xf numFmtId="1" fontId="10" fillId="3" borderId="0" xfId="0" applyNumberFormat="1" applyFont="1" applyFill="1"/>
    <xf numFmtId="0" fontId="4" fillId="0" borderId="162" xfId="0" applyFont="1" applyBorder="1" applyAlignment="1">
      <alignment horizontal="center" vertical="center"/>
    </xf>
    <xf numFmtId="0" fontId="4" fillId="0" borderId="163" xfId="0" applyFont="1" applyBorder="1" applyAlignment="1">
      <alignment horizontal="center" vertical="center"/>
    </xf>
    <xf numFmtId="0" fontId="4" fillId="0" borderId="158" xfId="0" applyFont="1" applyBorder="1" applyAlignment="1">
      <alignment horizontal="center" vertical="center"/>
    </xf>
    <xf numFmtId="0" fontId="4" fillId="0" borderId="11" xfId="0" applyFont="1" applyBorder="1" applyAlignment="1">
      <alignment wrapText="1"/>
    </xf>
    <xf numFmtId="1" fontId="4" fillId="0" borderId="162" xfId="0" applyNumberFormat="1" applyFont="1" applyBorder="1"/>
    <xf numFmtId="1" fontId="2" fillId="12" borderId="0" xfId="0" applyNumberFormat="1" applyFont="1" applyFill="1"/>
    <xf numFmtId="1" fontId="2" fillId="12" borderId="0" xfId="0" applyNumberFormat="1" applyFont="1" applyFill="1" applyProtection="1">
      <protection locked="0"/>
    </xf>
    <xf numFmtId="1" fontId="4" fillId="6" borderId="198" xfId="0" applyNumberFormat="1" applyFont="1" applyFill="1" applyBorder="1" applyAlignment="1" applyProtection="1">
      <alignment horizontal="right"/>
      <protection locked="0"/>
    </xf>
    <xf numFmtId="1" fontId="4" fillId="6" borderId="199" xfId="0" applyNumberFormat="1" applyFont="1" applyFill="1" applyBorder="1" applyAlignment="1" applyProtection="1">
      <alignment horizontal="right"/>
      <protection locked="0"/>
    </xf>
    <xf numFmtId="1" fontId="4" fillId="10" borderId="202" xfId="1" applyNumberFormat="1" applyFont="1" applyBorder="1" applyAlignment="1" applyProtection="1">
      <alignment horizontal="right"/>
      <protection locked="0"/>
    </xf>
    <xf numFmtId="1" fontId="4" fillId="0" borderId="205" xfId="0" applyNumberFormat="1" applyFont="1" applyBorder="1" applyAlignment="1">
      <alignment horizontal="center" vertical="center" wrapText="1"/>
    </xf>
    <xf numFmtId="1" fontId="5" fillId="0" borderId="206" xfId="0" applyNumberFormat="1" applyFont="1" applyBorder="1"/>
    <xf numFmtId="1" fontId="5" fillId="0" borderId="207" xfId="0" applyNumberFormat="1" applyFont="1" applyBorder="1" applyAlignment="1">
      <alignment wrapText="1"/>
    </xf>
    <xf numFmtId="1" fontId="4" fillId="4" borderId="208" xfId="0" applyNumberFormat="1" applyFont="1" applyFill="1" applyBorder="1"/>
    <xf numFmtId="1" fontId="4" fillId="0" borderId="208" xfId="0" applyNumberFormat="1" applyFont="1" applyBorder="1"/>
    <xf numFmtId="1" fontId="4" fillId="0" borderId="208" xfId="0" applyNumberFormat="1" applyFont="1" applyBorder="1" applyProtection="1">
      <protection hidden="1"/>
    </xf>
    <xf numFmtId="1" fontId="4" fillId="3" borderId="208" xfId="0" applyNumberFormat="1" applyFont="1" applyFill="1" applyBorder="1"/>
    <xf numFmtId="1" fontId="4" fillId="0" borderId="210" xfId="0" applyNumberFormat="1" applyFont="1" applyBorder="1"/>
    <xf numFmtId="1" fontId="4" fillId="3" borderId="200" xfId="0" applyNumberFormat="1" applyFont="1" applyFill="1" applyBorder="1"/>
    <xf numFmtId="1" fontId="4" fillId="4" borderId="200" xfId="0" applyNumberFormat="1" applyFont="1" applyFill="1" applyBorder="1"/>
    <xf numFmtId="1" fontId="3" fillId="3" borderId="0" xfId="0" applyNumberFormat="1" applyFont="1" applyFill="1" applyAlignment="1">
      <alignment horizontal="center" vertical="center" wrapText="1"/>
    </xf>
    <xf numFmtId="1" fontId="4" fillId="0" borderId="11" xfId="0" applyNumberFormat="1" applyFont="1" applyBorder="1" applyAlignment="1">
      <alignment horizontal="center" vertical="center" wrapText="1"/>
    </xf>
    <xf numFmtId="1" fontId="4" fillId="0" borderId="211" xfId="0" applyNumberFormat="1" applyFont="1" applyBorder="1" applyAlignment="1">
      <alignment horizontal="right" wrapText="1"/>
    </xf>
    <xf numFmtId="1" fontId="4" fillId="4" borderId="213" xfId="0" applyNumberFormat="1" applyFont="1" applyFill="1" applyBorder="1"/>
    <xf numFmtId="1" fontId="4" fillId="4" borderId="212" xfId="0" applyNumberFormat="1" applyFont="1" applyFill="1" applyBorder="1"/>
    <xf numFmtId="1" fontId="4" fillId="0" borderId="212" xfId="0" applyNumberFormat="1" applyFont="1" applyBorder="1"/>
    <xf numFmtId="1" fontId="4" fillId="6" borderId="214" xfId="0" applyNumberFormat="1" applyFont="1" applyFill="1" applyBorder="1" applyProtection="1">
      <protection locked="0"/>
    </xf>
    <xf numFmtId="1" fontId="5" fillId="0" borderId="212" xfId="0" applyNumberFormat="1" applyFont="1" applyBorder="1"/>
    <xf numFmtId="1" fontId="4" fillId="0" borderId="212" xfId="0" applyNumberFormat="1" applyFont="1" applyBorder="1" applyProtection="1">
      <protection hidden="1"/>
    </xf>
    <xf numFmtId="1" fontId="4" fillId="6" borderId="214" xfId="0" applyNumberFormat="1" applyFont="1" applyFill="1" applyBorder="1" applyAlignment="1" applyProtection="1">
      <alignment horizontal="right"/>
      <protection locked="0"/>
    </xf>
    <xf numFmtId="1" fontId="4" fillId="6" borderId="216" xfId="0" applyNumberFormat="1" applyFont="1" applyFill="1" applyBorder="1" applyAlignment="1" applyProtection="1">
      <alignment horizontal="right"/>
      <protection locked="0"/>
    </xf>
    <xf numFmtId="1" fontId="4" fillId="6" borderId="215" xfId="0" applyNumberFormat="1" applyFont="1" applyFill="1" applyBorder="1" applyAlignment="1" applyProtection="1">
      <alignment horizontal="right"/>
      <protection locked="0"/>
    </xf>
    <xf numFmtId="1" fontId="4" fillId="0" borderId="217" xfId="0" applyNumberFormat="1" applyFont="1" applyBorder="1" applyAlignment="1">
      <alignment horizontal="center" vertical="center" wrapText="1"/>
    </xf>
    <xf numFmtId="1" fontId="4" fillId="6" borderId="223" xfId="0" applyNumberFormat="1" applyFont="1" applyFill="1" applyBorder="1" applyProtection="1">
      <protection locked="0"/>
    </xf>
    <xf numFmtId="1" fontId="4" fillId="0" borderId="219" xfId="0" applyNumberFormat="1" applyFont="1" applyBorder="1" applyAlignment="1">
      <alignment horizontal="center" vertical="center" wrapText="1"/>
    </xf>
    <xf numFmtId="1" fontId="4" fillId="0" borderId="225" xfId="0" applyNumberFormat="1" applyFont="1" applyBorder="1" applyAlignment="1">
      <alignment horizontal="center" vertical="center" wrapText="1"/>
    </xf>
    <xf numFmtId="1" fontId="5" fillId="0" borderId="226" xfId="0" applyNumberFormat="1" applyFont="1" applyBorder="1"/>
    <xf numFmtId="1" fontId="5" fillId="0" borderId="227" xfId="0" applyNumberFormat="1" applyFont="1" applyBorder="1" applyAlignment="1">
      <alignment wrapText="1"/>
    </xf>
    <xf numFmtId="1" fontId="4" fillId="0" borderId="234" xfId="0" applyNumberFormat="1" applyFont="1" applyBorder="1" applyAlignment="1">
      <alignment horizontal="center" vertical="center"/>
    </xf>
    <xf numFmtId="1" fontId="4" fillId="0" borderId="229" xfId="0" applyNumberFormat="1" applyFont="1" applyBorder="1" applyAlignment="1">
      <alignment horizontal="center" vertical="center" wrapText="1"/>
    </xf>
    <xf numFmtId="1" fontId="4" fillId="0" borderId="236" xfId="0" applyNumberFormat="1" applyFont="1" applyBorder="1" applyAlignment="1">
      <alignment horizontal="center" vertical="center" wrapText="1"/>
    </xf>
    <xf numFmtId="1" fontId="4" fillId="0" borderId="234" xfId="0" applyNumberFormat="1" applyFont="1" applyBorder="1" applyAlignment="1">
      <alignment horizontal="center" vertical="center" wrapText="1"/>
    </xf>
    <xf numFmtId="1" fontId="4" fillId="3" borderId="240" xfId="0" applyNumberFormat="1" applyFont="1" applyFill="1" applyBorder="1" applyProtection="1">
      <protection hidden="1"/>
    </xf>
    <xf numFmtId="1" fontId="4" fillId="0" borderId="240" xfId="0" applyNumberFormat="1" applyFont="1" applyBorder="1" applyProtection="1">
      <protection hidden="1"/>
    </xf>
    <xf numFmtId="1" fontId="6" fillId="3" borderId="254" xfId="0" applyNumberFormat="1" applyFont="1" applyFill="1" applyBorder="1" applyAlignment="1">
      <alignment vertical="center" wrapText="1"/>
    </xf>
    <xf numFmtId="1" fontId="2" fillId="0" borderId="255" xfId="0" applyNumberFormat="1" applyFont="1" applyBorder="1"/>
    <xf numFmtId="1" fontId="4" fillId="0" borderId="257" xfId="0" applyNumberFormat="1" applyFont="1" applyBorder="1"/>
    <xf numFmtId="1" fontId="4" fillId="0" borderId="259" xfId="0" applyNumberFormat="1" applyFont="1" applyBorder="1" applyProtection="1">
      <protection hidden="1"/>
    </xf>
    <xf numFmtId="1" fontId="4" fillId="0" borderId="228" xfId="0" applyNumberFormat="1" applyFont="1" applyBorder="1"/>
    <xf numFmtId="1" fontId="4" fillId="0" borderId="265" xfId="0" applyNumberFormat="1" applyFont="1" applyBorder="1" applyAlignment="1">
      <alignment horizontal="center" vertical="center" wrapText="1"/>
    </xf>
    <xf numFmtId="1" fontId="4" fillId="0" borderId="266" xfId="0" applyNumberFormat="1" applyFont="1" applyBorder="1" applyAlignment="1">
      <alignment horizontal="center" vertical="center" wrapText="1"/>
    </xf>
    <xf numFmtId="1" fontId="4" fillId="0" borderId="267" xfId="0" applyNumberFormat="1" applyFont="1" applyBorder="1" applyAlignment="1">
      <alignment horizontal="center" vertical="center" wrapText="1"/>
    </xf>
    <xf numFmtId="1" fontId="4" fillId="0" borderId="269" xfId="0" applyNumberFormat="1" applyFont="1" applyBorder="1"/>
    <xf numFmtId="1" fontId="4" fillId="6" borderId="270" xfId="0" applyNumberFormat="1" applyFont="1" applyFill="1" applyBorder="1" applyProtection="1">
      <protection locked="0"/>
    </xf>
    <xf numFmtId="1" fontId="4" fillId="6" borderId="272" xfId="0" applyNumberFormat="1" applyFont="1" applyFill="1" applyBorder="1" applyProtection="1">
      <protection locked="0"/>
    </xf>
    <xf numFmtId="1" fontId="4" fillId="6" borderId="273" xfId="0" applyNumberFormat="1" applyFont="1" applyFill="1" applyBorder="1" applyProtection="1">
      <protection locked="0"/>
    </xf>
    <xf numFmtId="0" fontId="4" fillId="0" borderId="265" xfId="0" applyFont="1" applyBorder="1" applyAlignment="1">
      <alignment horizontal="center" vertical="center" wrapText="1"/>
    </xf>
    <xf numFmtId="1" fontId="4" fillId="0" borderId="11" xfId="0" applyNumberFormat="1" applyFont="1" applyBorder="1" applyAlignment="1">
      <alignment horizontal="center" vertical="center" wrapText="1"/>
    </xf>
    <xf numFmtId="1" fontId="3" fillId="3" borderId="0" xfId="0" applyNumberFormat="1" applyFont="1" applyFill="1" applyAlignment="1">
      <alignment horizontal="center" vertical="center" wrapText="1"/>
    </xf>
    <xf numFmtId="1" fontId="4" fillId="0" borderId="219" xfId="0" applyNumberFormat="1" applyFont="1" applyBorder="1" applyAlignment="1">
      <alignment horizontal="center" vertical="center" wrapText="1"/>
    </xf>
    <xf numFmtId="1" fontId="4" fillId="0" borderId="275" xfId="0" applyNumberFormat="1" applyFont="1" applyBorder="1" applyAlignment="1">
      <alignment horizontal="center" vertical="center" wrapText="1"/>
    </xf>
    <xf numFmtId="1" fontId="4" fillId="3" borderId="266" xfId="0" applyNumberFormat="1" applyFont="1" applyFill="1" applyBorder="1" applyAlignment="1">
      <alignment horizontal="center" vertical="center"/>
    </xf>
    <xf numFmtId="1" fontId="4" fillId="3" borderId="265" xfId="0" applyNumberFormat="1" applyFont="1" applyFill="1" applyBorder="1" applyAlignment="1">
      <alignment horizontal="center" vertical="center"/>
    </xf>
    <xf numFmtId="1" fontId="4" fillId="3" borderId="264" xfId="0" applyNumberFormat="1" applyFont="1" applyFill="1" applyBorder="1" applyAlignment="1">
      <alignment horizontal="center" vertical="center"/>
    </xf>
    <xf numFmtId="1" fontId="4" fillId="0" borderId="274" xfId="0" applyNumberFormat="1" applyFont="1" applyBorder="1" applyAlignment="1">
      <alignment horizontal="center" vertical="center"/>
    </xf>
    <xf numFmtId="1" fontId="4" fillId="0" borderId="266" xfId="0" applyNumberFormat="1" applyFont="1" applyBorder="1" applyAlignment="1">
      <alignment horizontal="right"/>
    </xf>
    <xf numFmtId="1" fontId="4" fillId="0" borderId="275" xfId="0" applyNumberFormat="1" applyFont="1" applyBorder="1" applyAlignment="1">
      <alignment horizontal="right"/>
    </xf>
    <xf numFmtId="1" fontId="4" fillId="3" borderId="274" xfId="0" applyNumberFormat="1" applyFont="1" applyFill="1" applyBorder="1" applyAlignment="1">
      <alignment horizontal="center" vertical="center"/>
    </xf>
    <xf numFmtId="1" fontId="4" fillId="0" borderId="271" xfId="0" applyNumberFormat="1" applyFont="1" applyBorder="1" applyAlignment="1">
      <alignment horizontal="right"/>
    </xf>
    <xf numFmtId="1" fontId="4" fillId="3" borderId="272" xfId="0" applyNumberFormat="1" applyFont="1" applyFill="1" applyBorder="1" applyAlignment="1">
      <alignment horizontal="right"/>
    </xf>
    <xf numFmtId="1" fontId="4" fillId="6" borderId="230" xfId="0" applyNumberFormat="1" applyFont="1" applyFill="1" applyBorder="1" applyProtection="1">
      <protection locked="0"/>
    </xf>
    <xf numFmtId="1" fontId="4" fillId="6" borderId="276" xfId="0" applyNumberFormat="1" applyFont="1" applyFill="1" applyBorder="1" applyProtection="1">
      <protection locked="0"/>
    </xf>
    <xf numFmtId="1" fontId="4" fillId="6" borderId="277" xfId="0" applyNumberFormat="1" applyFont="1" applyFill="1" applyBorder="1" applyProtection="1">
      <protection locked="0"/>
    </xf>
    <xf numFmtId="1" fontId="4" fillId="6" borderId="269" xfId="0" applyNumberFormat="1" applyFont="1" applyFill="1" applyBorder="1" applyAlignment="1" applyProtection="1">
      <alignment wrapText="1"/>
      <protection locked="0"/>
    </xf>
    <xf numFmtId="1" fontId="4" fillId="6" borderId="272" xfId="0" applyNumberFormat="1" applyFont="1" applyFill="1" applyBorder="1" applyAlignment="1" applyProtection="1">
      <alignment wrapText="1"/>
      <protection locked="0"/>
    </xf>
    <xf numFmtId="1" fontId="4" fillId="0" borderId="278" xfId="0" applyNumberFormat="1" applyFont="1" applyBorder="1" applyAlignment="1">
      <alignment horizontal="right" wrapText="1"/>
    </xf>
    <xf numFmtId="1" fontId="4" fillId="3" borderId="217" xfId="0" applyNumberFormat="1" applyFont="1" applyFill="1" applyBorder="1" applyAlignment="1">
      <alignment horizontal="right"/>
    </xf>
    <xf numFmtId="1" fontId="4" fillId="6" borderId="278" xfId="0" applyNumberFormat="1" applyFont="1" applyFill="1" applyBorder="1" applyProtection="1">
      <protection locked="0"/>
    </xf>
    <xf numFmtId="1" fontId="5" fillId="3" borderId="263" xfId="0" applyNumberFormat="1" applyFont="1" applyFill="1" applyBorder="1"/>
    <xf numFmtId="1" fontId="5" fillId="3" borderId="279" xfId="0" applyNumberFormat="1" applyFont="1" applyFill="1" applyBorder="1"/>
    <xf numFmtId="1" fontId="4" fillId="3" borderId="263" xfId="0" applyNumberFormat="1" applyFont="1" applyFill="1" applyBorder="1"/>
    <xf numFmtId="1" fontId="4" fillId="0" borderId="280" xfId="0" applyNumberFormat="1" applyFont="1" applyBorder="1" applyAlignment="1">
      <alignment horizontal="center" vertical="center" wrapText="1"/>
    </xf>
    <xf numFmtId="1" fontId="4" fillId="0" borderId="270" xfId="0" applyNumberFormat="1" applyFont="1" applyBorder="1" applyAlignment="1">
      <alignment horizontal="right"/>
    </xf>
    <xf numFmtId="1" fontId="4" fillId="6" borderId="281" xfId="0" applyNumberFormat="1" applyFont="1" applyFill="1" applyBorder="1" applyProtection="1">
      <protection locked="0"/>
    </xf>
    <xf numFmtId="1" fontId="4" fillId="4" borderId="282" xfId="0" applyNumberFormat="1" applyFont="1" applyFill="1" applyBorder="1" applyProtection="1">
      <protection hidden="1"/>
    </xf>
    <xf numFmtId="1" fontId="4" fillId="4" borderId="283" xfId="0" applyNumberFormat="1" applyFont="1" applyFill="1" applyBorder="1" applyProtection="1">
      <protection hidden="1"/>
    </xf>
    <xf numFmtId="1" fontId="4" fillId="4" borderId="284" xfId="0" applyNumberFormat="1" applyFont="1" applyFill="1" applyBorder="1" applyProtection="1">
      <protection hidden="1"/>
    </xf>
    <xf numFmtId="1" fontId="4" fillId="0" borderId="275" xfId="0" applyNumberFormat="1" applyFont="1" applyBorder="1" applyAlignment="1">
      <alignment horizontal="center" vertical="center"/>
    </xf>
    <xf numFmtId="1" fontId="4" fillId="3" borderId="286" xfId="0" applyNumberFormat="1" applyFont="1" applyFill="1" applyBorder="1"/>
    <xf numFmtId="1" fontId="4" fillId="3" borderId="286" xfId="0" applyNumberFormat="1" applyFont="1" applyFill="1" applyBorder="1" applyAlignment="1">
      <alignment wrapText="1"/>
    </xf>
    <xf numFmtId="1" fontId="4" fillId="4" borderId="286" xfId="0" applyNumberFormat="1" applyFont="1" applyFill="1" applyBorder="1" applyProtection="1">
      <protection hidden="1"/>
    </xf>
    <xf numFmtId="1" fontId="4" fillId="6" borderId="271" xfId="0" applyNumberFormat="1" applyFont="1" applyFill="1" applyBorder="1" applyProtection="1">
      <protection locked="0"/>
    </xf>
    <xf numFmtId="1" fontId="4" fillId="3" borderId="287" xfId="0" applyNumberFormat="1" applyFont="1" applyFill="1" applyBorder="1"/>
    <xf numFmtId="1" fontId="1" fillId="3" borderId="287" xfId="0" applyNumberFormat="1" applyFont="1" applyFill="1" applyBorder="1" applyAlignment="1">
      <alignment horizontal="right"/>
    </xf>
    <xf numFmtId="1" fontId="4" fillId="0" borderId="287" xfId="0" applyNumberFormat="1" applyFont="1" applyBorder="1"/>
    <xf numFmtId="1" fontId="4" fillId="4" borderId="287" xfId="0" applyNumberFormat="1" applyFont="1" applyFill="1" applyBorder="1" applyProtection="1">
      <protection hidden="1"/>
    </xf>
    <xf numFmtId="1" fontId="4" fillId="3" borderId="288" xfId="0" applyNumberFormat="1" applyFont="1" applyFill="1" applyBorder="1"/>
    <xf numFmtId="1" fontId="1" fillId="3" borderId="288" xfId="0" applyNumberFormat="1" applyFont="1" applyFill="1" applyBorder="1"/>
    <xf numFmtId="1" fontId="4" fillId="0" borderId="288" xfId="0" applyNumberFormat="1" applyFont="1" applyBorder="1"/>
    <xf numFmtId="1" fontId="4" fillId="4" borderId="288" xfId="0" applyNumberFormat="1" applyFont="1" applyFill="1" applyBorder="1" applyProtection="1">
      <protection hidden="1"/>
    </xf>
    <xf numFmtId="1" fontId="5" fillId="0" borderId="289" xfId="0" applyNumberFormat="1" applyFont="1" applyBorder="1"/>
    <xf numFmtId="1" fontId="5" fillId="0" borderId="290" xfId="0" applyNumberFormat="1" applyFont="1" applyBorder="1"/>
    <xf numFmtId="1" fontId="4" fillId="0" borderId="287" xfId="0" applyNumberFormat="1" applyFont="1" applyBorder="1" applyProtection="1">
      <protection hidden="1"/>
    </xf>
    <xf numFmtId="1" fontId="4" fillId="0" borderId="274" xfId="0" applyNumberFormat="1" applyFont="1" applyBorder="1" applyAlignment="1">
      <alignment horizontal="center" vertical="center" wrapText="1"/>
    </xf>
    <xf numFmtId="1" fontId="1" fillId="0" borderId="276" xfId="0" applyNumberFormat="1" applyFont="1" applyBorder="1" applyAlignment="1">
      <alignment horizontal="left" vertical="center"/>
    </xf>
    <xf numFmtId="1" fontId="4" fillId="0" borderId="276" xfId="0" applyNumberFormat="1" applyFont="1" applyBorder="1" applyAlignment="1">
      <alignment horizontal="right"/>
    </xf>
    <xf numFmtId="1" fontId="4" fillId="0" borderId="269" xfId="0" applyNumberFormat="1" applyFont="1" applyBorder="1" applyAlignment="1">
      <alignment horizontal="right"/>
    </xf>
    <xf numFmtId="1" fontId="4" fillId="0" borderId="272" xfId="0" applyNumberFormat="1" applyFont="1" applyBorder="1" applyAlignment="1">
      <alignment horizontal="right"/>
    </xf>
    <xf numFmtId="1" fontId="4" fillId="0" borderId="281" xfId="0" applyNumberFormat="1" applyFont="1" applyBorder="1"/>
    <xf numFmtId="1" fontId="4" fillId="10" borderId="291" xfId="1" applyNumberFormat="1" applyFont="1" applyBorder="1" applyAlignment="1" applyProtection="1">
      <alignment horizontal="right"/>
      <protection locked="0"/>
    </xf>
    <xf numFmtId="1" fontId="4" fillId="10" borderId="292" xfId="1" applyNumberFormat="1" applyFont="1" applyBorder="1" applyAlignment="1" applyProtection="1">
      <alignment horizontal="right"/>
      <protection locked="0"/>
    </xf>
    <xf numFmtId="1" fontId="4" fillId="10" borderId="293" xfId="1" applyNumberFormat="1" applyFont="1" applyBorder="1" applyAlignment="1" applyProtection="1">
      <alignment horizontal="right"/>
      <protection locked="0"/>
    </xf>
    <xf numFmtId="1" fontId="4" fillId="10" borderId="294" xfId="1" applyNumberFormat="1" applyFont="1" applyBorder="1" applyAlignment="1" applyProtection="1">
      <alignment horizontal="right"/>
      <protection locked="0"/>
    </xf>
    <xf numFmtId="1" fontId="5" fillId="0" borderId="295" xfId="0" applyNumberFormat="1" applyFont="1" applyBorder="1" applyAlignment="1">
      <alignment wrapText="1"/>
    </xf>
    <xf numFmtId="1" fontId="4" fillId="0" borderId="288" xfId="0" applyNumberFormat="1" applyFont="1" applyBorder="1" applyProtection="1">
      <protection hidden="1"/>
    </xf>
    <xf numFmtId="1" fontId="4" fillId="4" borderId="296" xfId="0" applyNumberFormat="1" applyFont="1" applyFill="1" applyBorder="1"/>
    <xf numFmtId="1" fontId="4" fillId="4" borderId="287" xfId="0" applyNumberFormat="1" applyFont="1" applyFill="1" applyBorder="1"/>
    <xf numFmtId="1" fontId="4" fillId="0" borderId="297" xfId="0" applyNumberFormat="1" applyFont="1" applyBorder="1"/>
    <xf numFmtId="1" fontId="4" fillId="0" borderId="296" xfId="0" applyNumberFormat="1" applyFont="1" applyBorder="1" applyProtection="1">
      <protection hidden="1"/>
    </xf>
    <xf numFmtId="1" fontId="4" fillId="0" borderId="298" xfId="0" applyNumberFormat="1" applyFont="1" applyBorder="1" applyAlignment="1">
      <alignment horizontal="center" vertical="center" wrapText="1"/>
    </xf>
    <xf numFmtId="1" fontId="4" fillId="3" borderId="297" xfId="0" applyNumberFormat="1" applyFont="1" applyFill="1" applyBorder="1"/>
    <xf numFmtId="1" fontId="4" fillId="0" borderId="269" xfId="0" applyNumberFormat="1" applyFont="1" applyBorder="1" applyAlignment="1">
      <alignment horizontal="left" vertical="center" wrapText="1"/>
    </xf>
    <xf numFmtId="1" fontId="4" fillId="6" borderId="299" xfId="0" applyNumberFormat="1" applyFont="1" applyFill="1" applyBorder="1" applyProtection="1">
      <protection locked="0"/>
    </xf>
    <xf numFmtId="1" fontId="4" fillId="0" borderId="218" xfId="0" applyNumberFormat="1" applyFont="1" applyBorder="1" applyAlignment="1">
      <alignment horizontal="left" vertical="center" wrapText="1"/>
    </xf>
    <xf numFmtId="1" fontId="4" fillId="6" borderId="217" xfId="0" applyNumberFormat="1" applyFont="1" applyFill="1" applyBorder="1" applyProtection="1">
      <protection locked="0"/>
    </xf>
    <xf numFmtId="1" fontId="4" fillId="4" borderId="288" xfId="0" applyNumberFormat="1" applyFont="1" applyFill="1" applyBorder="1"/>
    <xf numFmtId="0" fontId="4" fillId="0" borderId="301" xfId="0" applyFont="1" applyBorder="1" applyAlignment="1">
      <alignment horizontal="center" vertical="center" wrapText="1"/>
    </xf>
    <xf numFmtId="0" fontId="4" fillId="0" borderId="302" xfId="0" applyFont="1" applyBorder="1" applyAlignment="1">
      <alignment vertical="center" wrapText="1"/>
    </xf>
    <xf numFmtId="0" fontId="4" fillId="11" borderId="303" xfId="0" applyFont="1" applyFill="1" applyBorder="1" applyAlignment="1" applyProtection="1">
      <alignment vertical="center"/>
      <protection locked="0"/>
    </xf>
    <xf numFmtId="0" fontId="4" fillId="11" borderId="304" xfId="0" applyFont="1" applyFill="1" applyBorder="1" applyAlignment="1" applyProtection="1">
      <alignment vertical="center"/>
      <protection locked="0"/>
    </xf>
    <xf numFmtId="0" fontId="4" fillId="11" borderId="305" xfId="0" applyFont="1" applyFill="1" applyBorder="1" applyAlignment="1" applyProtection="1">
      <alignment vertical="center" wrapText="1"/>
      <protection locked="0"/>
    </xf>
    <xf numFmtId="0" fontId="4" fillId="11" borderId="304" xfId="0" applyFont="1" applyFill="1" applyBorder="1" applyAlignment="1" applyProtection="1">
      <alignment vertical="center" wrapText="1"/>
      <protection locked="0"/>
    </xf>
    <xf numFmtId="1" fontId="4" fillId="0" borderId="274" xfId="0" applyNumberFormat="1" applyFont="1" applyBorder="1" applyAlignment="1">
      <alignment horizontal="center" wrapText="1"/>
    </xf>
    <xf numFmtId="1" fontId="1" fillId="4" borderId="288" xfId="0" applyNumberFormat="1" applyFont="1" applyFill="1" applyBorder="1"/>
    <xf numFmtId="1" fontId="4" fillId="0" borderId="269" xfId="0" applyNumberFormat="1" applyFont="1" applyBorder="1" applyAlignment="1">
      <alignment vertical="center" wrapText="1"/>
    </xf>
    <xf numFmtId="1" fontId="1" fillId="3" borderId="288" xfId="0" applyNumberFormat="1" applyFont="1" applyFill="1" applyBorder="1" applyAlignment="1">
      <alignment wrapText="1"/>
    </xf>
    <xf numFmtId="1" fontId="4" fillId="0" borderId="306" xfId="0" applyNumberFormat="1" applyFont="1" applyBorder="1"/>
    <xf numFmtId="1" fontId="4" fillId="3" borderId="296" xfId="0" applyNumberFormat="1" applyFont="1" applyFill="1" applyBorder="1"/>
    <xf numFmtId="1" fontId="4" fillId="0" borderId="296" xfId="0" applyNumberFormat="1" applyFont="1" applyBorder="1"/>
    <xf numFmtId="1" fontId="4" fillId="0" borderId="309" xfId="0" applyNumberFormat="1" applyFont="1" applyBorder="1"/>
    <xf numFmtId="1" fontId="4" fillId="0" borderId="310" xfId="0" applyNumberFormat="1" applyFont="1" applyBorder="1"/>
    <xf numFmtId="1" fontId="4" fillId="0" borderId="259" xfId="0" applyNumberFormat="1" applyFont="1" applyBorder="1"/>
    <xf numFmtId="1" fontId="4" fillId="0" borderId="311" xfId="0" applyNumberFormat="1" applyFont="1" applyBorder="1" applyAlignment="1">
      <alignment horizontal="left" vertical="center" wrapText="1"/>
    </xf>
    <xf numFmtId="1" fontId="4" fillId="6" borderId="312" xfId="0" applyNumberFormat="1" applyFont="1" applyFill="1" applyBorder="1" applyProtection="1">
      <protection locked="0"/>
    </xf>
    <xf numFmtId="1" fontId="4" fillId="6" borderId="253" xfId="0" applyNumberFormat="1" applyFont="1" applyFill="1" applyBorder="1" applyProtection="1">
      <protection locked="0"/>
    </xf>
    <xf numFmtId="1" fontId="4" fillId="3" borderId="259" xfId="0" applyNumberFormat="1" applyFont="1" applyFill="1" applyBorder="1"/>
    <xf numFmtId="1" fontId="4" fillId="0" borderId="313" xfId="0" applyNumberFormat="1" applyFont="1" applyBorder="1" applyProtection="1">
      <protection hidden="1"/>
    </xf>
    <xf numFmtId="1" fontId="4" fillId="0" borderId="314" xfId="0" applyNumberFormat="1" applyFont="1" applyBorder="1" applyProtection="1">
      <protection hidden="1"/>
    </xf>
    <xf numFmtId="1" fontId="4" fillId="0" borderId="315" xfId="0" applyNumberFormat="1" applyFont="1" applyBorder="1"/>
    <xf numFmtId="1" fontId="4" fillId="3" borderId="315" xfId="0" applyNumberFormat="1" applyFont="1" applyFill="1" applyBorder="1"/>
    <xf numFmtId="1" fontId="4" fillId="0" borderId="315" xfId="0" applyNumberFormat="1" applyFont="1" applyBorder="1" applyProtection="1">
      <protection hidden="1"/>
    </xf>
    <xf numFmtId="1" fontId="4" fillId="0" borderId="316" xfId="0" applyNumberFormat="1" applyFont="1" applyBorder="1" applyAlignment="1">
      <alignment horizontal="center" vertical="center" wrapText="1"/>
    </xf>
    <xf numFmtId="1" fontId="4" fillId="0" borderId="317" xfId="0" applyNumberFormat="1" applyFont="1" applyBorder="1" applyAlignment="1">
      <alignment horizontal="center" vertical="center" wrapText="1"/>
    </xf>
    <xf numFmtId="1" fontId="4" fillId="0" borderId="318" xfId="0" applyNumberFormat="1" applyFont="1" applyBorder="1" applyAlignment="1">
      <alignment horizontal="center" vertical="center" wrapText="1"/>
    </xf>
    <xf numFmtId="1" fontId="4" fillId="0" borderId="319" xfId="0" applyNumberFormat="1" applyFont="1" applyBorder="1" applyAlignment="1">
      <alignment horizontal="center" vertical="center" wrapText="1"/>
    </xf>
    <xf numFmtId="1" fontId="4" fillId="0" borderId="320" xfId="0" applyNumberFormat="1" applyFont="1" applyBorder="1" applyAlignment="1">
      <alignment horizontal="center" vertical="center" wrapText="1"/>
    </xf>
    <xf numFmtId="1" fontId="4" fillId="0" borderId="321" xfId="0" applyNumberFormat="1" applyFont="1" applyBorder="1" applyAlignment="1">
      <alignment horizontal="center"/>
    </xf>
    <xf numFmtId="1" fontId="4" fillId="0" borderId="316" xfId="0" applyNumberFormat="1" applyFont="1" applyBorder="1" applyAlignment="1">
      <alignment horizontal="right"/>
    </xf>
    <xf numFmtId="1" fontId="4" fillId="0" borderId="317" xfId="0" applyNumberFormat="1" applyFont="1" applyBorder="1" applyAlignment="1">
      <alignment horizontal="right"/>
    </xf>
    <xf numFmtId="1" fontId="4" fillId="0" borderId="318" xfId="0" applyNumberFormat="1" applyFont="1" applyBorder="1" applyAlignment="1">
      <alignment horizontal="right"/>
    </xf>
    <xf numFmtId="1" fontId="4" fillId="6" borderId="278" xfId="0" applyNumberFormat="1" applyFont="1" applyFill="1" applyBorder="1" applyAlignment="1" applyProtection="1">
      <alignment horizontal="right"/>
      <protection locked="0"/>
    </xf>
    <xf numFmtId="1" fontId="4" fillId="6" borderId="217" xfId="0" applyNumberFormat="1" applyFont="1" applyFill="1" applyBorder="1" applyAlignment="1" applyProtection="1">
      <alignment horizontal="right"/>
      <protection locked="0"/>
    </xf>
    <xf numFmtId="1" fontId="4" fillId="6" borderId="222" xfId="0" applyNumberFormat="1" applyFont="1" applyFill="1" applyBorder="1" applyAlignment="1" applyProtection="1">
      <alignment horizontal="right"/>
      <protection locked="0"/>
    </xf>
    <xf numFmtId="1" fontId="4" fillId="0" borderId="315" xfId="0" applyNumberFormat="1" applyFont="1" applyBorder="1" applyProtection="1">
      <protection locked="0"/>
    </xf>
    <xf numFmtId="1" fontId="4" fillId="0" borderId="322" xfId="0" applyNumberFormat="1" applyFont="1" applyBorder="1" applyAlignment="1">
      <alignment horizontal="center" vertical="center"/>
    </xf>
    <xf numFmtId="1" fontId="4" fillId="0" borderId="288" xfId="0" applyNumberFormat="1" applyFont="1" applyBorder="1" applyProtection="1">
      <protection locked="0"/>
    </xf>
    <xf numFmtId="1" fontId="4" fillId="0" borderId="311" xfId="0" applyNumberFormat="1" applyFont="1" applyBorder="1" applyAlignment="1">
      <alignment horizontal="center" vertical="center"/>
    </xf>
    <xf numFmtId="1" fontId="4" fillId="0" borderId="311" xfId="0" applyNumberFormat="1" applyFont="1" applyBorder="1" applyAlignment="1" applyProtection="1">
      <alignment horizontal="center" vertical="center"/>
      <protection hidden="1"/>
    </xf>
    <xf numFmtId="1" fontId="4" fillId="0" borderId="312" xfId="0" applyNumberFormat="1" applyFont="1" applyBorder="1" applyAlignment="1">
      <alignment horizontal="right"/>
    </xf>
    <xf numFmtId="1" fontId="4" fillId="0" borderId="323" xfId="0" applyNumberFormat="1" applyFont="1" applyBorder="1" applyAlignment="1">
      <alignment horizontal="right"/>
    </xf>
    <xf numFmtId="1" fontId="4" fillId="6" borderId="312" xfId="0" applyNumberFormat="1" applyFont="1" applyFill="1" applyBorder="1" applyAlignment="1" applyProtection="1">
      <alignment horizontal="right"/>
      <protection locked="0"/>
    </xf>
    <xf numFmtId="1" fontId="4" fillId="6" borderId="318" xfId="0" applyNumberFormat="1" applyFont="1" applyFill="1" applyBorder="1" applyAlignment="1" applyProtection="1">
      <alignment horizontal="right"/>
      <protection locked="0"/>
    </xf>
    <xf numFmtId="1" fontId="4" fillId="6" borderId="252" xfId="0" applyNumberFormat="1" applyFont="1" applyFill="1" applyBorder="1" applyAlignment="1" applyProtection="1">
      <alignment horizontal="right"/>
      <protection locked="0"/>
    </xf>
    <xf numFmtId="1" fontId="4" fillId="6" borderId="253" xfId="0" applyNumberFormat="1" applyFont="1" applyFill="1" applyBorder="1" applyAlignment="1" applyProtection="1">
      <alignment horizontal="right"/>
      <protection locked="0"/>
    </xf>
    <xf numFmtId="1" fontId="4" fillId="6" borderId="324" xfId="0" applyNumberFormat="1" applyFont="1" applyFill="1" applyBorder="1" applyAlignment="1" applyProtection="1">
      <alignment horizontal="right"/>
      <protection locked="0"/>
    </xf>
    <xf numFmtId="1" fontId="4" fillId="6" borderId="325" xfId="0" applyNumberFormat="1" applyFont="1" applyFill="1" applyBorder="1" applyAlignment="1" applyProtection="1">
      <alignment horizontal="right"/>
      <protection locked="0"/>
    </xf>
    <xf numFmtId="1" fontId="4" fillId="0" borderId="326" xfId="0" applyNumberFormat="1" applyFont="1" applyBorder="1" applyProtection="1">
      <protection locked="0"/>
    </xf>
    <xf numFmtId="1" fontId="4" fillId="3" borderId="326" xfId="0" applyNumberFormat="1" applyFont="1" applyFill="1" applyBorder="1"/>
    <xf numFmtId="1" fontId="4" fillId="0" borderId="326" xfId="0" applyNumberFormat="1" applyFont="1" applyBorder="1"/>
    <xf numFmtId="1" fontId="4" fillId="0" borderId="326" xfId="0" applyNumberFormat="1" applyFont="1" applyBorder="1" applyProtection="1">
      <protection hidden="1"/>
    </xf>
    <xf numFmtId="1" fontId="4" fillId="0" borderId="284" xfId="0" applyNumberFormat="1" applyFont="1" applyBorder="1" applyProtection="1">
      <protection hidden="1"/>
    </xf>
    <xf numFmtId="1" fontId="4" fillId="0" borderId="283" xfId="0" applyNumberFormat="1" applyFont="1" applyBorder="1" applyProtection="1">
      <protection hidden="1"/>
    </xf>
    <xf numFmtId="1" fontId="4" fillId="3" borderId="326" xfId="0" applyNumberFormat="1" applyFont="1" applyFill="1" applyBorder="1" applyProtection="1">
      <protection hidden="1"/>
    </xf>
    <xf numFmtId="1" fontId="4" fillId="0" borderId="330" xfId="0" applyNumberFormat="1" applyFont="1" applyBorder="1" applyAlignment="1">
      <alignment horizontal="left" vertical="center"/>
    </xf>
    <xf numFmtId="1" fontId="4" fillId="0" borderId="330" xfId="0" applyNumberFormat="1" applyFont="1" applyBorder="1" applyAlignment="1">
      <alignment horizontal="center" vertical="center" wrapText="1"/>
    </xf>
    <xf numFmtId="1" fontId="4" fillId="6" borderId="330" xfId="0" applyNumberFormat="1" applyFont="1" applyFill="1" applyBorder="1" applyProtection="1">
      <protection locked="0"/>
    </xf>
    <xf numFmtId="1" fontId="4" fillId="6" borderId="331" xfId="0" applyNumberFormat="1" applyFont="1" applyFill="1" applyBorder="1" applyProtection="1">
      <protection locked="0"/>
    </xf>
    <xf numFmtId="1" fontId="4" fillId="6" borderId="332" xfId="0" applyNumberFormat="1" applyFont="1" applyFill="1" applyBorder="1" applyProtection="1">
      <protection locked="0"/>
    </xf>
    <xf numFmtId="1" fontId="4" fillId="6" borderId="333" xfId="0" applyNumberFormat="1" applyFont="1" applyFill="1" applyBorder="1" applyProtection="1">
      <protection locked="0"/>
    </xf>
    <xf numFmtId="1" fontId="4" fillId="0" borderId="330" xfId="0" applyNumberFormat="1" applyFont="1" applyBorder="1" applyAlignment="1">
      <alignment horizontal="left" vertical="center" wrapText="1"/>
    </xf>
    <xf numFmtId="1" fontId="4" fillId="0" borderId="330" xfId="0" applyNumberFormat="1" applyFont="1" applyBorder="1" applyAlignment="1">
      <alignment horizontal="center"/>
    </xf>
    <xf numFmtId="1" fontId="4" fillId="0" borderId="285" xfId="0" applyNumberFormat="1" applyFont="1" applyBorder="1" applyAlignment="1">
      <alignment horizontal="left" vertical="center" wrapText="1"/>
    </xf>
    <xf numFmtId="1" fontId="4" fillId="6" borderId="285" xfId="0" applyNumberFormat="1" applyFont="1" applyFill="1" applyBorder="1" applyProtection="1">
      <protection locked="0"/>
    </xf>
    <xf numFmtId="1" fontId="4" fillId="6" borderId="334" xfId="0" applyNumberFormat="1" applyFont="1" applyFill="1" applyBorder="1" applyProtection="1">
      <protection locked="0"/>
    </xf>
    <xf numFmtId="1" fontId="4" fillId="4" borderId="326" xfId="0" applyNumberFormat="1" applyFont="1" applyFill="1" applyBorder="1"/>
    <xf numFmtId="1" fontId="4" fillId="4" borderId="326" xfId="0" applyNumberFormat="1" applyFont="1" applyFill="1" applyBorder="1" applyProtection="1">
      <protection hidden="1"/>
    </xf>
    <xf numFmtId="1" fontId="4" fillId="3" borderId="282" xfId="0" applyNumberFormat="1" applyFont="1" applyFill="1" applyBorder="1" applyProtection="1">
      <protection hidden="1"/>
    </xf>
    <xf numFmtId="1" fontId="4" fillId="0" borderId="282" xfId="0" applyNumberFormat="1" applyFont="1" applyBorder="1" applyProtection="1">
      <protection hidden="1"/>
    </xf>
    <xf numFmtId="1" fontId="4" fillId="0" borderId="250" xfId="3" applyNumberFormat="1" applyFont="1" applyBorder="1" applyAlignment="1">
      <alignment horizontal="center" vertical="center" wrapText="1"/>
    </xf>
    <xf numFmtId="1" fontId="4" fillId="0" borderId="329" xfId="3" applyNumberFormat="1" applyFont="1" applyBorder="1" applyAlignment="1">
      <alignment horizontal="center" vertical="center" wrapText="1"/>
    </xf>
    <xf numFmtId="1" fontId="4" fillId="0" borderId="342" xfId="3" applyNumberFormat="1" applyFont="1" applyFill="1" applyBorder="1" applyAlignment="1">
      <alignment horizontal="center" vertical="center" wrapText="1"/>
    </xf>
    <xf numFmtId="1" fontId="4" fillId="0" borderId="329" xfId="3" applyNumberFormat="1" applyFont="1" applyFill="1" applyBorder="1" applyAlignment="1">
      <alignment horizontal="center" vertical="center" wrapText="1"/>
    </xf>
    <xf numFmtId="1" fontId="4" fillId="0" borderId="250" xfId="3" applyNumberFormat="1" applyFont="1" applyFill="1" applyBorder="1" applyAlignment="1">
      <alignment horizontal="center" vertical="center" wrapText="1"/>
    </xf>
    <xf numFmtId="1" fontId="4" fillId="0" borderId="343" xfId="3" applyNumberFormat="1" applyFont="1" applyFill="1" applyBorder="1" applyAlignment="1">
      <alignment horizontal="center" vertical="center" wrapText="1"/>
    </xf>
    <xf numFmtId="1" fontId="4" fillId="0" borderId="344" xfId="3" applyNumberFormat="1" applyFont="1" applyBorder="1" applyAlignment="1">
      <alignment horizontal="center" vertical="center" wrapText="1"/>
    </xf>
    <xf numFmtId="1" fontId="4" fillId="0" borderId="301" xfId="3" applyNumberFormat="1" applyFont="1" applyBorder="1" applyAlignment="1">
      <alignment horizontal="center" vertical="center" wrapText="1"/>
    </xf>
    <xf numFmtId="1" fontId="4" fillId="3" borderId="345" xfId="0" applyNumberFormat="1" applyFont="1" applyFill="1" applyBorder="1" applyProtection="1">
      <protection hidden="1"/>
    </xf>
    <xf numFmtId="1" fontId="4" fillId="0" borderId="345" xfId="0" applyNumberFormat="1" applyFont="1" applyBorder="1" applyProtection="1">
      <protection hidden="1"/>
    </xf>
    <xf numFmtId="1" fontId="4" fillId="0" borderId="302" xfId="2" applyNumberFormat="1" applyFont="1" applyBorder="1" applyAlignment="1">
      <alignment vertical="center" wrapText="1"/>
    </xf>
    <xf numFmtId="1" fontId="4" fillId="6" borderId="346" xfId="4" applyNumberFormat="1" applyFont="1" applyFill="1" applyBorder="1" applyProtection="1">
      <protection locked="0"/>
    </xf>
    <xf numFmtId="1" fontId="4" fillId="6" borderId="347" xfId="4" applyNumberFormat="1" applyFont="1" applyFill="1" applyBorder="1" applyProtection="1">
      <protection locked="0"/>
    </xf>
    <xf numFmtId="1" fontId="4" fillId="6" borderId="348" xfId="4" applyNumberFormat="1" applyFont="1" applyFill="1" applyBorder="1" applyProtection="1">
      <protection locked="0"/>
    </xf>
    <xf numFmtId="1" fontId="4" fillId="6" borderId="349" xfId="4" applyNumberFormat="1" applyFont="1" applyFill="1" applyBorder="1" applyProtection="1">
      <protection locked="0"/>
    </xf>
    <xf numFmtId="1" fontId="4" fillId="6" borderId="350" xfId="4" applyNumberFormat="1" applyFont="1" applyFill="1" applyBorder="1" applyProtection="1">
      <protection locked="0"/>
    </xf>
    <xf numFmtId="1" fontId="4" fillId="6" borderId="351" xfId="4" applyNumberFormat="1" applyFont="1" applyFill="1" applyBorder="1" applyProtection="1">
      <protection locked="0"/>
    </xf>
    <xf numFmtId="1" fontId="4" fillId="0" borderId="352" xfId="2" applyNumberFormat="1" applyFont="1" applyBorder="1" applyAlignment="1">
      <alignment horizontal="center" vertical="center" wrapText="1"/>
    </xf>
    <xf numFmtId="1" fontId="4" fillId="0" borderId="353" xfId="4" applyNumberFormat="1" applyFont="1" applyBorder="1" applyAlignment="1">
      <alignment horizontal="right"/>
    </xf>
    <xf numFmtId="1" fontId="4" fillId="0" borderId="354" xfId="4" applyNumberFormat="1" applyFont="1" applyBorder="1" applyAlignment="1">
      <alignment horizontal="right"/>
    </xf>
    <xf numFmtId="1" fontId="4" fillId="0" borderId="355" xfId="4" applyNumberFormat="1" applyFont="1" applyBorder="1" applyAlignment="1">
      <alignment horizontal="right"/>
    </xf>
    <xf numFmtId="1" fontId="4" fillId="0" borderId="343" xfId="4" applyNumberFormat="1" applyFont="1" applyBorder="1" applyAlignment="1">
      <alignment horizontal="right"/>
    </xf>
    <xf numFmtId="1" fontId="4" fillId="0" borderId="356" xfId="4" applyNumberFormat="1" applyFont="1" applyBorder="1" applyAlignment="1">
      <alignment horizontal="right"/>
    </xf>
    <xf numFmtId="1" fontId="4" fillId="3" borderId="357" xfId="0" applyNumberFormat="1" applyFont="1" applyFill="1" applyBorder="1" applyProtection="1">
      <protection hidden="1"/>
    </xf>
    <xf numFmtId="1" fontId="4" fillId="0" borderId="357" xfId="0" applyNumberFormat="1" applyFont="1" applyBorder="1" applyProtection="1">
      <protection hidden="1"/>
    </xf>
    <xf numFmtId="1" fontId="6" fillId="3" borderId="352" xfId="0" applyNumberFormat="1" applyFont="1" applyFill="1" applyBorder="1" applyAlignment="1">
      <alignment vertical="center" wrapText="1"/>
    </xf>
    <xf numFmtId="1" fontId="6" fillId="3" borderId="358" xfId="0" applyNumberFormat="1" applyFont="1" applyFill="1" applyBorder="1" applyAlignment="1">
      <alignment vertical="center" wrapText="1"/>
    </xf>
    <xf numFmtId="1" fontId="2" fillId="0" borderId="359" xfId="0" applyNumberFormat="1" applyFont="1" applyBorder="1"/>
    <xf numFmtId="1" fontId="2" fillId="0" borderId="360" xfId="0" applyNumberFormat="1" applyFont="1" applyBorder="1"/>
    <xf numFmtId="1" fontId="4" fillId="0" borderId="353" xfId="0" applyNumberFormat="1" applyFont="1" applyBorder="1" applyAlignment="1">
      <alignment horizontal="center" vertical="center"/>
    </xf>
    <xf numFmtId="1" fontId="4" fillId="0" borderId="343" xfId="0" applyNumberFormat="1" applyFont="1" applyBorder="1" applyAlignment="1">
      <alignment horizontal="center" vertical="center"/>
    </xf>
    <xf numFmtId="1" fontId="4" fillId="0" borderId="343" xfId="0" applyNumberFormat="1" applyFont="1" applyBorder="1" applyAlignment="1">
      <alignment horizontal="center" vertical="center" wrapText="1"/>
    </xf>
    <xf numFmtId="1" fontId="4" fillId="0" borderId="354" xfId="0" applyNumberFormat="1" applyFont="1" applyBorder="1" applyAlignment="1">
      <alignment horizontal="center" vertical="center"/>
    </xf>
    <xf numFmtId="1" fontId="4" fillId="0" borderId="363" xfId="0" applyNumberFormat="1" applyFont="1" applyBorder="1"/>
    <xf numFmtId="1" fontId="4" fillId="6" borderId="363" xfId="4" applyNumberFormat="1" applyFont="1" applyFill="1" applyBorder="1" applyProtection="1">
      <protection locked="0"/>
    </xf>
    <xf numFmtId="1" fontId="4" fillId="0" borderId="364" xfId="0" applyNumberFormat="1" applyFont="1" applyBorder="1"/>
    <xf numFmtId="1" fontId="2" fillId="3" borderId="365" xfId="0" applyNumberFormat="1" applyFont="1" applyFill="1" applyBorder="1"/>
    <xf numFmtId="1" fontId="4" fillId="0" borderId="311" xfId="0" applyNumberFormat="1" applyFont="1" applyBorder="1" applyAlignment="1">
      <alignment horizontal="center" vertical="center" wrapText="1"/>
    </xf>
    <xf numFmtId="1" fontId="4" fillId="0" borderId="252" xfId="0" applyNumberFormat="1" applyFont="1" applyBorder="1" applyAlignment="1">
      <alignment horizontal="center" vertical="center" wrapText="1"/>
    </xf>
    <xf numFmtId="1" fontId="4" fillId="0" borderId="340" xfId="0" applyNumberFormat="1" applyFont="1" applyBorder="1" applyAlignment="1">
      <alignment horizontal="center" vertical="center" wrapText="1"/>
    </xf>
    <xf numFmtId="1" fontId="4" fillId="0" borderId="312" xfId="0" applyNumberFormat="1" applyFont="1" applyBorder="1" applyAlignment="1">
      <alignment horizontal="center" vertical="center" wrapText="1"/>
    </xf>
    <xf numFmtId="1" fontId="4" fillId="0" borderId="340" xfId="0" applyNumberFormat="1" applyFont="1" applyBorder="1"/>
    <xf numFmtId="1" fontId="4" fillId="0" borderId="318" xfId="0" applyNumberFormat="1" applyFont="1" applyBorder="1" applyAlignment="1">
      <alignment horizontal="center" vertical="center"/>
    </xf>
    <xf numFmtId="1" fontId="4" fillId="0" borderId="303" xfId="0" applyNumberFormat="1" applyFont="1" applyBorder="1"/>
    <xf numFmtId="1" fontId="4" fillId="0" borderId="367" xfId="0" applyNumberFormat="1" applyFont="1" applyBorder="1"/>
    <xf numFmtId="1" fontId="4" fillId="2" borderId="368" xfId="5" applyNumberFormat="1" applyFont="1" applyBorder="1" applyProtection="1">
      <protection locked="0"/>
    </xf>
    <xf numFmtId="1" fontId="4" fillId="2" borderId="369" xfId="5" applyNumberFormat="1" applyFont="1" applyBorder="1" applyProtection="1">
      <protection locked="0"/>
    </xf>
    <xf numFmtId="1" fontId="4" fillId="2" borderId="370" xfId="5" applyNumberFormat="1" applyFont="1" applyBorder="1" applyProtection="1">
      <protection locked="0"/>
    </xf>
    <xf numFmtId="1" fontId="4" fillId="2" borderId="371" xfId="5" applyNumberFormat="1" applyFont="1" applyBorder="1" applyProtection="1">
      <protection locked="0"/>
    </xf>
    <xf numFmtId="1" fontId="4" fillId="2" borderId="372" xfId="5" applyNumberFormat="1" applyFont="1" applyBorder="1" applyProtection="1">
      <protection locked="0"/>
    </xf>
    <xf numFmtId="1" fontId="4" fillId="2" borderId="373" xfId="5" applyNumberFormat="1" applyFont="1" applyBorder="1" applyProtection="1">
      <protection locked="0"/>
    </xf>
    <xf numFmtId="1" fontId="4" fillId="2" borderId="374" xfId="5" applyNumberFormat="1" applyFont="1" applyBorder="1" applyProtection="1">
      <protection locked="0"/>
    </xf>
    <xf numFmtId="1" fontId="4" fillId="2" borderId="375" xfId="5" applyNumberFormat="1" applyFont="1" applyBorder="1" applyProtection="1">
      <protection locked="0"/>
    </xf>
    <xf numFmtId="1" fontId="4" fillId="2" borderId="376" xfId="5" applyNumberFormat="1" applyFont="1" applyBorder="1" applyProtection="1">
      <protection locked="0"/>
    </xf>
    <xf numFmtId="1" fontId="4" fillId="2" borderId="377" xfId="5" applyNumberFormat="1" applyFont="1" applyBorder="1" applyProtection="1">
      <protection locked="0"/>
    </xf>
    <xf numFmtId="1" fontId="4" fillId="2" borderId="378" xfId="5" applyNumberFormat="1" applyFont="1" applyBorder="1" applyProtection="1">
      <protection locked="0"/>
    </xf>
    <xf numFmtId="1" fontId="4" fillId="2" borderId="379" xfId="5" applyNumberFormat="1" applyFont="1" applyBorder="1" applyProtection="1">
      <protection locked="0"/>
    </xf>
    <xf numFmtId="1" fontId="4" fillId="2" borderId="380" xfId="5" applyNumberFormat="1" applyFont="1" applyBorder="1" applyProtection="1">
      <protection locked="0"/>
    </xf>
    <xf numFmtId="1" fontId="4" fillId="2" borderId="381" xfId="5" applyNumberFormat="1" applyFont="1" applyBorder="1" applyProtection="1">
      <protection locked="0"/>
    </xf>
    <xf numFmtId="1" fontId="4" fillId="2" borderId="382" xfId="5" applyNumberFormat="1" applyFont="1" applyBorder="1" applyProtection="1">
      <protection locked="0"/>
    </xf>
    <xf numFmtId="1" fontId="4" fillId="2" borderId="383" xfId="5" applyNumberFormat="1" applyFont="1" applyBorder="1" applyProtection="1">
      <protection locked="0"/>
    </xf>
    <xf numFmtId="1" fontId="4" fillId="0" borderId="344" xfId="0" applyNumberFormat="1" applyFont="1" applyBorder="1" applyAlignment="1">
      <alignment horizontal="center" vertical="center" wrapText="1"/>
    </xf>
    <xf numFmtId="1" fontId="4" fillId="0" borderId="388" xfId="0" applyNumberFormat="1" applyFont="1" applyBorder="1" applyAlignment="1">
      <alignment horizontal="center" vertical="center" wrapText="1"/>
    </xf>
    <xf numFmtId="1" fontId="4" fillId="0" borderId="346" xfId="0" applyNumberFormat="1" applyFont="1" applyBorder="1"/>
    <xf numFmtId="1" fontId="4" fillId="0" borderId="350" xfId="0" applyNumberFormat="1" applyFont="1" applyBorder="1"/>
    <xf numFmtId="1" fontId="4" fillId="0" borderId="347" xfId="0" applyNumberFormat="1" applyFont="1" applyBorder="1"/>
    <xf numFmtId="1" fontId="4" fillId="6" borderId="346" xfId="0" applyNumberFormat="1" applyFont="1" applyFill="1" applyBorder="1" applyProtection="1">
      <protection locked="0"/>
    </xf>
    <xf numFmtId="1" fontId="4" fillId="6" borderId="347" xfId="0" applyNumberFormat="1" applyFont="1" applyFill="1" applyBorder="1" applyProtection="1">
      <protection locked="0"/>
    </xf>
    <xf numFmtId="1" fontId="4" fillId="6" borderId="389" xfId="0" applyNumberFormat="1" applyFont="1" applyFill="1" applyBorder="1" applyProtection="1">
      <protection locked="0"/>
    </xf>
    <xf numFmtId="1" fontId="4" fillId="6" borderId="348" xfId="0" applyNumberFormat="1" applyFont="1" applyFill="1" applyBorder="1" applyProtection="1">
      <protection locked="0"/>
    </xf>
    <xf numFmtId="1" fontId="4" fillId="0" borderId="391" xfId="0" applyNumberFormat="1" applyFont="1" applyBorder="1"/>
    <xf numFmtId="1" fontId="4" fillId="0" borderId="392" xfId="0" applyNumberFormat="1" applyFont="1" applyBorder="1"/>
    <xf numFmtId="1" fontId="4" fillId="6" borderId="303" xfId="0" applyNumberFormat="1" applyFont="1" applyFill="1" applyBorder="1" applyProtection="1">
      <protection locked="0"/>
    </xf>
    <xf numFmtId="1" fontId="4" fillId="6" borderId="392" xfId="0" applyNumberFormat="1" applyFont="1" applyFill="1" applyBorder="1" applyProtection="1">
      <protection locked="0"/>
    </xf>
    <xf numFmtId="1" fontId="4" fillId="6" borderId="393" xfId="0" applyNumberFormat="1" applyFont="1" applyFill="1" applyBorder="1" applyProtection="1">
      <protection locked="0"/>
    </xf>
    <xf numFmtId="1" fontId="4" fillId="6" borderId="305" xfId="0" applyNumberFormat="1" applyFont="1" applyFill="1" applyBorder="1" applyProtection="1">
      <protection locked="0"/>
    </xf>
    <xf numFmtId="0" fontId="4" fillId="0" borderId="353" xfId="0" applyFont="1" applyBorder="1" applyAlignment="1">
      <alignment horizontal="center" vertical="center"/>
    </xf>
    <xf numFmtId="0" fontId="4" fillId="0" borderId="343" xfId="0" applyFont="1" applyBorder="1" applyAlignment="1">
      <alignment horizontal="center" vertical="center"/>
    </xf>
    <xf numFmtId="0" fontId="4" fillId="0" borderId="387" xfId="0" applyFont="1" applyBorder="1" applyAlignment="1">
      <alignment horizontal="center" vertical="center"/>
    </xf>
    <xf numFmtId="1" fontId="4" fillId="0" borderId="353" xfId="0" applyNumberFormat="1" applyFont="1" applyBorder="1"/>
    <xf numFmtId="1" fontId="3" fillId="3" borderId="0" xfId="0" applyNumberFormat="1" applyFont="1" applyFill="1" applyAlignment="1">
      <alignment horizontal="center" vertical="center" wrapText="1"/>
    </xf>
    <xf numFmtId="1" fontId="4" fillId="0" borderId="11" xfId="0" applyNumberFormat="1" applyFont="1" applyBorder="1" applyAlignment="1">
      <alignment horizontal="center" vertical="center" wrapText="1"/>
    </xf>
    <xf numFmtId="1" fontId="4" fillId="0" borderId="398" xfId="0" applyNumberFormat="1" applyFont="1" applyBorder="1" applyAlignment="1">
      <alignment horizontal="center" vertical="center" wrapText="1"/>
    </xf>
    <xf numFmtId="1" fontId="4" fillId="0" borderId="399" xfId="0" applyNumberFormat="1" applyFont="1" applyBorder="1" applyAlignment="1">
      <alignment horizontal="center" vertical="center" wrapText="1"/>
    </xf>
    <xf numFmtId="1" fontId="4" fillId="0" borderId="251" xfId="0" applyNumberFormat="1" applyFont="1" applyBorder="1" applyAlignment="1">
      <alignment horizontal="center" vertical="center" wrapText="1"/>
    </xf>
    <xf numFmtId="1" fontId="4" fillId="3" borderId="398" xfId="0" applyNumberFormat="1" applyFont="1" applyFill="1" applyBorder="1" applyAlignment="1">
      <alignment horizontal="center" vertical="center"/>
    </xf>
    <xf numFmtId="1" fontId="4" fillId="3" borderId="251" xfId="0" applyNumberFormat="1" applyFont="1" applyFill="1" applyBorder="1" applyAlignment="1">
      <alignment horizontal="center" vertical="center"/>
    </xf>
    <xf numFmtId="1" fontId="4" fillId="3" borderId="395" xfId="0" applyNumberFormat="1" applyFont="1" applyFill="1" applyBorder="1" applyAlignment="1">
      <alignment horizontal="center" vertical="center"/>
    </xf>
    <xf numFmtId="1" fontId="4" fillId="0" borderId="400" xfId="0" applyNumberFormat="1" applyFont="1" applyBorder="1" applyAlignment="1">
      <alignment horizontal="center" vertical="center"/>
    </xf>
    <xf numFmtId="1" fontId="4" fillId="0" borderId="398" xfId="0" applyNumberFormat="1" applyFont="1" applyBorder="1" applyAlignment="1">
      <alignment horizontal="right"/>
    </xf>
    <xf numFmtId="1" fontId="4" fillId="0" borderId="399" xfId="0" applyNumberFormat="1" applyFont="1" applyBorder="1" applyAlignment="1">
      <alignment horizontal="right"/>
    </xf>
    <xf numFmtId="1" fontId="4" fillId="3" borderId="400" xfId="0" applyNumberFormat="1" applyFont="1" applyFill="1" applyBorder="1" applyAlignment="1">
      <alignment horizontal="center" vertical="center"/>
    </xf>
    <xf numFmtId="1" fontId="4" fillId="0" borderId="261" xfId="0" applyNumberFormat="1" applyFont="1" applyBorder="1" applyAlignment="1">
      <alignment horizontal="right"/>
    </xf>
    <xf numFmtId="1" fontId="4" fillId="3" borderId="258" xfId="0" applyNumberFormat="1" applyFont="1" applyFill="1" applyBorder="1" applyAlignment="1">
      <alignment horizontal="right"/>
    </xf>
    <xf numFmtId="1" fontId="4" fillId="6" borderId="245" xfId="0" applyNumberFormat="1" applyFont="1" applyFill="1" applyBorder="1" applyProtection="1">
      <protection locked="0"/>
    </xf>
    <xf numFmtId="1" fontId="4" fillId="6" borderId="258" xfId="0" applyNumberFormat="1" applyFont="1" applyFill="1" applyBorder="1" applyProtection="1">
      <protection locked="0"/>
    </xf>
    <xf numFmtId="1" fontId="4" fillId="6" borderId="248" xfId="0" applyNumberFormat="1" applyFont="1" applyFill="1" applyBorder="1" applyProtection="1">
      <protection locked="0"/>
    </xf>
    <xf numFmtId="1" fontId="4" fillId="6" borderId="401" xfId="0" applyNumberFormat="1" applyFont="1" applyFill="1" applyBorder="1" applyProtection="1">
      <protection locked="0"/>
    </xf>
    <xf numFmtId="1" fontId="4" fillId="6" borderId="402" xfId="0" applyNumberFormat="1" applyFont="1" applyFill="1" applyBorder="1" applyProtection="1">
      <protection locked="0"/>
    </xf>
    <xf numFmtId="1" fontId="4" fillId="6" borderId="257" xfId="0" applyNumberFormat="1" applyFont="1" applyFill="1" applyBorder="1" applyAlignment="1" applyProtection="1">
      <alignment wrapText="1"/>
      <protection locked="0"/>
    </xf>
    <xf numFmtId="1" fontId="4" fillId="6" borderId="258" xfId="0" applyNumberFormat="1" applyFont="1" applyFill="1" applyBorder="1" applyAlignment="1" applyProtection="1">
      <alignment wrapText="1"/>
      <protection locked="0"/>
    </xf>
    <xf numFmtId="1" fontId="4" fillId="0" borderId="403" xfId="0" applyNumberFormat="1" applyFont="1" applyBorder="1" applyAlignment="1">
      <alignment horizontal="right" wrapText="1"/>
    </xf>
    <xf numFmtId="1" fontId="4" fillId="0" borderId="404" xfId="0" applyNumberFormat="1" applyFont="1" applyBorder="1" applyAlignment="1">
      <alignment horizontal="right" wrapText="1"/>
    </xf>
    <xf numFmtId="1" fontId="4" fillId="3" borderId="396" xfId="0" applyNumberFormat="1" applyFont="1" applyFill="1" applyBorder="1" applyAlignment="1">
      <alignment horizontal="right"/>
    </xf>
    <xf numFmtId="1" fontId="4" fillId="6" borderId="405" xfId="0" applyNumberFormat="1" applyFont="1" applyFill="1" applyBorder="1" applyProtection="1">
      <protection locked="0"/>
    </xf>
    <xf numFmtId="1" fontId="4" fillId="6" borderId="403" xfId="0" applyNumberFormat="1" applyFont="1" applyFill="1" applyBorder="1" applyProtection="1">
      <protection locked="0"/>
    </xf>
    <xf numFmtId="1" fontId="5" fillId="3" borderId="254" xfId="0" applyNumberFormat="1" applyFont="1" applyFill="1" applyBorder="1"/>
    <xf numFmtId="1" fontId="5" fillId="3" borderId="255" xfId="0" applyNumberFormat="1" applyFont="1" applyFill="1" applyBorder="1"/>
    <xf numFmtId="1" fontId="4" fillId="3" borderId="254" xfId="0" applyNumberFormat="1" applyFont="1" applyFill="1" applyBorder="1"/>
    <xf numFmtId="1" fontId="4" fillId="0" borderId="396" xfId="0" applyNumberFormat="1" applyFont="1" applyBorder="1" applyAlignment="1">
      <alignment horizontal="center" vertical="center" wrapText="1"/>
    </xf>
    <xf numFmtId="1" fontId="4" fillId="0" borderId="245" xfId="0" applyNumberFormat="1" applyFont="1" applyBorder="1" applyAlignment="1">
      <alignment horizontal="right"/>
    </xf>
    <xf numFmtId="1" fontId="4" fillId="6" borderId="246" xfId="0" applyNumberFormat="1" applyFont="1" applyFill="1" applyBorder="1" applyProtection="1">
      <protection locked="0"/>
    </xf>
    <xf numFmtId="1" fontId="4" fillId="6" borderId="247" xfId="0" applyNumberFormat="1" applyFont="1" applyFill="1" applyBorder="1" applyProtection="1">
      <protection locked="0"/>
    </xf>
    <xf numFmtId="1" fontId="4" fillId="4" borderId="406" xfId="0" applyNumberFormat="1" applyFont="1" applyFill="1" applyBorder="1" applyProtection="1">
      <protection hidden="1"/>
    </xf>
    <xf numFmtId="1" fontId="4" fillId="4" borderId="407" xfId="0" applyNumberFormat="1" applyFont="1" applyFill="1" applyBorder="1" applyProtection="1">
      <protection hidden="1"/>
    </xf>
    <xf numFmtId="1" fontId="4" fillId="4" borderId="408" xfId="0" applyNumberFormat="1" applyFont="1" applyFill="1" applyBorder="1" applyProtection="1">
      <protection hidden="1"/>
    </xf>
    <xf numFmtId="1" fontId="4" fillId="0" borderId="399" xfId="0" applyNumberFormat="1" applyFont="1" applyBorder="1" applyAlignment="1">
      <alignment horizontal="center" vertical="center"/>
    </xf>
    <xf numFmtId="1" fontId="4" fillId="3" borderId="409" xfId="0" applyNumberFormat="1" applyFont="1" applyFill="1" applyBorder="1"/>
    <xf numFmtId="1" fontId="4" fillId="3" borderId="409" xfId="0" applyNumberFormat="1" applyFont="1" applyFill="1" applyBorder="1" applyAlignment="1">
      <alignment wrapText="1"/>
    </xf>
    <xf numFmtId="1" fontId="4" fillId="4" borderId="409" xfId="0" applyNumberFormat="1" applyFont="1" applyFill="1" applyBorder="1" applyProtection="1">
      <protection hidden="1"/>
    </xf>
    <xf numFmtId="1" fontId="4" fillId="6" borderId="261" xfId="0" applyNumberFormat="1" applyFont="1" applyFill="1" applyBorder="1" applyProtection="1">
      <protection locked="0"/>
    </xf>
    <xf numFmtId="1" fontId="4" fillId="3" borderId="357" xfId="0" applyNumberFormat="1" applyFont="1" applyFill="1" applyBorder="1"/>
    <xf numFmtId="1" fontId="1" fillId="3" borderId="357" xfId="0" applyNumberFormat="1" applyFont="1" applyFill="1" applyBorder="1" applyAlignment="1">
      <alignment horizontal="right"/>
    </xf>
    <xf numFmtId="1" fontId="4" fillId="0" borderId="357" xfId="0" applyNumberFormat="1" applyFont="1" applyBorder="1"/>
    <xf numFmtId="1" fontId="4" fillId="4" borderId="357" xfId="0" applyNumberFormat="1" applyFont="1" applyFill="1" applyBorder="1" applyProtection="1">
      <protection hidden="1"/>
    </xf>
    <xf numFmtId="1" fontId="1" fillId="3" borderId="357" xfId="0" applyNumberFormat="1" applyFont="1" applyFill="1" applyBorder="1"/>
    <xf numFmtId="1" fontId="5" fillId="0" borderId="410" xfId="0" applyNumberFormat="1" applyFont="1" applyBorder="1"/>
    <xf numFmtId="1" fontId="5" fillId="0" borderId="411" xfId="0" applyNumberFormat="1" applyFont="1" applyBorder="1"/>
    <xf numFmtId="1" fontId="4" fillId="0" borderId="414" xfId="0" applyNumberFormat="1" applyFont="1" applyBorder="1" applyAlignment="1">
      <alignment horizontal="center" vertical="center" wrapText="1"/>
    </xf>
    <xf numFmtId="1" fontId="1" fillId="0" borderId="415" xfId="0" applyNumberFormat="1" applyFont="1" applyBorder="1" applyAlignment="1">
      <alignment horizontal="left" vertical="center"/>
    </xf>
    <xf numFmtId="1" fontId="4" fillId="0" borderId="415" xfId="0" applyNumberFormat="1" applyFont="1" applyBorder="1" applyAlignment="1">
      <alignment horizontal="right"/>
    </xf>
    <xf numFmtId="1" fontId="4" fillId="0" borderId="416" xfId="0" applyNumberFormat="1" applyFont="1" applyBorder="1" applyAlignment="1">
      <alignment horizontal="right"/>
    </xf>
    <xf numFmtId="1" fontId="4" fillId="0" borderId="417" xfId="0" applyNumberFormat="1" applyFont="1" applyBorder="1" applyAlignment="1">
      <alignment horizontal="right"/>
    </xf>
    <xf numFmtId="1" fontId="4" fillId="0" borderId="416" xfId="0" applyNumberFormat="1" applyFont="1" applyBorder="1"/>
    <xf numFmtId="1" fontId="4" fillId="0" borderId="418" xfId="0" applyNumberFormat="1" applyFont="1" applyBorder="1"/>
    <xf numFmtId="1" fontId="5" fillId="0" borderId="419" xfId="0" applyNumberFormat="1" applyFont="1" applyBorder="1" applyAlignment="1">
      <alignment wrapText="1"/>
    </xf>
    <xf numFmtId="1" fontId="4" fillId="4" borderId="407" xfId="0" applyNumberFormat="1" applyFont="1" applyFill="1" applyBorder="1"/>
    <xf numFmtId="1" fontId="4" fillId="4" borderId="406" xfId="0" applyNumberFormat="1" applyFont="1" applyFill="1" applyBorder="1"/>
    <xf numFmtId="1" fontId="4" fillId="0" borderId="406" xfId="0" applyNumberFormat="1" applyFont="1" applyBorder="1"/>
    <xf numFmtId="1" fontId="4" fillId="4" borderId="420" xfId="0" applyNumberFormat="1" applyFont="1" applyFill="1" applyBorder="1"/>
    <xf numFmtId="1" fontId="4" fillId="4" borderId="409" xfId="0" applyNumberFormat="1" applyFont="1" applyFill="1" applyBorder="1"/>
    <xf numFmtId="1" fontId="4" fillId="0" borderId="421" xfId="0" applyNumberFormat="1" applyFont="1" applyBorder="1"/>
    <xf numFmtId="1" fontId="4" fillId="0" borderId="420" xfId="0" applyNumberFormat="1" applyFont="1" applyBorder="1" applyProtection="1">
      <protection hidden="1"/>
    </xf>
    <xf numFmtId="1" fontId="4" fillId="0" borderId="422" xfId="0" applyNumberFormat="1" applyFont="1" applyBorder="1" applyAlignment="1">
      <alignment horizontal="center" vertical="center" wrapText="1"/>
    </xf>
    <xf numFmtId="1" fontId="4" fillId="0" borderId="423" xfId="0" applyNumberFormat="1" applyFont="1" applyBorder="1" applyAlignment="1">
      <alignment horizontal="center" vertical="center" wrapText="1"/>
    </xf>
    <xf numFmtId="1" fontId="4" fillId="0" borderId="424" xfId="0" applyNumberFormat="1" applyFont="1" applyBorder="1" applyAlignment="1">
      <alignment horizontal="center" vertical="center" wrapText="1"/>
    </xf>
    <xf numFmtId="1" fontId="4" fillId="0" borderId="413" xfId="0" applyNumberFormat="1" applyFont="1" applyBorder="1" applyAlignment="1">
      <alignment horizontal="center" vertical="center" wrapText="1"/>
    </xf>
    <xf numFmtId="1" fontId="4" fillId="3" borderId="421" xfId="0" applyNumberFormat="1" applyFont="1" applyFill="1" applyBorder="1"/>
    <xf numFmtId="1" fontId="4" fillId="0" borderId="409" xfId="0" applyNumberFormat="1" applyFont="1" applyBorder="1"/>
    <xf numFmtId="1" fontId="4" fillId="0" borderId="409" xfId="0" applyNumberFormat="1" applyFont="1" applyBorder="1" applyProtection="1">
      <protection hidden="1"/>
    </xf>
    <xf numFmtId="1" fontId="4" fillId="0" borderId="416" xfId="0" applyNumberFormat="1" applyFont="1" applyBorder="1" applyAlignment="1">
      <alignment horizontal="left" vertical="center" wrapText="1"/>
    </xf>
    <xf numFmtId="1" fontId="4" fillId="6" borderId="425" xfId="0" applyNumberFormat="1" applyFont="1" applyFill="1" applyBorder="1" applyProtection="1">
      <protection locked="0"/>
    </xf>
    <xf numFmtId="1" fontId="4" fillId="6" borderId="426" xfId="0" applyNumberFormat="1" applyFont="1" applyFill="1" applyBorder="1" applyProtection="1">
      <protection locked="0"/>
    </xf>
    <xf numFmtId="1" fontId="4" fillId="0" borderId="397" xfId="0" applyNumberFormat="1" applyFont="1" applyBorder="1" applyAlignment="1">
      <alignment horizontal="left" vertical="center" wrapText="1"/>
    </xf>
    <xf numFmtId="1" fontId="4" fillId="6" borderId="427" xfId="0" applyNumberFormat="1" applyFont="1" applyFill="1" applyBorder="1" applyProtection="1">
      <protection locked="0"/>
    </xf>
    <xf numFmtId="1" fontId="4" fillId="6" borderId="396" xfId="0" applyNumberFormat="1" applyFont="1" applyFill="1" applyBorder="1" applyProtection="1">
      <protection locked="0"/>
    </xf>
    <xf numFmtId="1" fontId="4" fillId="4" borderId="357" xfId="0" applyNumberFormat="1" applyFont="1" applyFill="1" applyBorder="1"/>
    <xf numFmtId="0" fontId="4" fillId="0" borderId="429" xfId="0" applyFont="1" applyBorder="1" applyAlignment="1">
      <alignment horizontal="center" vertical="center" wrapText="1"/>
    </xf>
    <xf numFmtId="0" fontId="4" fillId="0" borderId="413" xfId="0" applyFont="1" applyBorder="1" applyAlignment="1">
      <alignment horizontal="center" vertical="center" wrapText="1"/>
    </xf>
    <xf numFmtId="1" fontId="4" fillId="4" borderId="430" xfId="0" applyNumberFormat="1" applyFont="1" applyFill="1" applyBorder="1"/>
    <xf numFmtId="1" fontId="4" fillId="0" borderId="430" xfId="0" applyNumberFormat="1" applyFont="1" applyBorder="1"/>
    <xf numFmtId="1" fontId="4" fillId="0" borderId="430" xfId="0" applyNumberFormat="1" applyFont="1" applyBorder="1" applyProtection="1">
      <protection hidden="1"/>
    </xf>
    <xf numFmtId="0" fontId="4" fillId="0" borderId="431" xfId="0" applyFont="1" applyBorder="1" applyAlignment="1">
      <alignment vertical="center" wrapText="1"/>
    </xf>
    <xf numFmtId="0" fontId="4" fillId="11" borderId="432" xfId="0" applyFont="1" applyFill="1" applyBorder="1" applyAlignment="1" applyProtection="1">
      <alignment vertical="center"/>
      <protection locked="0"/>
    </xf>
    <xf numFmtId="0" fontId="4" fillId="11" borderId="433" xfId="0" applyFont="1" applyFill="1" applyBorder="1" applyAlignment="1" applyProtection="1">
      <alignment vertical="center"/>
      <protection locked="0"/>
    </xf>
    <xf numFmtId="0" fontId="4" fillId="11" borderId="434" xfId="0" applyFont="1" applyFill="1" applyBorder="1" applyAlignment="1" applyProtection="1">
      <alignment vertical="center" wrapText="1"/>
      <protection locked="0"/>
    </xf>
    <xf numFmtId="0" fontId="4" fillId="11" borderId="433" xfId="0" applyFont="1" applyFill="1" applyBorder="1" applyAlignment="1" applyProtection="1">
      <alignment vertical="center" wrapText="1"/>
      <protection locked="0"/>
    </xf>
    <xf numFmtId="1" fontId="4" fillId="3" borderId="430" xfId="0" applyNumberFormat="1" applyFont="1" applyFill="1" applyBorder="1"/>
    <xf numFmtId="1" fontId="4" fillId="0" borderId="414" xfId="0" applyNumberFormat="1" applyFont="1" applyBorder="1" applyAlignment="1">
      <alignment horizontal="center" wrapText="1"/>
    </xf>
    <xf numFmtId="1" fontId="1" fillId="4" borderId="430" xfId="0" applyNumberFormat="1" applyFont="1" applyFill="1" applyBorder="1"/>
    <xf numFmtId="1" fontId="4" fillId="0" borderId="416" xfId="0" applyNumberFormat="1" applyFont="1" applyBorder="1" applyAlignment="1">
      <alignment vertical="center" wrapText="1"/>
    </xf>
    <xf numFmtId="1" fontId="4" fillId="6" borderId="416" xfId="0" applyNumberFormat="1" applyFont="1" applyFill="1" applyBorder="1" applyAlignment="1" applyProtection="1">
      <alignment wrapText="1"/>
      <protection locked="0"/>
    </xf>
    <xf numFmtId="1" fontId="1" fillId="3" borderId="430" xfId="0" applyNumberFormat="1" applyFont="1" applyFill="1" applyBorder="1" applyAlignment="1">
      <alignment wrapText="1"/>
    </xf>
    <xf numFmtId="1" fontId="5" fillId="0" borderId="406" xfId="0" applyNumberFormat="1" applyFont="1" applyBorder="1"/>
    <xf numFmtId="1" fontId="4" fillId="0" borderId="435" xfId="0" applyNumberFormat="1" applyFont="1" applyBorder="1"/>
    <xf numFmtId="1" fontId="4" fillId="3" borderId="420" xfId="0" applyNumberFormat="1" applyFont="1" applyFill="1" applyBorder="1"/>
    <xf numFmtId="1" fontId="4" fillId="0" borderId="420" xfId="0" applyNumberFormat="1" applyFont="1" applyBorder="1"/>
    <xf numFmtId="1" fontId="4" fillId="0" borderId="436" xfId="0" applyNumberFormat="1" applyFont="1" applyBorder="1"/>
    <xf numFmtId="1" fontId="4" fillId="0" borderId="437" xfId="0" applyNumberFormat="1" applyFont="1" applyBorder="1"/>
    <xf numFmtId="1" fontId="4" fillId="0" borderId="414" xfId="0" applyNumberFormat="1" applyFont="1" applyBorder="1" applyAlignment="1">
      <alignment horizontal="left" vertical="center" wrapText="1"/>
    </xf>
    <xf numFmtId="1" fontId="4" fillId="6" borderId="422" xfId="0" applyNumberFormat="1" applyFont="1" applyFill="1" applyBorder="1" applyProtection="1">
      <protection locked="0"/>
    </xf>
    <xf numFmtId="1" fontId="4" fillId="6" borderId="423" xfId="0" applyNumberFormat="1" applyFont="1" applyFill="1" applyBorder="1" applyProtection="1">
      <protection locked="0"/>
    </xf>
    <xf numFmtId="1" fontId="4" fillId="0" borderId="438" xfId="0" applyNumberFormat="1" applyFont="1" applyBorder="1" applyProtection="1">
      <protection hidden="1"/>
    </xf>
    <xf numFmtId="1" fontId="4" fillId="0" borderId="439" xfId="0" applyNumberFormat="1" applyFont="1" applyBorder="1" applyProtection="1">
      <protection hidden="1"/>
    </xf>
    <xf numFmtId="1" fontId="4" fillId="0" borderId="406" xfId="0" applyNumberFormat="1" applyFont="1" applyBorder="1" applyProtection="1">
      <protection hidden="1"/>
    </xf>
    <xf numFmtId="1" fontId="4" fillId="0" borderId="441" xfId="0" applyNumberFormat="1" applyFont="1" applyBorder="1" applyAlignment="1">
      <alignment horizontal="center" vertical="center" wrapText="1"/>
    </xf>
    <xf numFmtId="1" fontId="4" fillId="0" borderId="442" xfId="0" applyNumberFormat="1" applyFont="1" applyBorder="1" applyAlignment="1">
      <alignment horizontal="center" vertical="center" wrapText="1"/>
    </xf>
    <xf numFmtId="1" fontId="4" fillId="0" borderId="440" xfId="0" applyNumberFormat="1" applyFont="1" applyBorder="1" applyAlignment="1">
      <alignment horizontal="center" vertical="center" wrapText="1"/>
    </xf>
    <xf numFmtId="1" fontId="4" fillId="0" borderId="414" xfId="0" applyNumberFormat="1" applyFont="1" applyBorder="1" applyAlignment="1">
      <alignment horizontal="center"/>
    </xf>
    <xf numFmtId="1" fontId="4" fillId="0" borderId="422" xfId="0" applyNumberFormat="1" applyFont="1" applyBorder="1" applyAlignment="1">
      <alignment horizontal="right"/>
    </xf>
    <xf numFmtId="1" fontId="4" fillId="0" borderId="441" xfId="0" applyNumberFormat="1" applyFont="1" applyBorder="1" applyAlignment="1">
      <alignment horizontal="right"/>
    </xf>
    <xf numFmtId="1" fontId="4" fillId="0" borderId="413" xfId="0" applyNumberFormat="1" applyFont="1" applyBorder="1" applyAlignment="1">
      <alignment horizontal="right"/>
    </xf>
    <xf numFmtId="1" fontId="4" fillId="6" borderId="403" xfId="0" applyNumberFormat="1" applyFont="1" applyFill="1" applyBorder="1" applyAlignment="1" applyProtection="1">
      <alignment horizontal="right"/>
      <protection locked="0"/>
    </xf>
    <xf numFmtId="1" fontId="4" fillId="6" borderId="396" xfId="0" applyNumberFormat="1" applyFont="1" applyFill="1" applyBorder="1" applyAlignment="1" applyProtection="1">
      <alignment horizontal="right"/>
      <protection locked="0"/>
    </xf>
    <xf numFmtId="1" fontId="4" fillId="6" borderId="444" xfId="0" applyNumberFormat="1" applyFont="1" applyFill="1" applyBorder="1" applyAlignment="1" applyProtection="1">
      <alignment horizontal="right"/>
      <protection locked="0"/>
    </xf>
    <xf numFmtId="1" fontId="4" fillId="6" borderId="427" xfId="0" applyNumberFormat="1" applyFont="1" applyFill="1" applyBorder="1" applyAlignment="1" applyProtection="1">
      <alignment horizontal="right"/>
      <protection locked="0"/>
    </xf>
    <xf numFmtId="1" fontId="4" fillId="6" borderId="445" xfId="0" applyNumberFormat="1" applyFont="1" applyFill="1" applyBorder="1" applyAlignment="1" applyProtection="1">
      <alignment horizontal="right"/>
      <protection locked="0"/>
    </xf>
    <xf numFmtId="1" fontId="4" fillId="6" borderId="443" xfId="0" applyNumberFormat="1" applyFont="1" applyFill="1" applyBorder="1" applyAlignment="1" applyProtection="1">
      <alignment horizontal="right"/>
      <protection locked="0"/>
    </xf>
    <xf numFmtId="1" fontId="4" fillId="0" borderId="430" xfId="0" applyNumberFormat="1" applyFont="1" applyBorder="1" applyProtection="1">
      <protection locked="0"/>
    </xf>
    <xf numFmtId="1" fontId="4" fillId="0" borderId="416" xfId="0" applyNumberFormat="1" applyFont="1" applyBorder="1" applyAlignment="1">
      <alignment horizontal="center" vertical="center"/>
    </xf>
    <xf numFmtId="1" fontId="4" fillId="0" borderId="414" xfId="0" applyNumberFormat="1" applyFont="1" applyBorder="1" applyAlignment="1">
      <alignment horizontal="center" vertical="center"/>
    </xf>
    <xf numFmtId="1" fontId="4" fillId="0" borderId="414" xfId="0" applyNumberFormat="1" applyFont="1" applyBorder="1" applyAlignment="1" applyProtection="1">
      <alignment horizontal="center" vertical="center"/>
      <protection hidden="1"/>
    </xf>
    <xf numFmtId="1" fontId="4" fillId="6" borderId="422" xfId="0" applyNumberFormat="1" applyFont="1" applyFill="1" applyBorder="1" applyAlignment="1" applyProtection="1">
      <alignment horizontal="right"/>
      <protection locked="0"/>
    </xf>
    <xf numFmtId="1" fontId="4" fillId="6" borderId="413" xfId="0" applyNumberFormat="1" applyFont="1" applyFill="1" applyBorder="1" applyAlignment="1" applyProtection="1">
      <alignment horizontal="right"/>
      <protection locked="0"/>
    </xf>
    <xf numFmtId="1" fontId="4" fillId="6" borderId="442" xfId="0" applyNumberFormat="1" applyFont="1" applyFill="1" applyBorder="1" applyAlignment="1" applyProtection="1">
      <alignment horizontal="right"/>
      <protection locked="0"/>
    </xf>
    <xf numFmtId="1" fontId="4" fillId="6" borderId="423" xfId="0" applyNumberFormat="1" applyFont="1" applyFill="1" applyBorder="1" applyAlignment="1" applyProtection="1">
      <alignment horizontal="right"/>
      <protection locked="0"/>
    </xf>
    <xf numFmtId="1" fontId="4" fillId="6" borderId="446" xfId="0" applyNumberFormat="1" applyFont="1" applyFill="1" applyBorder="1" applyAlignment="1" applyProtection="1">
      <alignment horizontal="right"/>
      <protection locked="0"/>
    </xf>
    <xf numFmtId="1" fontId="4" fillId="6" borderId="447" xfId="0" applyNumberFormat="1" applyFont="1" applyFill="1" applyBorder="1" applyAlignment="1" applyProtection="1">
      <alignment horizontal="right"/>
      <protection locked="0"/>
    </xf>
    <xf numFmtId="1" fontId="4" fillId="0" borderId="408" xfId="0" applyNumberFormat="1" applyFont="1" applyBorder="1" applyProtection="1">
      <protection hidden="1"/>
    </xf>
    <xf numFmtId="1" fontId="4" fillId="0" borderId="407" xfId="0" applyNumberFormat="1" applyFont="1" applyBorder="1" applyProtection="1">
      <protection hidden="1"/>
    </xf>
    <xf numFmtId="1" fontId="4" fillId="3" borderId="430" xfId="0" applyNumberFormat="1" applyFont="1" applyFill="1" applyBorder="1" applyProtection="1">
      <protection hidden="1"/>
    </xf>
    <xf numFmtId="1" fontId="4" fillId="0" borderId="416" xfId="0" applyNumberFormat="1" applyFont="1" applyBorder="1" applyAlignment="1">
      <alignment horizontal="left" vertical="center"/>
    </xf>
    <xf numFmtId="1" fontId="4" fillId="0" borderId="416" xfId="0" applyNumberFormat="1" applyFont="1" applyBorder="1" applyAlignment="1">
      <alignment horizontal="center" vertical="center" wrapText="1"/>
    </xf>
    <xf numFmtId="1" fontId="4" fillId="6" borderId="416" xfId="0" applyNumberFormat="1" applyFont="1" applyFill="1" applyBorder="1" applyProtection="1">
      <protection locked="0"/>
    </xf>
    <xf numFmtId="1" fontId="4" fillId="6" borderId="452" xfId="0" applyNumberFormat="1" applyFont="1" applyFill="1" applyBorder="1" applyProtection="1">
      <protection locked="0"/>
    </xf>
    <xf numFmtId="1" fontId="4" fillId="6" borderId="417" xfId="0" applyNumberFormat="1" applyFont="1" applyFill="1" applyBorder="1" applyProtection="1">
      <protection locked="0"/>
    </xf>
    <xf numFmtId="1" fontId="4" fillId="6" borderId="453" xfId="0" applyNumberFormat="1" applyFont="1" applyFill="1" applyBorder="1" applyProtection="1">
      <protection locked="0"/>
    </xf>
    <xf numFmtId="1" fontId="4" fillId="0" borderId="416" xfId="0" applyNumberFormat="1" applyFont="1" applyBorder="1" applyAlignment="1">
      <alignment horizontal="center"/>
    </xf>
    <xf numFmtId="1" fontId="4" fillId="6" borderId="397" xfId="0" applyNumberFormat="1" applyFont="1" applyFill="1" applyBorder="1" applyProtection="1">
      <protection locked="0"/>
    </xf>
    <xf numFmtId="1" fontId="4" fillId="4" borderId="430" xfId="0" applyNumberFormat="1" applyFont="1" applyFill="1" applyBorder="1" applyProtection="1">
      <protection hidden="1"/>
    </xf>
    <xf numFmtId="1" fontId="4" fillId="3" borderId="406" xfId="0" applyNumberFormat="1" applyFont="1" applyFill="1" applyBorder="1" applyProtection="1">
      <protection hidden="1"/>
    </xf>
    <xf numFmtId="1" fontId="4" fillId="0" borderId="458" xfId="3" applyNumberFormat="1" applyFont="1" applyBorder="1" applyAlignment="1">
      <alignment horizontal="center" vertical="center" wrapText="1"/>
    </xf>
    <xf numFmtId="1" fontId="4" fillId="0" borderId="451" xfId="3" applyNumberFormat="1" applyFont="1" applyBorder="1" applyAlignment="1">
      <alignment horizontal="center" vertical="center" wrapText="1"/>
    </xf>
    <xf numFmtId="1" fontId="4" fillId="0" borderId="459" xfId="3" applyNumberFormat="1" applyFont="1" applyFill="1" applyBorder="1" applyAlignment="1">
      <alignment horizontal="center" vertical="center" wrapText="1"/>
    </xf>
    <xf numFmtId="1" fontId="4" fillId="0" borderId="451" xfId="3" applyNumberFormat="1" applyFont="1" applyFill="1" applyBorder="1" applyAlignment="1">
      <alignment horizontal="center" vertical="center" wrapText="1"/>
    </xf>
    <xf numFmtId="1" fontId="4" fillId="0" borderId="458" xfId="3" applyNumberFormat="1" applyFont="1" applyFill="1" applyBorder="1" applyAlignment="1">
      <alignment horizontal="center" vertical="center" wrapText="1"/>
    </xf>
    <xf numFmtId="1" fontId="4" fillId="0" borderId="460" xfId="3" applyNumberFormat="1" applyFont="1" applyFill="1" applyBorder="1" applyAlignment="1">
      <alignment horizontal="center" vertical="center" wrapText="1"/>
    </xf>
    <xf numFmtId="1" fontId="4" fillId="0" borderId="422" xfId="3" applyNumberFormat="1" applyFont="1" applyBorder="1" applyAlignment="1">
      <alignment horizontal="center" vertical="center" wrapText="1"/>
    </xf>
    <xf numFmtId="1" fontId="4" fillId="0" borderId="423" xfId="3" applyNumberFormat="1" applyFont="1" applyBorder="1" applyAlignment="1">
      <alignment horizontal="center" vertical="center" wrapText="1"/>
    </xf>
    <xf numFmtId="1" fontId="4" fillId="0" borderId="431" xfId="2" applyNumberFormat="1" applyFont="1" applyBorder="1" applyAlignment="1">
      <alignment vertical="center" wrapText="1"/>
    </xf>
    <xf numFmtId="1" fontId="4" fillId="6" borderId="432" xfId="4" applyNumberFormat="1" applyFont="1" applyFill="1" applyBorder="1" applyProtection="1">
      <protection locked="0"/>
    </xf>
    <xf numFmtId="1" fontId="4" fillId="6" borderId="461" xfId="4" applyNumberFormat="1" applyFont="1" applyFill="1" applyBorder="1" applyProtection="1">
      <protection locked="0"/>
    </xf>
    <xf numFmtId="1" fontId="4" fillId="6" borderId="434" xfId="4" applyNumberFormat="1" applyFont="1" applyFill="1" applyBorder="1" applyProtection="1">
      <protection locked="0"/>
    </xf>
    <xf numFmtId="1" fontId="4" fillId="6" borderId="462" xfId="4" applyNumberFormat="1" applyFont="1" applyFill="1" applyBorder="1" applyProtection="1">
      <protection locked="0"/>
    </xf>
    <xf numFmtId="1" fontId="4" fillId="6" borderId="463" xfId="4" applyNumberFormat="1" applyFont="1" applyFill="1" applyBorder="1" applyProtection="1">
      <protection locked="0"/>
    </xf>
    <xf numFmtId="1" fontId="4" fillId="6" borderId="433" xfId="4" applyNumberFormat="1" applyFont="1" applyFill="1" applyBorder="1" applyProtection="1">
      <protection locked="0"/>
    </xf>
    <xf numFmtId="1" fontId="4" fillId="3" borderId="464" xfId="0" applyNumberFormat="1" applyFont="1" applyFill="1" applyBorder="1" applyProtection="1">
      <protection hidden="1"/>
    </xf>
    <xf numFmtId="1" fontId="4" fillId="0" borderId="464" xfId="0" applyNumberFormat="1" applyFont="1" applyBorder="1" applyProtection="1">
      <protection hidden="1"/>
    </xf>
    <xf numFmtId="1" fontId="4" fillId="0" borderId="465" xfId="2" applyNumberFormat="1" applyFont="1" applyBorder="1" applyAlignment="1">
      <alignment horizontal="center" vertical="center" wrapText="1"/>
    </xf>
    <xf numFmtId="1" fontId="4" fillId="0" borderId="466" xfId="4" applyNumberFormat="1" applyFont="1" applyBorder="1" applyAlignment="1">
      <alignment horizontal="right"/>
    </xf>
    <xf numFmtId="1" fontId="4" fillId="0" borderId="467" xfId="4" applyNumberFormat="1" applyFont="1" applyBorder="1" applyAlignment="1">
      <alignment horizontal="right"/>
    </xf>
    <xf numFmtId="1" fontId="4" fillId="0" borderId="468" xfId="4" applyNumberFormat="1" applyFont="1" applyBorder="1" applyAlignment="1">
      <alignment horizontal="right"/>
    </xf>
    <xf numFmtId="1" fontId="4" fillId="0" borderId="469" xfId="4" applyNumberFormat="1" applyFont="1" applyBorder="1" applyAlignment="1">
      <alignment horizontal="right"/>
    </xf>
    <xf numFmtId="1" fontId="4" fillId="0" borderId="470" xfId="4" applyNumberFormat="1" applyFont="1" applyBorder="1" applyAlignment="1">
      <alignment horizontal="right"/>
    </xf>
    <xf numFmtId="1" fontId="4" fillId="3" borderId="471" xfId="0" applyNumberFormat="1" applyFont="1" applyFill="1" applyBorder="1" applyProtection="1">
      <protection hidden="1"/>
    </xf>
    <xf numFmtId="1" fontId="4" fillId="0" borderId="471" xfId="0" applyNumberFormat="1" applyFont="1" applyBorder="1" applyProtection="1">
      <protection hidden="1"/>
    </xf>
    <xf numFmtId="1" fontId="6" fillId="3" borderId="465" xfId="0" applyNumberFormat="1" applyFont="1" applyFill="1" applyBorder="1" applyAlignment="1">
      <alignment vertical="center" wrapText="1"/>
    </xf>
    <xf numFmtId="1" fontId="2" fillId="0" borderId="472" xfId="0" applyNumberFormat="1" applyFont="1" applyBorder="1"/>
    <xf numFmtId="1" fontId="4" fillId="0" borderId="466" xfId="0" applyNumberFormat="1" applyFont="1" applyBorder="1" applyAlignment="1">
      <alignment horizontal="center" vertical="center"/>
    </xf>
    <xf numFmtId="1" fontId="4" fillId="0" borderId="469" xfId="0" applyNumberFormat="1" applyFont="1" applyBorder="1" applyAlignment="1">
      <alignment horizontal="center" vertical="center"/>
    </xf>
    <xf numFmtId="1" fontId="4" fillId="0" borderId="469" xfId="0" applyNumberFormat="1" applyFont="1" applyBorder="1" applyAlignment="1">
      <alignment horizontal="center" vertical="center" wrapText="1"/>
    </xf>
    <xf numFmtId="1" fontId="4" fillId="0" borderId="413" xfId="0" applyNumberFormat="1" applyFont="1" applyBorder="1" applyAlignment="1">
      <alignment horizontal="center" vertical="center"/>
    </xf>
    <xf numFmtId="1" fontId="4" fillId="6" borderId="417" xfId="4" applyNumberFormat="1" applyFont="1" applyFill="1" applyBorder="1" applyProtection="1">
      <protection locked="0"/>
    </xf>
    <xf numFmtId="1" fontId="4" fillId="6" borderId="416" xfId="4" applyNumberFormat="1" applyFont="1" applyFill="1" applyBorder="1" applyProtection="1">
      <protection locked="0"/>
    </xf>
    <xf numFmtId="1" fontId="4" fillId="3" borderId="473" xfId="0" applyNumberFormat="1" applyFont="1" applyFill="1" applyBorder="1" applyProtection="1">
      <protection hidden="1"/>
    </xf>
    <xf numFmtId="1" fontId="4" fillId="0" borderId="473" xfId="0" applyNumberFormat="1" applyFont="1" applyBorder="1" applyProtection="1">
      <protection hidden="1"/>
    </xf>
    <xf numFmtId="1" fontId="4" fillId="0" borderId="474" xfId="0" applyNumberFormat="1" applyFont="1" applyBorder="1"/>
    <xf numFmtId="1" fontId="2" fillId="3" borderId="475" xfId="0" applyNumberFormat="1" applyFont="1" applyFill="1" applyBorder="1"/>
    <xf numFmtId="1" fontId="4" fillId="0" borderId="480" xfId="0" applyNumberFormat="1" applyFont="1" applyBorder="1" applyAlignment="1">
      <alignment horizontal="center" vertical="center"/>
    </xf>
    <xf numFmtId="1" fontId="4" fillId="0" borderId="481" xfId="0" applyNumberFormat="1" applyFont="1" applyBorder="1" applyAlignment="1">
      <alignment horizontal="center" vertical="center"/>
    </xf>
    <xf numFmtId="1" fontId="4" fillId="0" borderId="479" xfId="0" applyNumberFormat="1" applyFont="1" applyBorder="1" applyAlignment="1">
      <alignment horizontal="center" vertical="center"/>
    </xf>
    <xf numFmtId="1" fontId="4" fillId="0" borderId="478" xfId="0" applyNumberFormat="1" applyFont="1" applyBorder="1" applyAlignment="1">
      <alignment horizontal="center" vertical="center"/>
    </xf>
    <xf numFmtId="1" fontId="4" fillId="0" borderId="482" xfId="0" applyNumberFormat="1" applyFont="1" applyBorder="1"/>
    <xf numFmtId="1" fontId="4" fillId="0" borderId="483" xfId="0" applyNumberFormat="1" applyFont="1" applyBorder="1"/>
    <xf numFmtId="1" fontId="4" fillId="2" borderId="484" xfId="5" applyNumberFormat="1" applyFont="1" applyBorder="1" applyProtection="1">
      <protection locked="0"/>
    </xf>
    <xf numFmtId="1" fontId="4" fillId="2" borderId="485" xfId="5" applyNumberFormat="1" applyFont="1" applyBorder="1" applyProtection="1">
      <protection locked="0"/>
    </xf>
    <xf numFmtId="1" fontId="4" fillId="2" borderId="486" xfId="5" applyNumberFormat="1" applyFont="1" applyBorder="1" applyProtection="1">
      <protection locked="0"/>
    </xf>
    <xf numFmtId="1" fontId="4" fillId="2" borderId="487" xfId="5" applyNumberFormat="1" applyFont="1" applyBorder="1" applyProtection="1">
      <protection locked="0"/>
    </xf>
    <xf numFmtId="1" fontId="4" fillId="2" borderId="488" xfId="5" applyNumberFormat="1" applyFont="1" applyBorder="1" applyProtection="1">
      <protection locked="0"/>
    </xf>
    <xf numFmtId="1" fontId="4" fillId="2" borderId="489" xfId="5" applyNumberFormat="1" applyFont="1" applyBorder="1" applyProtection="1">
      <protection locked="0"/>
    </xf>
    <xf numFmtId="1" fontId="4" fillId="2" borderId="490" xfId="5" applyNumberFormat="1" applyFont="1" applyBorder="1" applyProtection="1">
      <protection locked="0"/>
    </xf>
    <xf numFmtId="1" fontId="4" fillId="2" borderId="491" xfId="5" applyNumberFormat="1" applyFont="1" applyBorder="1" applyProtection="1">
      <protection locked="0"/>
    </xf>
    <xf numFmtId="1" fontId="4" fillId="2" borderId="492" xfId="5" applyNumberFormat="1" applyFont="1" applyBorder="1" applyProtection="1">
      <protection locked="0"/>
    </xf>
    <xf numFmtId="1" fontId="4" fillId="2" borderId="493" xfId="5" applyNumberFormat="1" applyFont="1" applyBorder="1" applyProtection="1">
      <protection locked="0"/>
    </xf>
    <xf numFmtId="1" fontId="4" fillId="2" borderId="494" xfId="5" applyNumberFormat="1" applyFont="1" applyBorder="1" applyProtection="1">
      <protection locked="0"/>
    </xf>
    <xf numFmtId="1" fontId="4" fillId="2" borderId="495" xfId="5" applyNumberFormat="1" applyFont="1" applyBorder="1" applyProtection="1">
      <protection locked="0"/>
    </xf>
    <xf numFmtId="1" fontId="4" fillId="0" borderId="480" xfId="0" applyNumberFormat="1" applyFont="1" applyBorder="1" applyAlignment="1">
      <alignment horizontal="center" vertical="center" wrapText="1"/>
    </xf>
    <xf numFmtId="1" fontId="4" fillId="0" borderId="498" xfId="0" applyNumberFormat="1" applyFont="1" applyBorder="1" applyAlignment="1">
      <alignment horizontal="center" vertical="center" wrapText="1"/>
    </xf>
    <xf numFmtId="1" fontId="4" fillId="0" borderId="499" xfId="0" applyNumberFormat="1" applyFont="1" applyBorder="1" applyAlignment="1">
      <alignment horizontal="center" vertical="center" wrapText="1"/>
    </xf>
    <xf numFmtId="1" fontId="4" fillId="0" borderId="501" xfId="0" applyNumberFormat="1" applyFont="1" applyBorder="1"/>
    <xf numFmtId="1" fontId="4" fillId="0" borderId="502" xfId="0" applyNumberFormat="1" applyFont="1" applyBorder="1"/>
    <xf numFmtId="1" fontId="4" fillId="6" borderId="482" xfId="0" applyNumberFormat="1" applyFont="1" applyFill="1" applyBorder="1" applyProtection="1">
      <protection locked="0"/>
    </xf>
    <xf numFmtId="1" fontId="4" fillId="6" borderId="502" xfId="0" applyNumberFormat="1" applyFont="1" applyFill="1" applyBorder="1" applyProtection="1">
      <protection locked="0"/>
    </xf>
    <xf numFmtId="1" fontId="4" fillId="6" borderId="503" xfId="0" applyNumberFormat="1" applyFont="1" applyFill="1" applyBorder="1" applyProtection="1">
      <protection locked="0"/>
    </xf>
    <xf numFmtId="1" fontId="4" fillId="6" borderId="504" xfId="0" applyNumberFormat="1" applyFont="1" applyFill="1" applyBorder="1" applyProtection="1">
      <protection locked="0"/>
    </xf>
    <xf numFmtId="1" fontId="4" fillId="0" borderId="507" xfId="0" applyNumberFormat="1" applyFont="1" applyBorder="1"/>
    <xf numFmtId="1" fontId="4" fillId="0" borderId="508" xfId="0" applyNumberFormat="1" applyFont="1" applyBorder="1"/>
    <xf numFmtId="1" fontId="4" fillId="0" borderId="509" xfId="0" applyNumberFormat="1" applyFont="1" applyBorder="1"/>
    <xf numFmtId="1" fontId="4" fillId="0" borderId="510" xfId="0" applyNumberFormat="1" applyFont="1" applyBorder="1"/>
    <xf numFmtId="1" fontId="4" fillId="6" borderId="508" xfId="0" applyNumberFormat="1" applyFont="1" applyFill="1" applyBorder="1" applyProtection="1">
      <protection locked="0"/>
    </xf>
    <xf numFmtId="1" fontId="4" fillId="6" borderId="510" xfId="0" applyNumberFormat="1" applyFont="1" applyFill="1" applyBorder="1" applyProtection="1">
      <protection locked="0"/>
    </xf>
    <xf numFmtId="1" fontId="4" fillId="6" borderId="511" xfId="0" applyNumberFormat="1" applyFont="1" applyFill="1" applyBorder="1" applyProtection="1">
      <protection locked="0"/>
    </xf>
    <xf numFmtId="1" fontId="4" fillId="6" borderId="512" xfId="0" applyNumberFormat="1" applyFont="1" applyFill="1" applyBorder="1" applyProtection="1">
      <protection locked="0"/>
    </xf>
    <xf numFmtId="0" fontId="4" fillId="0" borderId="518" xfId="0" applyFont="1" applyBorder="1" applyAlignment="1">
      <alignment horizontal="center" vertical="center"/>
    </xf>
    <xf numFmtId="0" fontId="4" fillId="0" borderId="519" xfId="0" applyFont="1" applyBorder="1" applyAlignment="1">
      <alignment horizontal="center" vertical="center"/>
    </xf>
    <xf numFmtId="0" fontId="4" fillId="0" borderId="515" xfId="0" applyFont="1" applyBorder="1" applyAlignment="1">
      <alignment horizontal="center" vertical="center"/>
    </xf>
    <xf numFmtId="0" fontId="4" fillId="0" borderId="520" xfId="0" applyFont="1" applyBorder="1" applyAlignment="1">
      <alignment wrapText="1"/>
    </xf>
    <xf numFmtId="1" fontId="4" fillId="0" borderId="518" xfId="0" applyNumberFormat="1" applyFont="1" applyBorder="1"/>
    <xf numFmtId="1" fontId="4" fillId="0" borderId="11" xfId="0" applyNumberFormat="1" applyFont="1" applyBorder="1" applyAlignment="1">
      <alignment horizontal="center" vertical="center" wrapText="1"/>
    </xf>
    <xf numFmtId="1" fontId="3" fillId="3" borderId="0" xfId="0" applyNumberFormat="1" applyFont="1" applyFill="1" applyAlignment="1">
      <alignment horizontal="center" vertical="center" wrapText="1"/>
    </xf>
    <xf numFmtId="1" fontId="4" fillId="0" borderId="219" xfId="0" applyNumberFormat="1" applyFont="1" applyBorder="1" applyAlignment="1">
      <alignment horizontal="center" vertical="center" wrapText="1"/>
    </xf>
    <xf numFmtId="1" fontId="4" fillId="0" borderId="396" xfId="0" applyNumberFormat="1" applyFont="1" applyBorder="1" applyAlignment="1">
      <alignment horizontal="center" vertical="center" wrapText="1"/>
    </xf>
    <xf numFmtId="1" fontId="4" fillId="0" borderId="251" xfId="0" applyNumberFormat="1" applyFont="1" applyBorder="1" applyAlignment="1">
      <alignment horizontal="center" vertical="center" wrapText="1"/>
    </xf>
    <xf numFmtId="1" fontId="4" fillId="0" borderId="524" xfId="0" applyNumberFormat="1" applyFont="1" applyBorder="1" applyAlignment="1">
      <alignment horizontal="center" vertical="center" wrapText="1"/>
    </xf>
    <xf numFmtId="1" fontId="4" fillId="0" borderId="519" xfId="0" applyNumberFormat="1" applyFont="1" applyBorder="1" applyAlignment="1">
      <alignment horizontal="center" vertical="center" wrapText="1"/>
    </xf>
    <xf numFmtId="1" fontId="4" fillId="3" borderId="524" xfId="0" applyNumberFormat="1" applyFont="1" applyFill="1" applyBorder="1" applyAlignment="1">
      <alignment horizontal="center" vertical="center"/>
    </xf>
    <xf numFmtId="1" fontId="4" fillId="3" borderId="521" xfId="0" applyNumberFormat="1" applyFont="1" applyFill="1" applyBorder="1" applyAlignment="1">
      <alignment horizontal="center" vertical="center"/>
    </xf>
    <xf numFmtId="1" fontId="4" fillId="0" borderId="525" xfId="0" applyNumberFormat="1" applyFont="1" applyBorder="1" applyAlignment="1">
      <alignment horizontal="center" vertical="center"/>
    </xf>
    <xf numFmtId="1" fontId="4" fillId="0" borderId="524" xfId="0" applyNumberFormat="1" applyFont="1" applyBorder="1" applyAlignment="1">
      <alignment horizontal="right"/>
    </xf>
    <xf numFmtId="1" fontId="4" fillId="0" borderId="519" xfId="0" applyNumberFormat="1" applyFont="1" applyBorder="1" applyAlignment="1">
      <alignment horizontal="right"/>
    </xf>
    <xf numFmtId="1" fontId="4" fillId="3" borderId="525" xfId="0" applyNumberFormat="1" applyFont="1" applyFill="1" applyBorder="1" applyAlignment="1">
      <alignment horizontal="center" vertical="center"/>
    </xf>
    <xf numFmtId="1" fontId="4" fillId="0" borderId="509" xfId="0" applyNumberFormat="1" applyFont="1" applyBorder="1" applyAlignment="1">
      <alignment horizontal="right"/>
    </xf>
    <xf numFmtId="1" fontId="4" fillId="3" borderId="510" xfId="0" applyNumberFormat="1" applyFont="1" applyFill="1" applyBorder="1" applyAlignment="1">
      <alignment horizontal="right"/>
    </xf>
    <xf numFmtId="1" fontId="4" fillId="6" borderId="433" xfId="0" applyNumberFormat="1" applyFont="1" applyFill="1" applyBorder="1" applyProtection="1">
      <protection locked="0"/>
    </xf>
    <xf numFmtId="1" fontId="4" fillId="6" borderId="431" xfId="0" applyNumberFormat="1" applyFont="1" applyFill="1" applyBorder="1" applyProtection="1">
      <protection locked="0"/>
    </xf>
    <xf numFmtId="1" fontId="4" fillId="6" borderId="507" xfId="0" applyNumberFormat="1" applyFont="1" applyFill="1" applyBorder="1" applyAlignment="1" applyProtection="1">
      <alignment wrapText="1"/>
      <protection locked="0"/>
    </xf>
    <xf numFmtId="1" fontId="4" fillId="6" borderId="510" xfId="0" applyNumberFormat="1" applyFont="1" applyFill="1" applyBorder="1" applyAlignment="1" applyProtection="1">
      <alignment wrapText="1"/>
      <protection locked="0"/>
    </xf>
    <xf numFmtId="1" fontId="4" fillId="0" borderId="526" xfId="0" applyNumberFormat="1" applyFont="1" applyBorder="1" applyAlignment="1">
      <alignment horizontal="right" wrapText="1"/>
    </xf>
    <xf numFmtId="1" fontId="4" fillId="0" borderId="527" xfId="0" applyNumberFormat="1" applyFont="1" applyBorder="1" applyAlignment="1">
      <alignment horizontal="right" wrapText="1"/>
    </xf>
    <xf numFmtId="1" fontId="4" fillId="6" borderId="528" xfId="0" applyNumberFormat="1" applyFont="1" applyFill="1" applyBorder="1" applyProtection="1">
      <protection locked="0"/>
    </xf>
    <xf numFmtId="1" fontId="4" fillId="6" borderId="529" xfId="0" applyNumberFormat="1" applyFont="1" applyFill="1" applyBorder="1" applyProtection="1">
      <protection locked="0"/>
    </xf>
    <xf numFmtId="1" fontId="4" fillId="0" borderId="244" xfId="0" applyNumberFormat="1" applyFont="1" applyBorder="1" applyAlignment="1">
      <alignment horizontal="center" vertical="center" wrapText="1"/>
    </xf>
    <xf numFmtId="1" fontId="4" fillId="0" borderId="531" xfId="0" applyNumberFormat="1" applyFont="1" applyBorder="1" applyAlignment="1">
      <alignment horizontal="center" vertical="center" wrapText="1"/>
    </xf>
    <xf numFmtId="1" fontId="4" fillId="0" borderId="508" xfId="0" applyNumberFormat="1" applyFont="1" applyBorder="1" applyAlignment="1">
      <alignment horizontal="right"/>
    </xf>
    <xf numFmtId="1" fontId="4" fillId="6" borderId="532" xfId="0" applyNumberFormat="1" applyFont="1" applyFill="1" applyBorder="1" applyProtection="1">
      <protection locked="0"/>
    </xf>
    <xf numFmtId="1" fontId="4" fillId="4" borderId="533" xfId="0" applyNumberFormat="1" applyFont="1" applyFill="1" applyBorder="1" applyProtection="1">
      <protection hidden="1"/>
    </xf>
    <xf numFmtId="1" fontId="4" fillId="4" borderId="534" xfId="0" applyNumberFormat="1" applyFont="1" applyFill="1" applyBorder="1" applyProtection="1">
      <protection hidden="1"/>
    </xf>
    <xf numFmtId="1" fontId="4" fillId="4" borderId="535" xfId="0" applyNumberFormat="1" applyFont="1" applyFill="1" applyBorder="1" applyProtection="1">
      <protection hidden="1"/>
    </xf>
    <xf numFmtId="1" fontId="4" fillId="0" borderId="519" xfId="0" applyNumberFormat="1" applyFont="1" applyBorder="1" applyAlignment="1">
      <alignment horizontal="center" vertical="center"/>
    </xf>
    <xf numFmtId="1" fontId="4" fillId="3" borderId="536" xfId="0" applyNumberFormat="1" applyFont="1" applyFill="1" applyBorder="1"/>
    <xf numFmtId="1" fontId="4" fillId="3" borderId="536" xfId="0" applyNumberFormat="1" applyFont="1" applyFill="1" applyBorder="1" applyAlignment="1">
      <alignment wrapText="1"/>
    </xf>
    <xf numFmtId="1" fontId="4" fillId="4" borderId="536" xfId="0" applyNumberFormat="1" applyFont="1" applyFill="1" applyBorder="1" applyProtection="1">
      <protection hidden="1"/>
    </xf>
    <xf numFmtId="1" fontId="4" fillId="6" borderId="509" xfId="0" applyNumberFormat="1" applyFont="1" applyFill="1" applyBorder="1" applyProtection="1">
      <protection locked="0"/>
    </xf>
    <xf numFmtId="1" fontId="4" fillId="3" borderId="537" xfId="0" applyNumberFormat="1" applyFont="1" applyFill="1" applyBorder="1"/>
    <xf numFmtId="1" fontId="1" fillId="3" borderId="537" xfId="0" applyNumberFormat="1" applyFont="1" applyFill="1" applyBorder="1" applyAlignment="1">
      <alignment horizontal="right"/>
    </xf>
    <xf numFmtId="1" fontId="4" fillId="0" borderId="537" xfId="0" applyNumberFormat="1" applyFont="1" applyBorder="1"/>
    <xf numFmtId="1" fontId="4" fillId="4" borderId="537" xfId="0" applyNumberFormat="1" applyFont="1" applyFill="1" applyBorder="1" applyProtection="1">
      <protection hidden="1"/>
    </xf>
    <xf numFmtId="1" fontId="1" fillId="3" borderId="537" xfId="0" applyNumberFormat="1" applyFont="1" applyFill="1" applyBorder="1"/>
    <xf numFmtId="1" fontId="5" fillId="0" borderId="538" xfId="0" applyNumberFormat="1" applyFont="1" applyBorder="1"/>
    <xf numFmtId="1" fontId="5" fillId="0" borderId="539" xfId="0" applyNumberFormat="1" applyFont="1" applyBorder="1"/>
    <xf numFmtId="1" fontId="4" fillId="0" borderId="537" xfId="0" applyNumberFormat="1" applyFont="1" applyBorder="1" applyProtection="1">
      <protection hidden="1"/>
    </xf>
    <xf numFmtId="1" fontId="4" fillId="0" borderId="542" xfId="0" applyNumberFormat="1" applyFont="1" applyBorder="1" applyAlignment="1">
      <alignment horizontal="center" vertical="center" wrapText="1"/>
    </xf>
    <xf numFmtId="1" fontId="1" fillId="0" borderId="543" xfId="0" applyNumberFormat="1" applyFont="1" applyBorder="1" applyAlignment="1">
      <alignment horizontal="left" vertical="center"/>
    </xf>
    <xf numFmtId="1" fontId="4" fillId="0" borderId="543" xfId="0" applyNumberFormat="1" applyFont="1" applyBorder="1" applyAlignment="1">
      <alignment horizontal="right"/>
    </xf>
    <xf numFmtId="1" fontId="4" fillId="0" borderId="544" xfId="0" applyNumberFormat="1" applyFont="1" applyBorder="1" applyAlignment="1">
      <alignment horizontal="right"/>
    </xf>
    <xf numFmtId="1" fontId="4" fillId="0" borderId="545" xfId="0" applyNumberFormat="1" applyFont="1" applyBorder="1" applyAlignment="1">
      <alignment horizontal="right"/>
    </xf>
    <xf numFmtId="1" fontId="4" fillId="0" borderId="544" xfId="0" applyNumberFormat="1" applyFont="1" applyBorder="1"/>
    <xf numFmtId="1" fontId="4" fillId="0" borderId="546" xfId="0" applyNumberFormat="1" applyFont="1" applyBorder="1"/>
    <xf numFmtId="1" fontId="4" fillId="10" borderId="547" xfId="1" applyNumberFormat="1" applyFont="1" applyBorder="1" applyAlignment="1" applyProtection="1">
      <alignment horizontal="right"/>
      <protection locked="0"/>
    </xf>
    <xf numFmtId="1" fontId="4" fillId="10" borderId="548" xfId="1" applyNumberFormat="1" applyFont="1" applyBorder="1" applyAlignment="1" applyProtection="1">
      <alignment horizontal="right"/>
      <protection locked="0"/>
    </xf>
    <xf numFmtId="1" fontId="4" fillId="10" borderId="549" xfId="1" applyNumberFormat="1" applyFont="1" applyBorder="1" applyAlignment="1" applyProtection="1">
      <alignment horizontal="right"/>
      <protection locked="0"/>
    </xf>
    <xf numFmtId="1" fontId="4" fillId="10" borderId="550" xfId="1" applyNumberFormat="1" applyFont="1" applyBorder="1" applyAlignment="1" applyProtection="1">
      <alignment horizontal="right"/>
      <protection locked="0"/>
    </xf>
    <xf numFmtId="1" fontId="5" fillId="0" borderId="551" xfId="0" applyNumberFormat="1" applyFont="1" applyBorder="1"/>
    <xf numFmtId="1" fontId="5" fillId="0" borderId="552" xfId="0" applyNumberFormat="1" applyFont="1" applyBorder="1" applyAlignment="1">
      <alignment wrapText="1"/>
    </xf>
    <xf numFmtId="1" fontId="5" fillId="0" borderId="553" xfId="0" applyNumberFormat="1" applyFont="1" applyBorder="1" applyAlignment="1">
      <alignment wrapText="1"/>
    </xf>
    <xf numFmtId="1" fontId="4" fillId="4" borderId="534" xfId="0" applyNumberFormat="1" applyFont="1" applyFill="1" applyBorder="1"/>
    <xf numFmtId="1" fontId="4" fillId="4" borderId="533" xfId="0" applyNumberFormat="1" applyFont="1" applyFill="1" applyBorder="1"/>
    <xf numFmtId="1" fontId="4" fillId="0" borderId="554" xfId="0" applyNumberFormat="1" applyFont="1" applyBorder="1"/>
    <xf numFmtId="1" fontId="4" fillId="0" borderId="554" xfId="0" applyNumberFormat="1" applyFont="1" applyBorder="1" applyProtection="1">
      <protection hidden="1"/>
    </xf>
    <xf numFmtId="1" fontId="4" fillId="0" borderId="533" xfId="0" applyNumberFormat="1" applyFont="1" applyBorder="1"/>
    <xf numFmtId="1" fontId="4" fillId="4" borderId="559" xfId="0" applyNumberFormat="1" applyFont="1" applyFill="1" applyBorder="1"/>
    <xf numFmtId="1" fontId="4" fillId="4" borderId="554" xfId="0" applyNumberFormat="1" applyFont="1" applyFill="1" applyBorder="1"/>
    <xf numFmtId="1" fontId="4" fillId="0" borderId="560" xfId="0" applyNumberFormat="1" applyFont="1" applyBorder="1"/>
    <xf numFmtId="1" fontId="4" fillId="0" borderId="559" xfId="0" applyNumberFormat="1" applyFont="1" applyBorder="1" applyProtection="1">
      <protection hidden="1"/>
    </xf>
    <xf numFmtId="1" fontId="4" fillId="0" borderId="561" xfId="0" applyNumberFormat="1" applyFont="1" applyBorder="1" applyAlignment="1">
      <alignment horizontal="center" vertical="center" wrapText="1"/>
    </xf>
    <xf numFmtId="1" fontId="4" fillId="0" borderId="562" xfId="0" applyNumberFormat="1" applyFont="1" applyBorder="1" applyAlignment="1">
      <alignment horizontal="center" vertical="center" wrapText="1"/>
    </xf>
    <xf numFmtId="1" fontId="4" fillId="0" borderId="563" xfId="0" applyNumberFormat="1" applyFont="1" applyBorder="1" applyAlignment="1">
      <alignment horizontal="center" vertical="center" wrapText="1"/>
    </xf>
    <xf numFmtId="1" fontId="4" fillId="0" borderId="557" xfId="0" applyNumberFormat="1" applyFont="1" applyBorder="1" applyAlignment="1">
      <alignment horizontal="center" vertical="center" wrapText="1"/>
    </xf>
    <xf numFmtId="1" fontId="4" fillId="3" borderId="560" xfId="0" applyNumberFormat="1" applyFont="1" applyFill="1" applyBorder="1"/>
    <xf numFmtId="1" fontId="4" fillId="3" borderId="554" xfId="0" applyNumberFormat="1" applyFont="1" applyFill="1" applyBorder="1"/>
    <xf numFmtId="1" fontId="4" fillId="0" borderId="564" xfId="0" applyNumberFormat="1" applyFont="1" applyBorder="1" applyAlignment="1">
      <alignment horizontal="left" vertical="center" wrapText="1"/>
    </xf>
    <xf numFmtId="1" fontId="4" fillId="6" borderId="565" xfId="0" applyNumberFormat="1" applyFont="1" applyFill="1" applyBorder="1" applyProtection="1">
      <protection locked="0"/>
    </xf>
    <xf numFmtId="1" fontId="4" fillId="6" borderId="566" xfId="0" applyNumberFormat="1" applyFont="1" applyFill="1" applyBorder="1" applyProtection="1">
      <protection locked="0"/>
    </xf>
    <xf numFmtId="1" fontId="4" fillId="0" borderId="530" xfId="0" applyNumberFormat="1" applyFont="1" applyBorder="1" applyAlignment="1">
      <alignment horizontal="left" vertical="center" wrapText="1"/>
    </xf>
    <xf numFmtId="1" fontId="4" fillId="6" borderId="567" xfId="0" applyNumberFormat="1" applyFont="1" applyFill="1" applyBorder="1" applyProtection="1">
      <protection locked="0"/>
    </xf>
    <xf numFmtId="1" fontId="4" fillId="6" borderId="568" xfId="0" applyNumberFormat="1" applyFont="1" applyFill="1" applyBorder="1" applyProtection="1">
      <protection locked="0"/>
    </xf>
    <xf numFmtId="0" fontId="4" fillId="0" borderId="570" xfId="0" applyFont="1" applyBorder="1" applyAlignment="1">
      <alignment horizontal="center" vertical="center" wrapText="1"/>
    </xf>
    <xf numFmtId="0" fontId="4" fillId="0" borderId="557" xfId="0" applyFont="1" applyBorder="1" applyAlignment="1">
      <alignment horizontal="center" vertical="center" wrapText="1"/>
    </xf>
    <xf numFmtId="0" fontId="4" fillId="0" borderId="543" xfId="0" applyFont="1" applyBorder="1" applyAlignment="1">
      <alignment vertical="center" wrapText="1"/>
    </xf>
    <xf numFmtId="0" fontId="4" fillId="11" borderId="571" xfId="0" applyFont="1" applyFill="1" applyBorder="1" applyAlignment="1" applyProtection="1">
      <alignment vertical="center"/>
      <protection locked="0"/>
    </xf>
    <xf numFmtId="0" fontId="4" fillId="11" borderId="572" xfId="0" applyFont="1" applyFill="1" applyBorder="1" applyAlignment="1" applyProtection="1">
      <alignment vertical="center" wrapText="1"/>
      <protection locked="0"/>
    </xf>
    <xf numFmtId="1" fontId="4" fillId="4" borderId="537" xfId="0" applyNumberFormat="1" applyFont="1" applyFill="1" applyBorder="1"/>
    <xf numFmtId="1" fontId="4" fillId="0" borderId="573" xfId="0" applyNumberFormat="1" applyFont="1" applyBorder="1" applyAlignment="1">
      <alignment horizontal="center" wrapText="1"/>
    </xf>
    <xf numFmtId="1" fontId="1" fillId="4" borderId="537" xfId="0" applyNumberFormat="1" applyFont="1" applyFill="1" applyBorder="1"/>
    <xf numFmtId="1" fontId="4" fillId="0" borderId="564" xfId="0" applyNumberFormat="1" applyFont="1" applyBorder="1" applyAlignment="1">
      <alignment vertical="center" wrapText="1"/>
    </xf>
    <xf numFmtId="1" fontId="4" fillId="6" borderId="564" xfId="0" applyNumberFormat="1" applyFont="1" applyFill="1" applyBorder="1" applyAlignment="1" applyProtection="1">
      <alignment wrapText="1"/>
      <protection locked="0"/>
    </xf>
    <xf numFmtId="1" fontId="1" fillId="3" borderId="537" xfId="0" applyNumberFormat="1" applyFont="1" applyFill="1" applyBorder="1" applyAlignment="1">
      <alignment wrapText="1"/>
    </xf>
    <xf numFmtId="1" fontId="5" fillId="0" borderId="533" xfId="0" applyNumberFormat="1" applyFont="1" applyBorder="1"/>
    <xf numFmtId="1" fontId="4" fillId="0" borderId="574" xfId="0" applyNumberFormat="1" applyFont="1" applyBorder="1"/>
    <xf numFmtId="1" fontId="4" fillId="3" borderId="559" xfId="0" applyNumberFormat="1" applyFont="1" applyFill="1" applyBorder="1"/>
    <xf numFmtId="1" fontId="4" fillId="0" borderId="559" xfId="0" applyNumberFormat="1" applyFont="1" applyBorder="1"/>
    <xf numFmtId="1" fontId="4" fillId="0" borderId="577" xfId="0" applyNumberFormat="1" applyFont="1" applyBorder="1"/>
    <xf numFmtId="1" fontId="4" fillId="0" borderId="578" xfId="0" applyNumberFormat="1" applyFont="1" applyBorder="1"/>
    <xf numFmtId="1" fontId="4" fillId="0" borderId="573" xfId="0" applyNumberFormat="1" applyFont="1" applyBorder="1" applyAlignment="1">
      <alignment horizontal="left" vertical="center" wrapText="1"/>
    </xf>
    <xf numFmtId="1" fontId="4" fillId="6" borderId="561" xfId="0" applyNumberFormat="1" applyFont="1" applyFill="1" applyBorder="1" applyProtection="1">
      <protection locked="0"/>
    </xf>
    <xf numFmtId="1" fontId="4" fillId="6" borderId="562" xfId="0" applyNumberFormat="1" applyFont="1" applyFill="1" applyBorder="1" applyProtection="1">
      <protection locked="0"/>
    </xf>
    <xf numFmtId="1" fontId="4" fillId="0" borderId="579" xfId="0" applyNumberFormat="1" applyFont="1" applyBorder="1" applyProtection="1">
      <protection hidden="1"/>
    </xf>
    <xf numFmtId="1" fontId="4" fillId="0" borderId="580" xfId="0" applyNumberFormat="1" applyFont="1" applyBorder="1" applyProtection="1">
      <protection hidden="1"/>
    </xf>
    <xf numFmtId="1" fontId="4" fillId="0" borderId="533" xfId="0" applyNumberFormat="1" applyFont="1" applyBorder="1" applyProtection="1">
      <protection hidden="1"/>
    </xf>
    <xf numFmtId="1" fontId="4" fillId="0" borderId="586" xfId="0" applyNumberFormat="1" applyFont="1" applyBorder="1" applyAlignment="1">
      <alignment horizontal="center" vertical="center" wrapText="1"/>
    </xf>
    <xf numFmtId="1" fontId="4" fillId="0" borderId="587" xfId="0" applyNumberFormat="1" applyFont="1" applyBorder="1" applyAlignment="1">
      <alignment horizontal="center" vertical="center" wrapText="1"/>
    </xf>
    <xf numFmtId="1" fontId="4" fillId="0" borderId="584" xfId="0" applyNumberFormat="1" applyFont="1" applyBorder="1" applyAlignment="1">
      <alignment horizontal="center" vertical="center" wrapText="1"/>
    </xf>
    <xf numFmtId="1" fontId="4" fillId="0" borderId="573" xfId="0" applyNumberFormat="1" applyFont="1" applyBorder="1" applyAlignment="1">
      <alignment horizontal="center"/>
    </xf>
    <xf numFmtId="1" fontId="4" fillId="0" borderId="561" xfId="0" applyNumberFormat="1" applyFont="1" applyBorder="1" applyAlignment="1">
      <alignment horizontal="right"/>
    </xf>
    <xf numFmtId="1" fontId="4" fillId="0" borderId="586" xfId="0" applyNumberFormat="1" applyFont="1" applyBorder="1" applyAlignment="1">
      <alignment horizontal="right"/>
    </xf>
    <xf numFmtId="1" fontId="4" fillId="0" borderId="557" xfId="0" applyNumberFormat="1" applyFont="1" applyBorder="1" applyAlignment="1">
      <alignment horizontal="right"/>
    </xf>
    <xf numFmtId="1" fontId="4" fillId="6" borderId="567" xfId="0" applyNumberFormat="1" applyFont="1" applyFill="1" applyBorder="1" applyAlignment="1" applyProtection="1">
      <alignment horizontal="right"/>
      <protection locked="0"/>
    </xf>
    <xf numFmtId="1" fontId="4" fillId="6" borderId="568" xfId="0" applyNumberFormat="1" applyFont="1" applyFill="1" applyBorder="1" applyAlignment="1" applyProtection="1">
      <alignment horizontal="right"/>
      <protection locked="0"/>
    </xf>
    <xf numFmtId="1" fontId="4" fillId="6" borderId="589" xfId="0" applyNumberFormat="1" applyFont="1" applyFill="1" applyBorder="1" applyAlignment="1" applyProtection="1">
      <alignment horizontal="right"/>
      <protection locked="0"/>
    </xf>
    <xf numFmtId="1" fontId="4" fillId="6" borderId="588" xfId="0" applyNumberFormat="1" applyFont="1" applyFill="1" applyBorder="1" applyAlignment="1" applyProtection="1">
      <alignment horizontal="right"/>
      <protection locked="0"/>
    </xf>
    <xf numFmtId="1" fontId="4" fillId="0" borderId="537" xfId="0" applyNumberFormat="1" applyFont="1" applyBorder="1" applyProtection="1">
      <protection locked="0"/>
    </xf>
    <xf numFmtId="1" fontId="4" fillId="0" borderId="564" xfId="0" applyNumberFormat="1" applyFont="1" applyBorder="1" applyAlignment="1">
      <alignment horizontal="center" vertical="center"/>
    </xf>
    <xf numFmtId="1" fontId="4" fillId="0" borderId="573" xfId="0" applyNumberFormat="1" applyFont="1" applyBorder="1" applyAlignment="1">
      <alignment horizontal="center" vertical="center"/>
    </xf>
    <xf numFmtId="1" fontId="4" fillId="0" borderId="573" xfId="0" applyNumberFormat="1" applyFont="1" applyBorder="1" applyAlignment="1" applyProtection="1">
      <alignment horizontal="center" vertical="center"/>
      <protection hidden="1"/>
    </xf>
    <xf numFmtId="1" fontId="4" fillId="6" borderId="561" xfId="0" applyNumberFormat="1" applyFont="1" applyFill="1" applyBorder="1" applyAlignment="1" applyProtection="1">
      <alignment horizontal="right"/>
      <protection locked="0"/>
    </xf>
    <xf numFmtId="1" fontId="4" fillId="6" borderId="557" xfId="0" applyNumberFormat="1" applyFont="1" applyFill="1" applyBorder="1" applyAlignment="1" applyProtection="1">
      <alignment horizontal="right"/>
      <protection locked="0"/>
    </xf>
    <xf numFmtId="1" fontId="4" fillId="6" borderId="587" xfId="0" applyNumberFormat="1" applyFont="1" applyFill="1" applyBorder="1" applyAlignment="1" applyProtection="1">
      <alignment horizontal="right"/>
      <protection locked="0"/>
    </xf>
    <xf numFmtId="1" fontId="4" fillId="6" borderId="562" xfId="0" applyNumberFormat="1" applyFont="1" applyFill="1" applyBorder="1" applyAlignment="1" applyProtection="1">
      <alignment horizontal="right"/>
      <protection locked="0"/>
    </xf>
    <xf numFmtId="1" fontId="4" fillId="6" borderId="590" xfId="0" applyNumberFormat="1" applyFont="1" applyFill="1" applyBorder="1" applyAlignment="1" applyProtection="1">
      <alignment horizontal="right"/>
      <protection locked="0"/>
    </xf>
    <xf numFmtId="1" fontId="4" fillId="6" borderId="591" xfId="0" applyNumberFormat="1" applyFont="1" applyFill="1" applyBorder="1" applyAlignment="1" applyProtection="1">
      <alignment horizontal="right"/>
      <protection locked="0"/>
    </xf>
    <xf numFmtId="1" fontId="4" fillId="0" borderId="535" xfId="0" applyNumberFormat="1" applyFont="1" applyBorder="1" applyProtection="1">
      <protection hidden="1"/>
    </xf>
    <xf numFmtId="1" fontId="4" fillId="0" borderId="534" xfId="0" applyNumberFormat="1" applyFont="1" applyBorder="1" applyProtection="1">
      <protection hidden="1"/>
    </xf>
    <xf numFmtId="1" fontId="4" fillId="3" borderId="537" xfId="0" applyNumberFormat="1" applyFont="1" applyFill="1" applyBorder="1" applyProtection="1">
      <protection hidden="1"/>
    </xf>
    <xf numFmtId="1" fontId="4" fillId="0" borderId="564" xfId="0" applyNumberFormat="1" applyFont="1" applyBorder="1" applyAlignment="1">
      <alignment horizontal="left" vertical="center"/>
    </xf>
    <xf numFmtId="1" fontId="4" fillId="0" borderId="564" xfId="0" applyNumberFormat="1" applyFont="1" applyBorder="1" applyAlignment="1">
      <alignment horizontal="center" vertical="center" wrapText="1"/>
    </xf>
    <xf numFmtId="1" fontId="4" fillId="6" borderId="564" xfId="0" applyNumberFormat="1" applyFont="1" applyFill="1" applyBorder="1" applyProtection="1">
      <protection locked="0"/>
    </xf>
    <xf numFmtId="1" fontId="4" fillId="6" borderId="596" xfId="0" applyNumberFormat="1" applyFont="1" applyFill="1" applyBorder="1" applyProtection="1">
      <protection locked="0"/>
    </xf>
    <xf numFmtId="1" fontId="4" fillId="6" borderId="597" xfId="0" applyNumberFormat="1" applyFont="1" applyFill="1" applyBorder="1" applyProtection="1">
      <protection locked="0"/>
    </xf>
    <xf numFmtId="1" fontId="4" fillId="6" borderId="598" xfId="0" applyNumberFormat="1" applyFont="1" applyFill="1" applyBorder="1" applyProtection="1">
      <protection locked="0"/>
    </xf>
    <xf numFmtId="1" fontId="4" fillId="0" borderId="564" xfId="0" applyNumberFormat="1" applyFont="1" applyBorder="1" applyAlignment="1">
      <alignment horizontal="center"/>
    </xf>
    <xf numFmtId="1" fontId="4" fillId="6" borderId="530" xfId="0" applyNumberFormat="1" applyFont="1" applyFill="1" applyBorder="1" applyProtection="1">
      <protection locked="0"/>
    </xf>
    <xf numFmtId="1" fontId="4" fillId="3" borderId="533" xfId="0" applyNumberFormat="1" applyFont="1" applyFill="1" applyBorder="1" applyProtection="1">
      <protection hidden="1"/>
    </xf>
    <xf numFmtId="1" fontId="4" fillId="0" borderId="606" xfId="3" applyNumberFormat="1" applyFont="1" applyBorder="1" applyAlignment="1">
      <alignment horizontal="center" vertical="center" wrapText="1"/>
    </xf>
    <xf numFmtId="1" fontId="4" fillId="0" borderId="595" xfId="3" applyNumberFormat="1" applyFont="1" applyBorder="1" applyAlignment="1">
      <alignment horizontal="center" vertical="center" wrapText="1"/>
    </xf>
    <xf numFmtId="1" fontId="4" fillId="0" borderId="607" xfId="3" applyNumberFormat="1" applyFont="1" applyFill="1" applyBorder="1" applyAlignment="1">
      <alignment horizontal="center" vertical="center" wrapText="1"/>
    </xf>
    <xf numFmtId="1" fontId="4" fillId="0" borderId="595" xfId="3" applyNumberFormat="1" applyFont="1" applyFill="1" applyBorder="1" applyAlignment="1">
      <alignment horizontal="center" vertical="center" wrapText="1"/>
    </xf>
    <xf numFmtId="1" fontId="4" fillId="0" borderId="606" xfId="3" applyNumberFormat="1" applyFont="1" applyFill="1" applyBorder="1" applyAlignment="1">
      <alignment horizontal="center" vertical="center" wrapText="1"/>
    </xf>
    <xf numFmtId="1" fontId="4" fillId="0" borderId="608" xfId="3" applyNumberFormat="1" applyFont="1" applyFill="1" applyBorder="1" applyAlignment="1">
      <alignment horizontal="center" vertical="center" wrapText="1"/>
    </xf>
    <xf numFmtId="1" fontId="4" fillId="0" borderId="609" xfId="3" applyNumberFormat="1" applyFont="1" applyBorder="1" applyAlignment="1">
      <alignment horizontal="center" vertical="center" wrapText="1"/>
    </xf>
    <xf numFmtId="1" fontId="4" fillId="3" borderId="610" xfId="0" applyNumberFormat="1" applyFont="1" applyFill="1" applyBorder="1" applyProtection="1">
      <protection hidden="1"/>
    </xf>
    <xf numFmtId="1" fontId="4" fillId="0" borderId="610" xfId="0" applyNumberFormat="1" applyFont="1" applyBorder="1" applyProtection="1">
      <protection hidden="1"/>
    </xf>
    <xf numFmtId="1" fontId="4" fillId="0" borderId="611" xfId="2" applyNumberFormat="1" applyFont="1" applyBorder="1" applyAlignment="1">
      <alignment vertical="center" wrapText="1"/>
    </xf>
    <xf numFmtId="1" fontId="4" fillId="6" borderId="571" xfId="4" applyNumberFormat="1" applyFont="1" applyFill="1" applyBorder="1" applyProtection="1">
      <protection locked="0"/>
    </xf>
    <xf numFmtId="1" fontId="4" fillId="6" borderId="612" xfId="4" applyNumberFormat="1" applyFont="1" applyFill="1" applyBorder="1" applyProtection="1">
      <protection locked="0"/>
    </xf>
    <xf numFmtId="1" fontId="4" fillId="6" borderId="572" xfId="4" applyNumberFormat="1" applyFont="1" applyFill="1" applyBorder="1" applyProtection="1">
      <protection locked="0"/>
    </xf>
    <xf numFmtId="1" fontId="4" fillId="6" borderId="613" xfId="4" applyNumberFormat="1" applyFont="1" applyFill="1" applyBorder="1" applyProtection="1">
      <protection locked="0"/>
    </xf>
    <xf numFmtId="1" fontId="4" fillId="6" borderId="509" xfId="4" applyNumberFormat="1" applyFont="1" applyFill="1" applyBorder="1" applyProtection="1">
      <protection locked="0"/>
    </xf>
    <xf numFmtId="1" fontId="4" fillId="3" borderId="614" xfId="0" applyNumberFormat="1" applyFont="1" applyFill="1" applyBorder="1" applyProtection="1">
      <protection hidden="1"/>
    </xf>
    <xf numFmtId="1" fontId="4" fillId="0" borderId="614" xfId="0" applyNumberFormat="1" applyFont="1" applyBorder="1" applyProtection="1">
      <protection hidden="1"/>
    </xf>
    <xf numFmtId="1" fontId="4" fillId="0" borderId="615" xfId="2" applyNumberFormat="1" applyFont="1" applyBorder="1" applyAlignment="1">
      <alignment horizontal="center" vertical="center" wrapText="1"/>
    </xf>
    <xf numFmtId="1" fontId="4" fillId="0" borderId="616" xfId="4" applyNumberFormat="1" applyFont="1" applyBorder="1" applyAlignment="1">
      <alignment horizontal="right"/>
    </xf>
    <xf numFmtId="1" fontId="4" fillId="0" borderId="617" xfId="4" applyNumberFormat="1" applyFont="1" applyBorder="1" applyAlignment="1">
      <alignment horizontal="right"/>
    </xf>
    <xf numFmtId="1" fontId="4" fillId="0" borderId="618" xfId="4" applyNumberFormat="1" applyFont="1" applyBorder="1" applyAlignment="1">
      <alignment horizontal="right"/>
    </xf>
    <xf numFmtId="1" fontId="4" fillId="0" borderId="619" xfId="4" applyNumberFormat="1" applyFont="1" applyBorder="1" applyAlignment="1">
      <alignment horizontal="right"/>
    </xf>
    <xf numFmtId="1" fontId="4" fillId="0" borderId="620" xfId="4" applyNumberFormat="1" applyFont="1" applyBorder="1" applyAlignment="1">
      <alignment horizontal="right"/>
    </xf>
    <xf numFmtId="1" fontId="4" fillId="3" borderId="621" xfId="0" applyNumberFormat="1" applyFont="1" applyFill="1" applyBorder="1" applyProtection="1">
      <protection hidden="1"/>
    </xf>
    <xf numFmtId="1" fontId="4" fillId="0" borderId="621" xfId="0" applyNumberFormat="1" applyFont="1" applyBorder="1" applyProtection="1">
      <protection hidden="1"/>
    </xf>
    <xf numFmtId="1" fontId="6" fillId="3" borderId="615" xfId="0" applyNumberFormat="1" applyFont="1" applyFill="1" applyBorder="1" applyAlignment="1">
      <alignment vertical="center" wrapText="1"/>
    </xf>
    <xf numFmtId="1" fontId="6" fillId="3" borderId="594" xfId="0" applyNumberFormat="1" applyFont="1" applyFill="1" applyBorder="1" applyAlignment="1">
      <alignment vertical="center" wrapText="1"/>
    </xf>
    <xf numFmtId="1" fontId="2" fillId="0" borderId="622" xfId="0" applyNumberFormat="1" applyFont="1" applyBorder="1"/>
    <xf numFmtId="1" fontId="2" fillId="0" borderId="623" xfId="0" applyNumberFormat="1" applyFont="1" applyBorder="1"/>
    <xf numFmtId="1" fontId="2" fillId="0" borderId="624" xfId="0" applyNumberFormat="1" applyFont="1" applyBorder="1"/>
    <xf numFmtId="1" fontId="4" fillId="3" borderId="625" xfId="0" applyNumberFormat="1" applyFont="1" applyFill="1" applyBorder="1" applyProtection="1">
      <protection hidden="1"/>
    </xf>
    <xf numFmtId="1" fontId="4" fillId="0" borderId="625" xfId="0" applyNumberFormat="1" applyFont="1" applyBorder="1" applyProtection="1">
      <protection hidden="1"/>
    </xf>
    <xf numFmtId="1" fontId="4" fillId="3" borderId="627" xfId="0" applyNumberFormat="1" applyFont="1" applyFill="1" applyBorder="1" applyProtection="1">
      <protection hidden="1"/>
    </xf>
    <xf numFmtId="1" fontId="4" fillId="0" borderId="627" xfId="0" applyNumberFormat="1" applyFont="1" applyBorder="1" applyProtection="1">
      <protection hidden="1"/>
    </xf>
    <xf numFmtId="1" fontId="4" fillId="0" borderId="628" xfId="0" applyNumberFormat="1" applyFont="1" applyBorder="1" applyAlignment="1">
      <alignment horizontal="center" vertical="center"/>
    </xf>
    <xf numFmtId="1" fontId="4" fillId="0" borderId="629" xfId="0" applyNumberFormat="1" applyFont="1" applyBorder="1" applyAlignment="1">
      <alignment horizontal="center" vertical="center"/>
    </xf>
    <xf numFmtId="1" fontId="4" fillId="0" borderId="629" xfId="0" applyNumberFormat="1" applyFont="1" applyBorder="1" applyAlignment="1">
      <alignment horizontal="center" vertical="center" wrapText="1"/>
    </xf>
    <xf numFmtId="1" fontId="4" fillId="0" borderId="557" xfId="0" applyNumberFormat="1" applyFont="1" applyBorder="1" applyAlignment="1">
      <alignment horizontal="center" vertical="center"/>
    </xf>
    <xf numFmtId="1" fontId="4" fillId="0" borderId="630" xfId="0" applyNumberFormat="1" applyFont="1" applyBorder="1"/>
    <xf numFmtId="1" fontId="4" fillId="6" borderId="631" xfId="4" applyNumberFormat="1" applyFont="1" applyFill="1" applyBorder="1" applyProtection="1">
      <protection locked="0"/>
    </xf>
    <xf numFmtId="1" fontId="4" fillId="6" borderId="630" xfId="4" applyNumberFormat="1" applyFont="1" applyFill="1" applyBorder="1" applyProtection="1">
      <protection locked="0"/>
    </xf>
    <xf numFmtId="1" fontId="4" fillId="0" borderId="632" xfId="0" applyNumberFormat="1" applyFont="1" applyBorder="1"/>
    <xf numFmtId="1" fontId="2" fillId="3" borderId="633" xfId="0" applyNumberFormat="1" applyFont="1" applyFill="1" applyBorder="1"/>
    <xf numFmtId="1" fontId="4" fillId="0" borderId="573" xfId="0" applyNumberFormat="1" applyFont="1" applyBorder="1" applyAlignment="1">
      <alignment horizontal="center" vertical="center" wrapText="1"/>
    </xf>
    <xf numFmtId="1" fontId="4" fillId="0" borderId="604" xfId="0" applyNumberFormat="1" applyFont="1" applyBorder="1" applyAlignment="1">
      <alignment horizontal="center" vertical="center" wrapText="1"/>
    </xf>
    <xf numFmtId="1" fontId="4" fillId="0" borderId="604" xfId="0" applyNumberFormat="1" applyFont="1" applyBorder="1"/>
    <xf numFmtId="1" fontId="4" fillId="0" borderId="641" xfId="0" applyNumberFormat="1" applyFont="1" applyBorder="1" applyAlignment="1">
      <alignment horizontal="center" vertical="center"/>
    </xf>
    <xf numFmtId="1" fontId="4" fillId="0" borderId="639" xfId="0" applyNumberFormat="1" applyFont="1" applyBorder="1" applyAlignment="1">
      <alignment horizontal="center" vertical="center"/>
    </xf>
    <xf numFmtId="1" fontId="4" fillId="0" borderId="643" xfId="0" applyNumberFormat="1" applyFont="1" applyBorder="1"/>
    <xf numFmtId="1" fontId="4" fillId="0" borderId="571" xfId="0" applyNumberFormat="1" applyFont="1" applyBorder="1"/>
    <xf numFmtId="1" fontId="4" fillId="2" borderId="644" xfId="5" applyNumberFormat="1" applyFont="1" applyBorder="1" applyProtection="1">
      <protection locked="0"/>
    </xf>
    <xf numFmtId="1" fontId="4" fillId="2" borderId="645" xfId="5" applyNumberFormat="1" applyFont="1" applyBorder="1" applyProtection="1">
      <protection locked="0"/>
    </xf>
    <xf numFmtId="1" fontId="4" fillId="2" borderId="646" xfId="5" applyNumberFormat="1" applyFont="1" applyBorder="1" applyProtection="1">
      <protection locked="0"/>
    </xf>
    <xf numFmtId="1" fontId="4" fillId="2" borderId="647" xfId="5" applyNumberFormat="1" applyFont="1" applyBorder="1" applyProtection="1">
      <protection locked="0"/>
    </xf>
    <xf numFmtId="1" fontId="4" fillId="2" borderId="648" xfId="5" applyNumberFormat="1" applyFont="1" applyBorder="1" applyProtection="1">
      <protection locked="0"/>
    </xf>
    <xf numFmtId="1" fontId="4" fillId="2" borderId="649" xfId="5" applyNumberFormat="1" applyFont="1" applyBorder="1" applyProtection="1">
      <protection locked="0"/>
    </xf>
    <xf numFmtId="1" fontId="4" fillId="2" borderId="650" xfId="5" applyNumberFormat="1" applyFont="1" applyBorder="1" applyProtection="1">
      <protection locked="0"/>
    </xf>
    <xf numFmtId="1" fontId="4" fillId="2" borderId="651" xfId="5" applyNumberFormat="1" applyFont="1" applyBorder="1" applyProtection="1">
      <protection locked="0"/>
    </xf>
    <xf numFmtId="1" fontId="4" fillId="2" borderId="652" xfId="5" applyNumberFormat="1" applyFont="1" applyBorder="1" applyProtection="1">
      <protection locked="0"/>
    </xf>
    <xf numFmtId="1" fontId="4" fillId="2" borderId="653" xfId="5" applyNumberFormat="1" applyFont="1" applyBorder="1" applyProtection="1">
      <protection locked="0"/>
    </xf>
    <xf numFmtId="1" fontId="4" fillId="2" borderId="654" xfId="5" applyNumberFormat="1" applyFont="1" applyBorder="1" applyProtection="1">
      <protection locked="0"/>
    </xf>
    <xf numFmtId="1" fontId="4" fillId="2" borderId="655" xfId="5" applyNumberFormat="1" applyFont="1" applyBorder="1" applyProtection="1">
      <protection locked="0"/>
    </xf>
    <xf numFmtId="1" fontId="4" fillId="2" borderId="656" xfId="5" applyNumberFormat="1" applyFont="1" applyBorder="1" applyProtection="1">
      <protection locked="0"/>
    </xf>
    <xf numFmtId="1" fontId="4" fillId="2" borderId="657" xfId="5" applyNumberFormat="1" applyFont="1" applyBorder="1" applyProtection="1">
      <protection locked="0"/>
    </xf>
    <xf numFmtId="1" fontId="4" fillId="2" borderId="658" xfId="5" applyNumberFormat="1" applyFont="1" applyBorder="1" applyProtection="1">
      <protection locked="0"/>
    </xf>
    <xf numFmtId="1" fontId="4" fillId="2" borderId="659" xfId="5" applyNumberFormat="1" applyFont="1" applyBorder="1" applyProtection="1">
      <protection locked="0"/>
    </xf>
    <xf numFmtId="1" fontId="4" fillId="0" borderId="590" xfId="0" applyNumberFormat="1" applyFont="1" applyBorder="1" applyAlignment="1">
      <alignment horizontal="center" vertical="center" wrapText="1"/>
    </xf>
    <xf numFmtId="1" fontId="4" fillId="0" borderId="664" xfId="0" applyNumberFormat="1" applyFont="1" applyBorder="1"/>
    <xf numFmtId="1" fontId="4" fillId="0" borderId="665" xfId="0" applyNumberFormat="1" applyFont="1" applyBorder="1"/>
    <xf numFmtId="1" fontId="4" fillId="0" borderId="631" xfId="0" applyNumberFormat="1" applyFont="1" applyBorder="1"/>
    <xf numFmtId="1" fontId="4" fillId="6" borderId="664" xfId="0" applyNumberFormat="1" applyFont="1" applyFill="1" applyBorder="1" applyProtection="1">
      <protection locked="0"/>
    </xf>
    <xf numFmtId="1" fontId="4" fillId="6" borderId="631" xfId="0" applyNumberFormat="1" applyFont="1" applyFill="1" applyBorder="1" applyProtection="1">
      <protection locked="0"/>
    </xf>
    <xf numFmtId="1" fontId="4" fillId="6" borderId="666" xfId="0" applyNumberFormat="1" applyFont="1" applyFill="1" applyBorder="1" applyProtection="1">
      <protection locked="0"/>
    </xf>
    <xf numFmtId="1" fontId="4" fillId="6" borderId="667" xfId="0" applyNumberFormat="1" applyFont="1" applyFill="1" applyBorder="1" applyProtection="1">
      <protection locked="0"/>
    </xf>
    <xf numFmtId="0" fontId="4" fillId="0" borderId="561" xfId="0" applyFont="1" applyBorder="1" applyAlignment="1">
      <alignment horizontal="center" vertical="center"/>
    </xf>
    <xf numFmtId="0" fontId="4" fillId="0" borderId="586" xfId="0" applyFont="1" applyBorder="1" applyAlignment="1">
      <alignment horizontal="center" vertical="center"/>
    </xf>
    <xf numFmtId="0" fontId="4" fillId="0" borderId="584" xfId="0" applyFont="1" applyBorder="1" applyAlignment="1">
      <alignment horizontal="center" vertical="center"/>
    </xf>
    <xf numFmtId="0" fontId="4" fillId="0" borderId="669" xfId="0" applyFont="1" applyBorder="1" applyAlignment="1">
      <alignment wrapText="1"/>
    </xf>
    <xf numFmtId="1" fontId="4" fillId="0" borderId="561" xfId="0" applyNumberFormat="1" applyFont="1" applyBorder="1"/>
    <xf numFmtId="1" fontId="3" fillId="3" borderId="0" xfId="0" applyNumberFormat="1" applyFont="1" applyFill="1" applyAlignment="1">
      <alignment horizontal="center" vertical="center" wrapText="1"/>
    </xf>
    <xf numFmtId="1" fontId="4" fillId="0" borderId="606" xfId="0" applyNumberFormat="1" applyFont="1" applyBorder="1" applyAlignment="1">
      <alignment horizontal="center" vertical="center" wrapText="1"/>
    </xf>
    <xf numFmtId="1" fontId="4" fillId="0" borderId="672" xfId="0" applyNumberFormat="1" applyFont="1" applyBorder="1" applyAlignment="1">
      <alignment horizontal="center" vertical="center" wrapText="1"/>
    </xf>
    <xf numFmtId="1" fontId="4" fillId="3" borderId="606" xfId="0" applyNumberFormat="1" applyFont="1" applyFill="1" applyBorder="1" applyAlignment="1">
      <alignment horizontal="center" vertical="center"/>
    </xf>
    <xf numFmtId="1" fontId="4" fillId="3" borderId="260" xfId="0" applyNumberFormat="1" applyFont="1" applyFill="1" applyBorder="1" applyAlignment="1">
      <alignment horizontal="center" vertical="center"/>
    </xf>
    <xf numFmtId="1" fontId="4" fillId="0" borderId="606" xfId="0" applyNumberFormat="1" applyFont="1" applyBorder="1" applyAlignment="1">
      <alignment horizontal="right"/>
    </xf>
    <xf numFmtId="1" fontId="4" fillId="0" borderId="672" xfId="0" applyNumberFormat="1" applyFont="1" applyBorder="1" applyAlignment="1">
      <alignment horizontal="right"/>
    </xf>
    <xf numFmtId="1" fontId="4" fillId="3" borderId="573" xfId="0" applyNumberFormat="1" applyFont="1" applyFill="1" applyBorder="1" applyAlignment="1">
      <alignment horizontal="center" vertical="center"/>
    </xf>
    <xf numFmtId="1" fontId="4" fillId="3" borderId="673" xfId="0" applyNumberFormat="1" applyFont="1" applyFill="1" applyBorder="1" applyAlignment="1">
      <alignment horizontal="right"/>
    </xf>
    <xf numFmtId="1" fontId="4" fillId="6" borderId="571" xfId="0" applyNumberFormat="1" applyFont="1" applyFill="1" applyBorder="1" applyProtection="1">
      <protection locked="0"/>
    </xf>
    <xf numFmtId="1" fontId="4" fillId="6" borderId="673" xfId="0" applyNumberFormat="1" applyFont="1" applyFill="1" applyBorder="1" applyProtection="1">
      <protection locked="0"/>
    </xf>
    <xf numFmtId="1" fontId="4" fillId="6" borderId="543" xfId="0" applyNumberFormat="1" applyFont="1" applyFill="1" applyBorder="1" applyProtection="1">
      <protection locked="0"/>
    </xf>
    <xf numFmtId="1" fontId="4" fillId="6" borderId="673" xfId="0" applyNumberFormat="1" applyFont="1" applyFill="1" applyBorder="1" applyAlignment="1" applyProtection="1">
      <alignment wrapText="1"/>
      <protection locked="0"/>
    </xf>
    <xf numFmtId="1" fontId="4" fillId="0" borderId="674" xfId="0" applyNumberFormat="1" applyFont="1" applyBorder="1" applyAlignment="1">
      <alignment horizontal="right" wrapText="1"/>
    </xf>
    <xf numFmtId="1" fontId="4" fillId="0" borderId="675" xfId="0" applyNumberFormat="1" applyFont="1" applyBorder="1" applyAlignment="1">
      <alignment horizontal="right" wrapText="1"/>
    </xf>
    <xf numFmtId="1" fontId="4" fillId="6" borderId="670" xfId="0" applyNumberFormat="1" applyFont="1" applyFill="1" applyBorder="1" applyProtection="1">
      <protection locked="0"/>
    </xf>
    <xf numFmtId="1" fontId="4" fillId="6" borderId="676" xfId="0" applyNumberFormat="1" applyFont="1" applyFill="1" applyBorder="1" applyProtection="1">
      <protection locked="0"/>
    </xf>
    <xf numFmtId="1" fontId="5" fillId="3" borderId="677" xfId="0" applyNumberFormat="1" applyFont="1" applyFill="1" applyBorder="1"/>
    <xf numFmtId="1" fontId="4" fillId="0" borderId="678" xfId="0" applyNumberFormat="1" applyFont="1" applyBorder="1" applyAlignment="1">
      <alignment horizontal="center" vertical="center" wrapText="1"/>
    </xf>
    <xf numFmtId="1" fontId="4" fillId="0" borderId="607" xfId="0" applyNumberFormat="1" applyFont="1" applyBorder="1" applyAlignment="1">
      <alignment horizontal="center" vertical="center" wrapText="1"/>
    </xf>
    <xf numFmtId="1" fontId="4" fillId="0" borderId="564" xfId="0" applyNumberFormat="1" applyFont="1" applyBorder="1"/>
    <xf numFmtId="1" fontId="4" fillId="0" borderId="571" xfId="0" applyNumberFormat="1" applyFont="1" applyBorder="1" applyAlignment="1">
      <alignment horizontal="right"/>
    </xf>
    <xf numFmtId="1" fontId="4" fillId="6" borderId="572" xfId="0" applyNumberFormat="1" applyFont="1" applyFill="1" applyBorder="1" applyProtection="1">
      <protection locked="0"/>
    </xf>
    <xf numFmtId="1" fontId="4" fillId="6" borderId="613" xfId="0" applyNumberFormat="1" applyFont="1" applyFill="1" applyBorder="1" applyProtection="1">
      <protection locked="0"/>
    </xf>
    <xf numFmtId="1" fontId="4" fillId="0" borderId="672" xfId="0" applyNumberFormat="1" applyFont="1" applyBorder="1" applyAlignment="1">
      <alignment horizontal="center" vertical="center"/>
    </xf>
    <xf numFmtId="1" fontId="4" fillId="3" borderId="679" xfId="0" applyNumberFormat="1" applyFont="1" applyFill="1" applyBorder="1"/>
    <xf numFmtId="1" fontId="4" fillId="3" borderId="679" xfId="0" applyNumberFormat="1" applyFont="1" applyFill="1" applyBorder="1" applyAlignment="1">
      <alignment wrapText="1"/>
    </xf>
    <xf numFmtId="1" fontId="4" fillId="4" borderId="679" xfId="0" applyNumberFormat="1" applyFont="1" applyFill="1" applyBorder="1" applyProtection="1">
      <protection hidden="1"/>
    </xf>
    <xf numFmtId="1" fontId="1" fillId="3" borderId="554" xfId="0" applyNumberFormat="1" applyFont="1" applyFill="1" applyBorder="1" applyAlignment="1">
      <alignment horizontal="right"/>
    </xf>
    <xf numFmtId="1" fontId="4" fillId="4" borderId="554" xfId="0" applyNumberFormat="1" applyFont="1" applyFill="1" applyBorder="1" applyProtection="1">
      <protection hidden="1"/>
    </xf>
    <xf numFmtId="1" fontId="1" fillId="3" borderId="554" xfId="0" applyNumberFormat="1" applyFont="1" applyFill="1" applyBorder="1"/>
    <xf numFmtId="1" fontId="5" fillId="0" borderId="680" xfId="0" applyNumberFormat="1" applyFont="1" applyBorder="1"/>
    <xf numFmtId="1" fontId="5" fillId="0" borderId="681" xfId="0" applyNumberFormat="1" applyFont="1" applyBorder="1"/>
    <xf numFmtId="1" fontId="4" fillId="0" borderId="682" xfId="0" applyNumberFormat="1" applyFont="1" applyBorder="1"/>
    <xf numFmtId="1" fontId="4" fillId="0" borderId="682" xfId="0" applyNumberFormat="1" applyFont="1" applyBorder="1" applyProtection="1">
      <protection hidden="1"/>
    </xf>
    <xf numFmtId="1" fontId="4" fillId="0" borderId="685" xfId="0" applyNumberFormat="1" applyFont="1" applyBorder="1" applyAlignment="1">
      <alignment horizontal="center" vertical="center" wrapText="1"/>
    </xf>
    <xf numFmtId="1" fontId="1" fillId="0" borderId="686" xfId="0" applyNumberFormat="1" applyFont="1" applyBorder="1" applyAlignment="1">
      <alignment horizontal="left" vertical="center"/>
    </xf>
    <xf numFmtId="1" fontId="4" fillId="0" borderId="686" xfId="0" applyNumberFormat="1" applyFont="1" applyBorder="1" applyAlignment="1">
      <alignment horizontal="right"/>
    </xf>
    <xf numFmtId="1" fontId="4" fillId="0" borderId="687" xfId="0" applyNumberFormat="1" applyFont="1" applyBorder="1" applyAlignment="1">
      <alignment horizontal="right"/>
    </xf>
    <xf numFmtId="1" fontId="4" fillId="0" borderId="688" xfId="0" applyNumberFormat="1" applyFont="1" applyBorder="1" applyAlignment="1">
      <alignment horizontal="right"/>
    </xf>
    <xf numFmtId="1" fontId="4" fillId="0" borderId="687" xfId="0" applyNumberFormat="1" applyFont="1" applyBorder="1"/>
    <xf numFmtId="1" fontId="4" fillId="0" borderId="689" xfId="0" applyNumberFormat="1" applyFont="1" applyBorder="1"/>
    <xf numFmtId="1" fontId="4" fillId="10" borderId="690" xfId="1" applyNumberFormat="1" applyFont="1" applyBorder="1" applyAlignment="1" applyProtection="1">
      <alignment horizontal="right"/>
      <protection locked="0"/>
    </xf>
    <xf numFmtId="1" fontId="4" fillId="10" borderId="691" xfId="1" applyNumberFormat="1" applyFont="1" applyBorder="1" applyAlignment="1" applyProtection="1">
      <alignment horizontal="right"/>
      <protection locked="0"/>
    </xf>
    <xf numFmtId="1" fontId="4" fillId="10" borderId="692" xfId="1" applyNumberFormat="1" applyFont="1" applyBorder="1" applyAlignment="1" applyProtection="1">
      <alignment horizontal="right"/>
      <protection locked="0"/>
    </xf>
    <xf numFmtId="1" fontId="4" fillId="10" borderId="693" xfId="1" applyNumberFormat="1" applyFont="1" applyBorder="1" applyAlignment="1" applyProtection="1">
      <alignment horizontal="right"/>
      <protection locked="0"/>
    </xf>
    <xf numFmtId="1" fontId="5" fillId="0" borderId="694" xfId="0" applyNumberFormat="1" applyFont="1" applyBorder="1" applyAlignment="1">
      <alignment wrapText="1"/>
    </xf>
    <xf numFmtId="1" fontId="4" fillId="0" borderId="695" xfId="0" applyNumberFormat="1" applyFont="1" applyBorder="1"/>
    <xf numFmtId="1" fontId="4" fillId="0" borderId="695" xfId="0" applyNumberFormat="1" applyFont="1" applyBorder="1" applyProtection="1">
      <protection hidden="1"/>
    </xf>
    <xf numFmtId="1" fontId="4" fillId="4" borderId="700" xfId="0" applyNumberFormat="1" applyFont="1" applyFill="1" applyBorder="1"/>
    <xf numFmtId="1" fontId="4" fillId="4" borderId="695" xfId="0" applyNumberFormat="1" applyFont="1" applyFill="1" applyBorder="1"/>
    <xf numFmtId="1" fontId="4" fillId="0" borderId="701" xfId="0" applyNumberFormat="1" applyFont="1" applyBorder="1"/>
    <xf numFmtId="1" fontId="4" fillId="0" borderId="700" xfId="0" applyNumberFormat="1" applyFont="1" applyBorder="1" applyProtection="1">
      <protection hidden="1"/>
    </xf>
    <xf numFmtId="1" fontId="4" fillId="0" borderId="702" xfId="0" applyNumberFormat="1" applyFont="1" applyBorder="1" applyAlignment="1">
      <alignment horizontal="center" vertical="center" wrapText="1"/>
    </xf>
    <xf numFmtId="1" fontId="4" fillId="0" borderId="703" xfId="0" applyNumberFormat="1" applyFont="1" applyBorder="1" applyAlignment="1">
      <alignment horizontal="center" vertical="center" wrapText="1"/>
    </xf>
    <xf numFmtId="1" fontId="4" fillId="0" borderId="704" xfId="0" applyNumberFormat="1" applyFont="1" applyBorder="1" applyAlignment="1">
      <alignment horizontal="center" vertical="center" wrapText="1"/>
    </xf>
    <xf numFmtId="1" fontId="4" fillId="0" borderId="698" xfId="0" applyNumberFormat="1" applyFont="1" applyBorder="1" applyAlignment="1">
      <alignment horizontal="center" vertical="center" wrapText="1"/>
    </xf>
    <xf numFmtId="1" fontId="4" fillId="3" borderId="701" xfId="0" applyNumberFormat="1" applyFont="1" applyFill="1" applyBorder="1"/>
    <xf numFmtId="1" fontId="4" fillId="3" borderId="695" xfId="0" applyNumberFormat="1" applyFont="1" applyFill="1" applyBorder="1"/>
    <xf numFmtId="1" fontId="4" fillId="0" borderId="705" xfId="0" applyNumberFormat="1" applyFont="1" applyBorder="1" applyAlignment="1">
      <alignment horizontal="left" vertical="center" wrapText="1"/>
    </xf>
    <xf numFmtId="1" fontId="4" fillId="6" borderId="706" xfId="0" applyNumberFormat="1" applyFont="1" applyFill="1" applyBorder="1" applyProtection="1">
      <protection locked="0"/>
    </xf>
    <xf numFmtId="1" fontId="4" fillId="6" borderId="707" xfId="0" applyNumberFormat="1" applyFont="1" applyFill="1" applyBorder="1" applyProtection="1">
      <protection locked="0"/>
    </xf>
    <xf numFmtId="1" fontId="4" fillId="0" borderId="671" xfId="0" applyNumberFormat="1" applyFont="1" applyBorder="1" applyAlignment="1">
      <alignment horizontal="left" vertical="center" wrapText="1"/>
    </xf>
    <xf numFmtId="1" fontId="4" fillId="6" borderId="674" xfId="0" applyNumberFormat="1" applyFont="1" applyFill="1" applyBorder="1" applyProtection="1">
      <protection locked="0"/>
    </xf>
    <xf numFmtId="1" fontId="4" fillId="4" borderId="709" xfId="0" applyNumberFormat="1" applyFont="1" applyFill="1" applyBorder="1"/>
    <xf numFmtId="1" fontId="4" fillId="0" borderId="709" xfId="0" applyNumberFormat="1" applyFont="1" applyBorder="1"/>
    <xf numFmtId="1" fontId="4" fillId="0" borderId="709" xfId="0" applyNumberFormat="1" applyFont="1" applyBorder="1" applyProtection="1">
      <protection hidden="1"/>
    </xf>
    <xf numFmtId="0" fontId="4" fillId="0" borderId="710" xfId="0" applyFont="1" applyBorder="1" applyAlignment="1">
      <alignment horizontal="center" vertical="center" wrapText="1"/>
    </xf>
    <xf numFmtId="0" fontId="4" fillId="0" borderId="698" xfId="0" applyFont="1" applyBorder="1" applyAlignment="1">
      <alignment horizontal="center" vertical="center" wrapText="1"/>
    </xf>
    <xf numFmtId="1" fontId="4" fillId="4" borderId="679" xfId="0" applyNumberFormat="1" applyFont="1" applyFill="1" applyBorder="1"/>
    <xf numFmtId="1" fontId="4" fillId="0" borderId="679" xfId="0" applyNumberFormat="1" applyFont="1" applyBorder="1"/>
    <xf numFmtId="1" fontId="4" fillId="0" borderId="679" xfId="0" applyNumberFormat="1" applyFont="1" applyBorder="1" applyProtection="1">
      <protection hidden="1"/>
    </xf>
    <xf numFmtId="0" fontId="4" fillId="0" borderId="711" xfId="0" applyFont="1" applyBorder="1" applyAlignment="1">
      <alignment vertical="center" wrapText="1"/>
    </xf>
    <xf numFmtId="0" fontId="4" fillId="11" borderId="712" xfId="0" applyFont="1" applyFill="1" applyBorder="1" applyAlignment="1" applyProtection="1">
      <alignment vertical="center"/>
      <protection locked="0"/>
    </xf>
    <xf numFmtId="0" fontId="4" fillId="11" borderId="713" xfId="0" applyFont="1" applyFill="1" applyBorder="1" applyAlignment="1" applyProtection="1">
      <alignment vertical="center" wrapText="1"/>
      <protection locked="0"/>
    </xf>
    <xf numFmtId="0" fontId="4" fillId="11" borderId="712" xfId="0" applyFont="1" applyFill="1" applyBorder="1" applyAlignment="1" applyProtection="1">
      <alignment vertical="center" wrapText="1"/>
      <protection locked="0"/>
    </xf>
    <xf numFmtId="1" fontId="4" fillId="0" borderId="714" xfId="0" applyNumberFormat="1" applyFont="1" applyBorder="1" applyAlignment="1">
      <alignment horizontal="center" wrapText="1"/>
    </xf>
    <xf numFmtId="1" fontId="1" fillId="4" borderId="679" xfId="0" applyNumberFormat="1" applyFont="1" applyFill="1" applyBorder="1"/>
    <xf numFmtId="1" fontId="4" fillId="0" borderId="687" xfId="0" applyNumberFormat="1" applyFont="1" applyBorder="1" applyAlignment="1">
      <alignment vertical="center" wrapText="1"/>
    </xf>
    <xf numFmtId="1" fontId="4" fillId="6" borderId="687" xfId="0" applyNumberFormat="1" applyFont="1" applyFill="1" applyBorder="1" applyAlignment="1" applyProtection="1">
      <alignment wrapText="1"/>
      <protection locked="0"/>
    </xf>
    <xf numFmtId="1" fontId="1" fillId="3" borderId="679" xfId="0" applyNumberFormat="1" applyFont="1" applyFill="1" applyBorder="1" applyAlignment="1">
      <alignment wrapText="1"/>
    </xf>
    <xf numFmtId="1" fontId="4" fillId="0" borderId="715" xfId="0" applyNumberFormat="1" applyFont="1" applyBorder="1"/>
    <xf numFmtId="1" fontId="4" fillId="3" borderId="716" xfId="0" applyNumberFormat="1" applyFont="1" applyFill="1" applyBorder="1"/>
    <xf numFmtId="1" fontId="4" fillId="0" borderId="717" xfId="0" applyNumberFormat="1" applyFont="1" applyBorder="1"/>
    <xf numFmtId="1" fontId="4" fillId="0" borderId="716" xfId="0" applyNumberFormat="1" applyFont="1" applyBorder="1"/>
    <xf numFmtId="1" fontId="4" fillId="0" borderId="720" xfId="0" applyNumberFormat="1" applyFont="1" applyBorder="1"/>
    <xf numFmtId="1" fontId="4" fillId="0" borderId="721" xfId="0" applyNumberFormat="1" applyFont="1" applyBorder="1"/>
    <xf numFmtId="1" fontId="4" fillId="0" borderId="714" xfId="0" applyNumberFormat="1" applyFont="1" applyBorder="1" applyAlignment="1">
      <alignment horizontal="left" vertical="center" wrapText="1"/>
    </xf>
    <xf numFmtId="1" fontId="4" fillId="6" borderId="710" xfId="0" applyNumberFormat="1" applyFont="1" applyFill="1" applyBorder="1" applyProtection="1">
      <protection locked="0"/>
    </xf>
    <xf numFmtId="1" fontId="4" fillId="6" borderId="722" xfId="0" applyNumberFormat="1" applyFont="1" applyFill="1" applyBorder="1" applyProtection="1">
      <protection locked="0"/>
    </xf>
    <xf numFmtId="1" fontId="4" fillId="0" borderId="710" xfId="0" applyNumberFormat="1" applyFont="1" applyBorder="1" applyAlignment="1">
      <alignment horizontal="center" vertical="center" wrapText="1"/>
    </xf>
    <xf numFmtId="1" fontId="4" fillId="0" borderId="728" xfId="0" applyNumberFormat="1" applyFont="1" applyBorder="1" applyAlignment="1">
      <alignment horizontal="center" vertical="center" wrapText="1"/>
    </xf>
    <xf numFmtId="1" fontId="4" fillId="0" borderId="729" xfId="0" applyNumberFormat="1" applyFont="1" applyBorder="1" applyAlignment="1">
      <alignment horizontal="center" vertical="center" wrapText="1"/>
    </xf>
    <xf numFmtId="1" fontId="4" fillId="0" borderId="726" xfId="0" applyNumberFormat="1" applyFont="1" applyBorder="1" applyAlignment="1">
      <alignment horizontal="center" vertical="center" wrapText="1"/>
    </xf>
    <xf numFmtId="1" fontId="4" fillId="0" borderId="714" xfId="0" applyNumberFormat="1" applyFont="1" applyBorder="1" applyAlignment="1">
      <alignment horizontal="center"/>
    </xf>
    <xf numFmtId="1" fontId="4" fillId="0" borderId="710" xfId="0" applyNumberFormat="1" applyFont="1" applyBorder="1" applyAlignment="1">
      <alignment horizontal="right"/>
    </xf>
    <xf numFmtId="1" fontId="4" fillId="0" borderId="728" xfId="0" applyNumberFormat="1" applyFont="1" applyBorder="1" applyAlignment="1">
      <alignment horizontal="right"/>
    </xf>
    <xf numFmtId="1" fontId="4" fillId="0" borderId="698" xfId="0" applyNumberFormat="1" applyFont="1" applyBorder="1" applyAlignment="1">
      <alignment horizontal="right"/>
    </xf>
    <xf numFmtId="1" fontId="4" fillId="6" borderId="674" xfId="0" applyNumberFormat="1" applyFont="1" applyFill="1" applyBorder="1" applyAlignment="1" applyProtection="1">
      <alignment horizontal="right"/>
      <protection locked="0"/>
    </xf>
    <xf numFmtId="1" fontId="4" fillId="0" borderId="679" xfId="0" applyNumberFormat="1" applyFont="1" applyBorder="1" applyProtection="1">
      <protection locked="0"/>
    </xf>
    <xf numFmtId="1" fontId="4" fillId="0" borderId="687" xfId="0" applyNumberFormat="1" applyFont="1" applyBorder="1" applyAlignment="1">
      <alignment horizontal="center" vertical="center"/>
    </xf>
    <xf numFmtId="1" fontId="4" fillId="0" borderId="714" xfId="0" applyNumberFormat="1" applyFont="1" applyBorder="1" applyAlignment="1">
      <alignment horizontal="center" vertical="center"/>
    </xf>
    <xf numFmtId="1" fontId="4" fillId="0" borderId="714" xfId="0" applyNumberFormat="1" applyFont="1" applyBorder="1" applyAlignment="1" applyProtection="1">
      <alignment horizontal="center" vertical="center"/>
      <protection hidden="1"/>
    </xf>
    <xf numFmtId="1" fontId="4" fillId="6" borderId="710" xfId="0" applyNumberFormat="1" applyFont="1" applyFill="1" applyBorder="1" applyAlignment="1" applyProtection="1">
      <alignment horizontal="right"/>
      <protection locked="0"/>
    </xf>
    <xf numFmtId="1" fontId="4" fillId="6" borderId="698" xfId="0" applyNumberFormat="1" applyFont="1" applyFill="1" applyBorder="1" applyAlignment="1" applyProtection="1">
      <alignment horizontal="right"/>
      <protection locked="0"/>
    </xf>
    <xf numFmtId="1" fontId="4" fillId="6" borderId="729" xfId="0" applyNumberFormat="1" applyFont="1" applyFill="1" applyBorder="1" applyAlignment="1" applyProtection="1">
      <alignment horizontal="right"/>
      <protection locked="0"/>
    </xf>
    <xf numFmtId="1" fontId="4" fillId="6" borderId="722" xfId="0" applyNumberFormat="1" applyFont="1" applyFill="1" applyBorder="1" applyAlignment="1" applyProtection="1">
      <alignment horizontal="right"/>
      <protection locked="0"/>
    </xf>
    <xf numFmtId="1" fontId="4" fillId="6" borderId="730" xfId="0" applyNumberFormat="1" applyFont="1" applyFill="1" applyBorder="1" applyAlignment="1" applyProtection="1">
      <alignment horizontal="right"/>
      <protection locked="0"/>
    </xf>
    <xf numFmtId="1" fontId="4" fillId="6" borderId="731" xfId="0" applyNumberFormat="1" applyFont="1" applyFill="1" applyBorder="1" applyAlignment="1" applyProtection="1">
      <alignment horizontal="right"/>
      <protection locked="0"/>
    </xf>
    <xf numFmtId="1" fontId="4" fillId="3" borderId="709" xfId="0" applyNumberFormat="1" applyFont="1" applyFill="1" applyBorder="1"/>
    <xf numFmtId="1" fontId="4" fillId="3" borderId="709" xfId="0" applyNumberFormat="1" applyFont="1" applyFill="1" applyBorder="1" applyProtection="1">
      <protection hidden="1"/>
    </xf>
    <xf numFmtId="1" fontId="4" fillId="3" borderId="679" xfId="0" applyNumberFormat="1" applyFont="1" applyFill="1" applyBorder="1" applyProtection="1">
      <protection hidden="1"/>
    </xf>
    <xf numFmtId="1" fontId="4" fillId="0" borderId="736" xfId="0" applyNumberFormat="1" applyFont="1" applyBorder="1" applyAlignment="1">
      <alignment horizontal="left" vertical="center"/>
    </xf>
    <xf numFmtId="1" fontId="4" fillId="0" borderId="736" xfId="0" applyNumberFormat="1" applyFont="1" applyBorder="1" applyAlignment="1">
      <alignment horizontal="center" vertical="center" wrapText="1"/>
    </xf>
    <xf numFmtId="1" fontId="4" fillId="6" borderId="736" xfId="0" applyNumberFormat="1" applyFont="1" applyFill="1" applyBorder="1" applyProtection="1">
      <protection locked="0"/>
    </xf>
    <xf numFmtId="1" fontId="4" fillId="6" borderId="737" xfId="0" applyNumberFormat="1" applyFont="1" applyFill="1" applyBorder="1" applyProtection="1">
      <protection locked="0"/>
    </xf>
    <xf numFmtId="1" fontId="4" fillId="6" borderId="738" xfId="0" applyNumberFormat="1" applyFont="1" applyFill="1" applyBorder="1" applyProtection="1">
      <protection locked="0"/>
    </xf>
    <xf numFmtId="1" fontId="4" fillId="0" borderId="736" xfId="0" applyNumberFormat="1" applyFont="1" applyBorder="1" applyAlignment="1">
      <alignment horizontal="left" vertical="center" wrapText="1"/>
    </xf>
    <xf numFmtId="1" fontId="4" fillId="0" borderId="736" xfId="0" applyNumberFormat="1" applyFont="1" applyBorder="1" applyAlignment="1">
      <alignment horizontal="center"/>
    </xf>
    <xf numFmtId="1" fontId="4" fillId="6" borderId="671" xfId="0" applyNumberFormat="1" applyFont="1" applyFill="1" applyBorder="1" applyProtection="1">
      <protection locked="0"/>
    </xf>
    <xf numFmtId="1" fontId="4" fillId="0" borderId="746" xfId="3" applyNumberFormat="1" applyFont="1" applyBorder="1" applyAlignment="1">
      <alignment horizontal="center" vertical="center" wrapText="1"/>
    </xf>
    <xf numFmtId="1" fontId="4" fillId="0" borderId="735" xfId="3" applyNumberFormat="1" applyFont="1" applyBorder="1" applyAlignment="1">
      <alignment horizontal="center" vertical="center" wrapText="1"/>
    </xf>
    <xf numFmtId="1" fontId="4" fillId="0" borderId="747" xfId="3" applyNumberFormat="1" applyFont="1" applyFill="1" applyBorder="1" applyAlignment="1">
      <alignment horizontal="center" vertical="center" wrapText="1"/>
    </xf>
    <xf numFmtId="1" fontId="4" fillId="0" borderId="735" xfId="3" applyNumberFormat="1" applyFont="1" applyFill="1" applyBorder="1" applyAlignment="1">
      <alignment horizontal="center" vertical="center" wrapText="1"/>
    </xf>
    <xf numFmtId="1" fontId="4" fillId="0" borderId="746" xfId="3" applyNumberFormat="1" applyFont="1" applyFill="1" applyBorder="1" applyAlignment="1">
      <alignment horizontal="center" vertical="center" wrapText="1"/>
    </xf>
    <xf numFmtId="1" fontId="4" fillId="0" borderId="748" xfId="3" applyNumberFormat="1" applyFont="1" applyFill="1" applyBorder="1" applyAlignment="1">
      <alignment horizontal="center" vertical="center" wrapText="1"/>
    </xf>
    <xf numFmtId="1" fontId="4" fillId="0" borderId="749" xfId="3" applyNumberFormat="1" applyFont="1" applyBorder="1" applyAlignment="1">
      <alignment horizontal="center" vertical="center" wrapText="1"/>
    </xf>
    <xf numFmtId="1" fontId="4" fillId="3" borderId="750" xfId="0" applyNumberFormat="1" applyFont="1" applyFill="1" applyBorder="1" applyProtection="1">
      <protection hidden="1"/>
    </xf>
    <xf numFmtId="1" fontId="4" fillId="0" borderId="750" xfId="0" applyNumberFormat="1" applyFont="1" applyBorder="1" applyProtection="1">
      <protection hidden="1"/>
    </xf>
    <xf numFmtId="1" fontId="4" fillId="0" borderId="711" xfId="2" applyNumberFormat="1" applyFont="1" applyBorder="1" applyAlignment="1">
      <alignment vertical="center" wrapText="1"/>
    </xf>
    <xf numFmtId="1" fontId="4" fillId="6" borderId="751" xfId="4" applyNumberFormat="1" applyFont="1" applyFill="1" applyBorder="1" applyProtection="1">
      <protection locked="0"/>
    </xf>
    <xf numFmtId="1" fontId="4" fillId="6" borderId="713" xfId="4" applyNumberFormat="1" applyFont="1" applyFill="1" applyBorder="1" applyProtection="1">
      <protection locked="0"/>
    </xf>
    <xf numFmtId="1" fontId="4" fillId="6" borderId="752" xfId="4" applyNumberFormat="1" applyFont="1" applyFill="1" applyBorder="1" applyProtection="1">
      <protection locked="0"/>
    </xf>
    <xf numFmtId="1" fontId="4" fillId="6" borderId="753" xfId="4" applyNumberFormat="1" applyFont="1" applyFill="1" applyBorder="1" applyProtection="1">
      <protection locked="0"/>
    </xf>
    <xf numFmtId="1" fontId="4" fillId="6" borderId="712" xfId="4" applyNumberFormat="1" applyFont="1" applyFill="1" applyBorder="1" applyProtection="1">
      <protection locked="0"/>
    </xf>
    <xf numFmtId="1" fontId="4" fillId="3" borderId="754" xfId="0" applyNumberFormat="1" applyFont="1" applyFill="1" applyBorder="1" applyProtection="1">
      <protection hidden="1"/>
    </xf>
    <xf numFmtId="1" fontId="4" fillId="0" borderId="754" xfId="0" applyNumberFormat="1" applyFont="1" applyBorder="1" applyProtection="1">
      <protection hidden="1"/>
    </xf>
    <xf numFmtId="1" fontId="4" fillId="3" borderId="755" xfId="0" applyNumberFormat="1" applyFont="1" applyFill="1" applyBorder="1" applyProtection="1">
      <protection hidden="1"/>
    </xf>
    <xf numFmtId="1" fontId="4" fillId="0" borderId="755" xfId="0" applyNumberFormat="1" applyFont="1" applyBorder="1" applyProtection="1">
      <protection hidden="1"/>
    </xf>
    <xf numFmtId="1" fontId="4" fillId="0" borderId="756" xfId="2" applyNumberFormat="1" applyFont="1" applyBorder="1" applyAlignment="1">
      <alignment horizontal="center" vertical="center" wrapText="1"/>
    </xf>
    <xf numFmtId="1" fontId="4" fillId="0" borderId="757" xfId="4" applyNumberFormat="1" applyFont="1" applyBorder="1" applyAlignment="1">
      <alignment horizontal="right"/>
    </xf>
    <xf numFmtId="1" fontId="4" fillId="0" borderId="758" xfId="4" applyNumberFormat="1" applyFont="1" applyBorder="1" applyAlignment="1">
      <alignment horizontal="right"/>
    </xf>
    <xf numFmtId="1" fontId="4" fillId="0" borderId="759" xfId="4" applyNumberFormat="1" applyFont="1" applyBorder="1" applyAlignment="1">
      <alignment horizontal="right"/>
    </xf>
    <xf numFmtId="1" fontId="4" fillId="0" borderId="760" xfId="4" applyNumberFormat="1" applyFont="1" applyBorder="1" applyAlignment="1">
      <alignment horizontal="right"/>
    </xf>
    <xf numFmtId="1" fontId="4" fillId="0" borderId="761" xfId="4" applyNumberFormat="1" applyFont="1" applyBorder="1" applyAlignment="1">
      <alignment horizontal="right"/>
    </xf>
    <xf numFmtId="1" fontId="4" fillId="3" borderId="762" xfId="0" applyNumberFormat="1" applyFont="1" applyFill="1" applyBorder="1" applyProtection="1">
      <protection hidden="1"/>
    </xf>
    <xf numFmtId="1" fontId="4" fillId="0" borderId="762" xfId="0" applyNumberFormat="1" applyFont="1" applyBorder="1" applyProtection="1">
      <protection hidden="1"/>
    </xf>
    <xf numFmtId="1" fontId="6" fillId="3" borderId="756" xfId="0" applyNumberFormat="1" applyFont="1" applyFill="1" applyBorder="1" applyAlignment="1">
      <alignment vertical="center" wrapText="1"/>
    </xf>
    <xf numFmtId="1" fontId="6" fillId="3" borderId="699" xfId="0" applyNumberFormat="1" applyFont="1" applyFill="1" applyBorder="1" applyAlignment="1">
      <alignment vertical="center" wrapText="1"/>
    </xf>
    <xf numFmtId="1" fontId="2" fillId="0" borderId="763" xfId="0" applyNumberFormat="1" applyFont="1" applyBorder="1"/>
    <xf numFmtId="1" fontId="2" fillId="0" borderId="764" xfId="0" applyNumberFormat="1" applyFont="1" applyBorder="1"/>
    <xf numFmtId="1" fontId="2" fillId="0" borderId="765" xfId="0" applyNumberFormat="1" applyFont="1" applyBorder="1"/>
    <xf numFmtId="1" fontId="4" fillId="0" borderId="757" xfId="0" applyNumberFormat="1" applyFont="1" applyBorder="1" applyAlignment="1">
      <alignment horizontal="center" vertical="center"/>
    </xf>
    <xf numFmtId="1" fontId="4" fillId="0" borderId="760" xfId="0" applyNumberFormat="1" applyFont="1" applyBorder="1" applyAlignment="1">
      <alignment horizontal="center" vertical="center"/>
    </xf>
    <xf numFmtId="1" fontId="4" fillId="0" borderId="760" xfId="0" applyNumberFormat="1" applyFont="1" applyBorder="1" applyAlignment="1">
      <alignment horizontal="center" vertical="center" wrapText="1"/>
    </xf>
    <xf numFmtId="1" fontId="4" fillId="0" borderId="698" xfId="0" applyNumberFormat="1" applyFont="1" applyBorder="1" applyAlignment="1">
      <alignment horizontal="center" vertical="center"/>
    </xf>
    <xf numFmtId="1" fontId="4" fillId="0" borderId="768" xfId="0" applyNumberFormat="1" applyFont="1" applyBorder="1"/>
    <xf numFmtId="1" fontId="4" fillId="6" borderId="769" xfId="4" applyNumberFormat="1" applyFont="1" applyFill="1" applyBorder="1" applyProtection="1">
      <protection locked="0"/>
    </xf>
    <xf numFmtId="1" fontId="4" fillId="6" borderId="768" xfId="4" applyNumberFormat="1" applyFont="1" applyFill="1" applyBorder="1" applyProtection="1">
      <protection locked="0"/>
    </xf>
    <xf numFmtId="1" fontId="4" fillId="3" borderId="770" xfId="0" applyNumberFormat="1" applyFont="1" applyFill="1" applyBorder="1" applyProtection="1">
      <protection hidden="1"/>
    </xf>
    <xf numFmtId="1" fontId="4" fillId="0" borderId="770" xfId="0" applyNumberFormat="1" applyFont="1" applyBorder="1" applyProtection="1">
      <protection hidden="1"/>
    </xf>
    <xf numFmtId="1" fontId="4" fillId="0" borderId="771" xfId="0" applyNumberFormat="1" applyFont="1" applyBorder="1"/>
    <xf numFmtId="1" fontId="2" fillId="3" borderId="772" xfId="0" applyNumberFormat="1" applyFont="1" applyFill="1" applyBorder="1"/>
    <xf numFmtId="1" fontId="4" fillId="0" borderId="714" xfId="0" applyNumberFormat="1" applyFont="1" applyBorder="1" applyAlignment="1">
      <alignment horizontal="center" vertical="center" wrapText="1"/>
    </xf>
    <xf numFmtId="1" fontId="4" fillId="0" borderId="744" xfId="0" applyNumberFormat="1" applyFont="1" applyBorder="1" applyAlignment="1">
      <alignment horizontal="center" vertical="center" wrapText="1"/>
    </xf>
    <xf numFmtId="1" fontId="4" fillId="0" borderId="744" xfId="0" applyNumberFormat="1" applyFont="1" applyBorder="1"/>
    <xf numFmtId="1" fontId="4" fillId="0" borderId="779" xfId="0" applyNumberFormat="1" applyFont="1" applyBorder="1" applyAlignment="1">
      <alignment horizontal="center" vertical="center"/>
    </xf>
    <xf numFmtId="1" fontId="4" fillId="0" borderId="780" xfId="0" applyNumberFormat="1" applyFont="1" applyBorder="1" applyAlignment="1">
      <alignment horizontal="center" vertical="center"/>
    </xf>
    <xf numFmtId="1" fontId="4" fillId="0" borderId="778" xfId="0" applyNumberFormat="1" applyFont="1" applyBorder="1" applyAlignment="1">
      <alignment horizontal="center" vertical="center"/>
    </xf>
    <xf numFmtId="1" fontId="4" fillId="0" borderId="776" xfId="0" applyNumberFormat="1" applyFont="1" applyBorder="1" applyAlignment="1">
      <alignment horizontal="center" vertical="center"/>
    </xf>
    <xf numFmtId="1" fontId="4" fillId="0" borderId="782" xfId="0" applyNumberFormat="1" applyFont="1" applyBorder="1"/>
    <xf numFmtId="1" fontId="4" fillId="0" borderId="783" xfId="0" applyNumberFormat="1" applyFont="1" applyBorder="1"/>
    <xf numFmtId="1" fontId="4" fillId="0" borderId="784" xfId="0" applyNumberFormat="1" applyFont="1" applyBorder="1"/>
    <xf numFmtId="1" fontId="4" fillId="2" borderId="785" xfId="5" applyNumberFormat="1" applyFont="1" applyBorder="1" applyProtection="1">
      <protection locked="0"/>
    </xf>
    <xf numFmtId="1" fontId="4" fillId="2" borderId="786" xfId="5" applyNumberFormat="1" applyFont="1" applyBorder="1" applyProtection="1">
      <protection locked="0"/>
    </xf>
    <xf numFmtId="1" fontId="4" fillId="2" borderId="787" xfId="5" applyNumberFormat="1" applyFont="1" applyBorder="1" applyProtection="1">
      <protection locked="0"/>
    </xf>
    <xf numFmtId="1" fontId="4" fillId="2" borderId="788" xfId="5" applyNumberFormat="1" applyFont="1" applyBorder="1" applyProtection="1">
      <protection locked="0"/>
    </xf>
    <xf numFmtId="1" fontId="4" fillId="2" borderId="789" xfId="5" applyNumberFormat="1" applyFont="1" applyBorder="1" applyProtection="1">
      <protection locked="0"/>
    </xf>
    <xf numFmtId="1" fontId="4" fillId="2" borderId="790" xfId="5" applyNumberFormat="1" applyFont="1" applyBorder="1" applyProtection="1">
      <protection locked="0"/>
    </xf>
    <xf numFmtId="1" fontId="4" fillId="2" borderId="791" xfId="5" applyNumberFormat="1" applyFont="1" applyBorder="1" applyProtection="1">
      <protection locked="0"/>
    </xf>
    <xf numFmtId="1" fontId="4" fillId="2" borderId="792" xfId="5" applyNumberFormat="1" applyFont="1" applyBorder="1" applyProtection="1">
      <protection locked="0"/>
    </xf>
    <xf numFmtId="1" fontId="4" fillId="2" borderId="793" xfId="5" applyNumberFormat="1" applyFont="1" applyBorder="1" applyProtection="1">
      <protection locked="0"/>
    </xf>
    <xf numFmtId="1" fontId="4" fillId="2" borderId="794" xfId="5" applyNumberFormat="1" applyFont="1" applyBorder="1" applyProtection="1">
      <protection locked="0"/>
    </xf>
    <xf numFmtId="1" fontId="4" fillId="2" borderId="795" xfId="5" applyNumberFormat="1" applyFont="1" applyBorder="1" applyProtection="1">
      <protection locked="0"/>
    </xf>
    <xf numFmtId="1" fontId="4" fillId="2" borderId="796" xfId="5" applyNumberFormat="1" applyFont="1" applyBorder="1" applyProtection="1">
      <protection locked="0"/>
    </xf>
    <xf numFmtId="1" fontId="4" fillId="2" borderId="797" xfId="5" applyNumberFormat="1" applyFont="1" applyBorder="1" applyProtection="1">
      <protection locked="0"/>
    </xf>
    <xf numFmtId="1" fontId="4" fillId="2" borderId="798" xfId="5" applyNumberFormat="1" applyFont="1" applyBorder="1" applyProtection="1">
      <protection locked="0"/>
    </xf>
    <xf numFmtId="1" fontId="4" fillId="2" borderId="799" xfId="5" applyNumberFormat="1" applyFont="1" applyBorder="1" applyProtection="1">
      <protection locked="0"/>
    </xf>
    <xf numFmtId="1" fontId="4" fillId="2" borderId="800" xfId="5" applyNumberFormat="1" applyFont="1" applyBorder="1" applyProtection="1">
      <protection locked="0"/>
    </xf>
    <xf numFmtId="1" fontId="4" fillId="0" borderId="779" xfId="0" applyNumberFormat="1" applyFont="1" applyBorder="1" applyAlignment="1">
      <alignment horizontal="center" vertical="center" wrapText="1"/>
    </xf>
    <xf numFmtId="1" fontId="4" fillId="0" borderId="806" xfId="0" applyNumberFormat="1" applyFont="1" applyBorder="1" applyAlignment="1">
      <alignment horizontal="center" vertical="center" wrapText="1"/>
    </xf>
    <xf numFmtId="1" fontId="4" fillId="0" borderId="807" xfId="0" applyNumberFormat="1" applyFont="1" applyBorder="1" applyAlignment="1">
      <alignment horizontal="center" vertical="center" wrapText="1"/>
    </xf>
    <xf numFmtId="1" fontId="4" fillId="0" borderId="808" xfId="0" applyNumberFormat="1" applyFont="1" applyBorder="1"/>
    <xf numFmtId="1" fontId="4" fillId="0" borderId="809" xfId="0" applyNumberFormat="1" applyFont="1" applyBorder="1"/>
    <xf numFmtId="1" fontId="4" fillId="6" borderId="783" xfId="0" applyNumberFormat="1" applyFont="1" applyFill="1" applyBorder="1" applyProtection="1">
      <protection locked="0"/>
    </xf>
    <xf numFmtId="1" fontId="4" fillId="6" borderId="809" xfId="0" applyNumberFormat="1" applyFont="1" applyFill="1" applyBorder="1" applyProtection="1">
      <protection locked="0"/>
    </xf>
    <xf numFmtId="1" fontId="4" fillId="6" borderId="810" xfId="0" applyNumberFormat="1" applyFont="1" applyFill="1" applyBorder="1" applyProtection="1">
      <protection locked="0"/>
    </xf>
    <xf numFmtId="1" fontId="4" fillId="6" borderId="811" xfId="0" applyNumberFormat="1" applyFont="1" applyFill="1" applyBorder="1" applyProtection="1">
      <protection locked="0"/>
    </xf>
    <xf numFmtId="1" fontId="4" fillId="0" borderId="812" xfId="0" applyNumberFormat="1" applyFont="1" applyBorder="1"/>
    <xf numFmtId="1" fontId="4" fillId="0" borderId="813" xfId="0" applyNumberFormat="1" applyFont="1" applyBorder="1"/>
    <xf numFmtId="1" fontId="4" fillId="0" borderId="814" xfId="0" applyNumberFormat="1" applyFont="1" applyBorder="1"/>
    <xf numFmtId="1" fontId="4" fillId="0" borderId="815" xfId="0" applyNumberFormat="1" applyFont="1" applyBorder="1"/>
    <xf numFmtId="1" fontId="4" fillId="6" borderId="813" xfId="0" applyNumberFormat="1" applyFont="1" applyFill="1" applyBorder="1" applyProtection="1">
      <protection locked="0"/>
    </xf>
    <xf numFmtId="1" fontId="4" fillId="6" borderId="815" xfId="0" applyNumberFormat="1" applyFont="1" applyFill="1" applyBorder="1" applyProtection="1">
      <protection locked="0"/>
    </xf>
    <xf numFmtId="1" fontId="4" fillId="6" borderId="816" xfId="0" applyNumberFormat="1" applyFont="1" applyFill="1" applyBorder="1" applyProtection="1">
      <protection locked="0"/>
    </xf>
    <xf numFmtId="1" fontId="4" fillId="6" borderId="817" xfId="0" applyNumberFormat="1" applyFont="1" applyFill="1" applyBorder="1" applyProtection="1">
      <protection locked="0"/>
    </xf>
    <xf numFmtId="0" fontId="4" fillId="0" borderId="779" xfId="0" applyFont="1" applyBorder="1" applyAlignment="1">
      <alignment horizontal="center" vertical="center"/>
    </xf>
    <xf numFmtId="0" fontId="4" fillId="0" borderId="780" xfId="0" applyFont="1" applyBorder="1" applyAlignment="1">
      <alignment horizontal="center" vertical="center"/>
    </xf>
    <xf numFmtId="0" fontId="4" fillId="0" borderId="776" xfId="0" applyFont="1" applyBorder="1" applyAlignment="1">
      <alignment horizontal="center" vertical="center"/>
    </xf>
    <xf numFmtId="1" fontId="4" fillId="0" borderId="779" xfId="0" applyNumberFormat="1" applyFont="1" applyBorder="1"/>
    <xf numFmtId="1" fontId="3" fillId="3" borderId="0" xfId="0" applyNumberFormat="1" applyFont="1" applyFill="1" applyAlignment="1">
      <alignment horizontal="center" vertical="center" wrapText="1"/>
    </xf>
    <xf numFmtId="1" fontId="4" fillId="0" borderId="340" xfId="0" applyNumberFormat="1" applyFont="1" applyBorder="1" applyAlignment="1">
      <alignment horizontal="center" vertical="center" wrapText="1"/>
    </xf>
    <xf numFmtId="1" fontId="4" fillId="0" borderId="204" xfId="0" applyNumberFormat="1" applyFont="1" applyBorder="1" applyAlignment="1">
      <alignment horizontal="center" vertical="center" wrapText="1"/>
    </xf>
    <xf numFmtId="1" fontId="4" fillId="0" borderId="826" xfId="0" applyNumberFormat="1" applyFont="1" applyBorder="1" applyAlignment="1">
      <alignment horizontal="center" vertical="center" wrapText="1"/>
    </xf>
    <xf numFmtId="1" fontId="4" fillId="0" borderId="827" xfId="0" applyNumberFormat="1" applyFont="1" applyBorder="1" applyAlignment="1">
      <alignment horizontal="center" vertical="center" wrapText="1"/>
    </xf>
    <xf numFmtId="1" fontId="4" fillId="0" borderId="824" xfId="0" applyNumberFormat="1" applyFont="1" applyBorder="1" applyAlignment="1">
      <alignment horizontal="center" vertical="center" wrapText="1"/>
    </xf>
    <xf numFmtId="1" fontId="4" fillId="3" borderId="826" xfId="0" applyNumberFormat="1" applyFont="1" applyFill="1" applyBorder="1" applyAlignment="1">
      <alignment horizontal="center" vertical="center"/>
    </xf>
    <xf numFmtId="1" fontId="4" fillId="3" borderId="824" xfId="0" applyNumberFormat="1" applyFont="1" applyFill="1" applyBorder="1" applyAlignment="1">
      <alignment horizontal="center" vertical="center"/>
    </xf>
    <xf numFmtId="1" fontId="4" fillId="3" borderId="805" xfId="0" applyNumberFormat="1" applyFont="1" applyFill="1" applyBorder="1" applyAlignment="1">
      <alignment horizontal="center" vertical="center"/>
    </xf>
    <xf numFmtId="1" fontId="4" fillId="0" borderId="818" xfId="0" applyNumberFormat="1" applyFont="1" applyBorder="1" applyAlignment="1">
      <alignment horizontal="center" vertical="center"/>
    </xf>
    <xf numFmtId="1" fontId="4" fillId="0" borderId="826" xfId="0" applyNumberFormat="1" applyFont="1" applyBorder="1" applyAlignment="1">
      <alignment horizontal="right"/>
    </xf>
    <xf numFmtId="1" fontId="4" fillId="0" borderId="827" xfId="0" applyNumberFormat="1" applyFont="1" applyBorder="1" applyAlignment="1">
      <alignment horizontal="right"/>
    </xf>
    <xf numFmtId="1" fontId="4" fillId="3" borderId="818" xfId="0" applyNumberFormat="1" applyFont="1" applyFill="1" applyBorder="1" applyAlignment="1">
      <alignment horizontal="center" vertical="center"/>
    </xf>
    <xf numFmtId="1" fontId="4" fillId="0" borderId="814" xfId="0" applyNumberFormat="1" applyFont="1" applyBorder="1" applyAlignment="1">
      <alignment horizontal="right"/>
    </xf>
    <xf numFmtId="1" fontId="4" fillId="3" borderId="815" xfId="0" applyNumberFormat="1" applyFont="1" applyFill="1" applyBorder="1" applyAlignment="1">
      <alignment horizontal="right"/>
    </xf>
    <xf numFmtId="1" fontId="4" fillId="6" borderId="712" xfId="0" applyNumberFormat="1" applyFont="1" applyFill="1" applyBorder="1" applyProtection="1">
      <protection locked="0"/>
    </xf>
    <xf numFmtId="1" fontId="4" fillId="6" borderId="830" xfId="0" applyNumberFormat="1" applyFont="1" applyFill="1" applyBorder="1" applyProtection="1">
      <protection locked="0"/>
    </xf>
    <xf numFmtId="1" fontId="4" fillId="6" borderId="831" xfId="0" applyNumberFormat="1" applyFont="1" applyFill="1" applyBorder="1" applyProtection="1">
      <protection locked="0"/>
    </xf>
    <xf numFmtId="1" fontId="4" fillId="6" borderId="812" xfId="0" applyNumberFormat="1" applyFont="1" applyFill="1" applyBorder="1" applyAlignment="1" applyProtection="1">
      <alignment wrapText="1"/>
      <protection locked="0"/>
    </xf>
    <xf numFmtId="1" fontId="4" fillId="6" borderId="815" xfId="0" applyNumberFormat="1" applyFont="1" applyFill="1" applyBorder="1" applyAlignment="1" applyProtection="1">
      <alignment wrapText="1"/>
      <protection locked="0"/>
    </xf>
    <xf numFmtId="1" fontId="4" fillId="0" borderId="832" xfId="0" applyNumberFormat="1" applyFont="1" applyBorder="1" applyAlignment="1">
      <alignment horizontal="right" wrapText="1"/>
    </xf>
    <xf numFmtId="1" fontId="4" fillId="0" borderId="833" xfId="0" applyNumberFormat="1" applyFont="1" applyBorder="1" applyAlignment="1">
      <alignment horizontal="right" wrapText="1"/>
    </xf>
    <xf numFmtId="1" fontId="4" fillId="3" borderId="828" xfId="0" applyNumberFormat="1" applyFont="1" applyFill="1" applyBorder="1" applyAlignment="1">
      <alignment horizontal="right"/>
    </xf>
    <xf numFmtId="1" fontId="4" fillId="6" borderId="834" xfId="0" applyNumberFormat="1" applyFont="1" applyFill="1" applyBorder="1" applyProtection="1">
      <protection locked="0"/>
    </xf>
    <xf numFmtId="1" fontId="4" fillId="6" borderId="832" xfId="0" applyNumberFormat="1" applyFont="1" applyFill="1" applyBorder="1" applyProtection="1">
      <protection locked="0"/>
    </xf>
    <xf numFmtId="1" fontId="5" fillId="3" borderId="804" xfId="0" applyNumberFormat="1" applyFont="1" applyFill="1" applyBorder="1"/>
    <xf numFmtId="1" fontId="5" fillId="3" borderId="835" xfId="0" applyNumberFormat="1" applyFont="1" applyFill="1" applyBorder="1"/>
    <xf numFmtId="1" fontId="4" fillId="3" borderId="804" xfId="0" applyNumberFormat="1" applyFont="1" applyFill="1" applyBorder="1"/>
    <xf numFmtId="1" fontId="4" fillId="0" borderId="823" xfId="0" applyNumberFormat="1" applyFont="1" applyBorder="1" applyAlignment="1">
      <alignment horizontal="center" vertical="center" wrapText="1"/>
    </xf>
    <xf numFmtId="1" fontId="4" fillId="0" borderId="201" xfId="0" applyNumberFormat="1" applyFont="1" applyBorder="1" applyAlignment="1">
      <alignment horizontal="center" vertical="center" wrapText="1"/>
    </xf>
    <xf numFmtId="1" fontId="4" fillId="0" borderId="836" xfId="0" applyNumberFormat="1" applyFont="1" applyBorder="1" applyAlignment="1">
      <alignment horizontal="center" vertical="center" wrapText="1"/>
    </xf>
    <xf numFmtId="1" fontId="4" fillId="0" borderId="837" xfId="0" applyNumberFormat="1" applyFont="1" applyBorder="1" applyAlignment="1">
      <alignment horizontal="center" vertical="center" wrapText="1"/>
    </xf>
    <xf numFmtId="1" fontId="4" fillId="0" borderId="813" xfId="0" applyNumberFormat="1" applyFont="1" applyBorder="1" applyAlignment="1">
      <alignment horizontal="right"/>
    </xf>
    <xf numFmtId="1" fontId="4" fillId="6" borderId="838" xfId="0" applyNumberFormat="1" applyFont="1" applyFill="1" applyBorder="1" applyProtection="1">
      <protection locked="0"/>
    </xf>
    <xf numFmtId="1" fontId="4" fillId="4" borderId="839" xfId="0" applyNumberFormat="1" applyFont="1" applyFill="1" applyBorder="1" applyProtection="1">
      <protection hidden="1"/>
    </xf>
    <xf numFmtId="1" fontId="4" fillId="4" borderId="840" xfId="0" applyNumberFormat="1" applyFont="1" applyFill="1" applyBorder="1" applyProtection="1">
      <protection hidden="1"/>
    </xf>
    <xf numFmtId="1" fontId="4" fillId="4" borderId="841" xfId="0" applyNumberFormat="1" applyFont="1" applyFill="1" applyBorder="1" applyProtection="1">
      <protection hidden="1"/>
    </xf>
    <xf numFmtId="1" fontId="4" fillId="0" borderId="827" xfId="0" applyNumberFormat="1" applyFont="1" applyBorder="1" applyAlignment="1">
      <alignment horizontal="center" vertical="center"/>
    </xf>
    <xf numFmtId="1" fontId="4" fillId="3" borderId="695" xfId="0" applyNumberFormat="1" applyFont="1" applyFill="1" applyBorder="1" applyAlignment="1">
      <alignment wrapText="1"/>
    </xf>
    <xf numFmtId="1" fontId="4" fillId="4" borderId="695" xfId="0" applyNumberFormat="1" applyFont="1" applyFill="1" applyBorder="1" applyProtection="1">
      <protection hidden="1"/>
    </xf>
    <xf numFmtId="1" fontId="4" fillId="6" borderId="814" xfId="0" applyNumberFormat="1" applyFont="1" applyFill="1" applyBorder="1" applyProtection="1">
      <protection locked="0"/>
    </xf>
    <xf numFmtId="1" fontId="4" fillId="3" borderId="842" xfId="0" applyNumberFormat="1" applyFont="1" applyFill="1" applyBorder="1"/>
    <xf numFmtId="1" fontId="1" fillId="3" borderId="842" xfId="0" applyNumberFormat="1" applyFont="1" applyFill="1" applyBorder="1" applyAlignment="1">
      <alignment horizontal="right"/>
    </xf>
    <xf numFmtId="1" fontId="4" fillId="0" borderId="842" xfId="0" applyNumberFormat="1" applyFont="1" applyBorder="1"/>
    <xf numFmtId="1" fontId="4" fillId="4" borderId="842" xfId="0" applyNumberFormat="1" applyFont="1" applyFill="1" applyBorder="1" applyProtection="1">
      <protection hidden="1"/>
    </xf>
    <xf numFmtId="1" fontId="1" fillId="3" borderId="842" xfId="0" applyNumberFormat="1" applyFont="1" applyFill="1" applyBorder="1"/>
    <xf numFmtId="1" fontId="5" fillId="0" borderId="822" xfId="0" applyNumberFormat="1" applyFont="1" applyBorder="1"/>
    <xf numFmtId="1" fontId="5" fillId="0" borderId="843" xfId="0" applyNumberFormat="1" applyFont="1" applyBorder="1"/>
    <xf numFmtId="1" fontId="5" fillId="0" borderId="844" xfId="0" applyNumberFormat="1" applyFont="1" applyBorder="1"/>
    <xf numFmtId="1" fontId="4" fillId="0" borderId="842" xfId="0" applyNumberFormat="1" applyFont="1" applyBorder="1" applyProtection="1">
      <protection hidden="1"/>
    </xf>
    <xf numFmtId="1" fontId="4" fillId="0" borderId="818" xfId="0" applyNumberFormat="1" applyFont="1" applyBorder="1" applyAlignment="1">
      <alignment horizontal="center" vertical="center" wrapText="1"/>
    </xf>
    <xf numFmtId="1" fontId="4" fillId="0" borderId="822" xfId="0" applyNumberFormat="1" applyFont="1" applyBorder="1" applyAlignment="1">
      <alignment horizontal="center" vertical="center" wrapText="1"/>
    </xf>
    <xf numFmtId="1" fontId="1" fillId="0" borderId="830" xfId="0" applyNumberFormat="1" applyFont="1" applyBorder="1" applyAlignment="1">
      <alignment horizontal="left" vertical="center"/>
    </xf>
    <xf numFmtId="1" fontId="4" fillId="0" borderId="830" xfId="0" applyNumberFormat="1" applyFont="1" applyBorder="1" applyAlignment="1">
      <alignment horizontal="right"/>
    </xf>
    <xf numFmtId="1" fontId="4" fillId="0" borderId="812" xfId="0" applyNumberFormat="1" applyFont="1" applyBorder="1" applyAlignment="1">
      <alignment horizontal="right"/>
    </xf>
    <xf numFmtId="1" fontId="4" fillId="0" borderId="815" xfId="0" applyNumberFormat="1" applyFont="1" applyBorder="1" applyAlignment="1">
      <alignment horizontal="right"/>
    </xf>
    <xf numFmtId="1" fontId="4" fillId="0" borderId="838" xfId="0" applyNumberFormat="1" applyFont="1" applyBorder="1"/>
    <xf numFmtId="1" fontId="4" fillId="10" borderId="845" xfId="1" applyNumberFormat="1" applyFont="1" applyBorder="1" applyAlignment="1" applyProtection="1">
      <alignment horizontal="right"/>
      <protection locked="0"/>
    </xf>
    <xf numFmtId="1" fontId="4" fillId="10" borderId="846" xfId="1" applyNumberFormat="1" applyFont="1" applyBorder="1" applyAlignment="1" applyProtection="1">
      <alignment horizontal="right"/>
      <protection locked="0"/>
    </xf>
    <xf numFmtId="1" fontId="4" fillId="10" borderId="847" xfId="1" applyNumberFormat="1" applyFont="1" applyBorder="1" applyAlignment="1" applyProtection="1">
      <alignment horizontal="right"/>
      <protection locked="0"/>
    </xf>
    <xf numFmtId="1" fontId="4" fillId="10" borderId="848" xfId="1" applyNumberFormat="1" applyFont="1" applyBorder="1" applyAlignment="1" applyProtection="1">
      <alignment horizontal="right"/>
      <protection locked="0"/>
    </xf>
    <xf numFmtId="1" fontId="5" fillId="0" borderId="849" xfId="0" applyNumberFormat="1" applyFont="1" applyBorder="1"/>
    <xf numFmtId="1" fontId="5" fillId="0" borderId="850" xfId="0" applyNumberFormat="1" applyFont="1" applyBorder="1" applyAlignment="1">
      <alignment wrapText="1"/>
    </xf>
    <xf numFmtId="1" fontId="5" fillId="0" borderId="851" xfId="0" applyNumberFormat="1" applyFont="1" applyBorder="1" applyAlignment="1">
      <alignment wrapText="1"/>
    </xf>
    <xf numFmtId="1" fontId="4" fillId="4" borderId="840" xfId="0" applyNumberFormat="1" applyFont="1" applyFill="1" applyBorder="1"/>
    <xf numFmtId="1" fontId="4" fillId="4" borderId="839" xfId="0" applyNumberFormat="1" applyFont="1" applyFill="1" applyBorder="1"/>
    <xf numFmtId="1" fontId="4" fillId="0" borderId="839" xfId="0" applyNumberFormat="1" applyFont="1" applyBorder="1"/>
    <xf numFmtId="1" fontId="4" fillId="4" borderId="852" xfId="0" applyNumberFormat="1" applyFont="1" applyFill="1" applyBorder="1"/>
    <xf numFmtId="1" fontId="4" fillId="4" borderId="842" xfId="0" applyNumberFormat="1" applyFont="1" applyFill="1" applyBorder="1"/>
    <xf numFmtId="1" fontId="4" fillId="0" borderId="853" xfId="0" applyNumberFormat="1" applyFont="1" applyBorder="1"/>
    <xf numFmtId="1" fontId="4" fillId="0" borderId="852" xfId="0" applyNumberFormat="1" applyFont="1" applyBorder="1" applyProtection="1">
      <protection hidden="1"/>
    </xf>
    <xf numFmtId="1" fontId="4" fillId="0" borderId="854" xfId="0" applyNumberFormat="1" applyFont="1" applyBorder="1" applyAlignment="1">
      <alignment horizontal="center" vertical="center" wrapText="1"/>
    </xf>
    <xf numFmtId="1" fontId="4" fillId="3" borderId="853" xfId="0" applyNumberFormat="1" applyFont="1" applyFill="1" applyBorder="1"/>
    <xf numFmtId="1" fontId="4" fillId="0" borderId="812" xfId="0" applyNumberFormat="1" applyFont="1" applyBorder="1" applyAlignment="1">
      <alignment horizontal="left" vertical="center" wrapText="1"/>
    </xf>
    <xf numFmtId="1" fontId="4" fillId="6" borderId="855" xfId="0" applyNumberFormat="1" applyFont="1" applyFill="1" applyBorder="1" applyProtection="1">
      <protection locked="0"/>
    </xf>
    <xf numFmtId="1" fontId="4" fillId="0" borderId="825" xfId="0" applyNumberFormat="1" applyFont="1" applyBorder="1" applyAlignment="1">
      <alignment horizontal="left" vertical="center" wrapText="1"/>
    </xf>
    <xf numFmtId="1" fontId="4" fillId="6" borderId="856" xfId="0" applyNumberFormat="1" applyFont="1" applyFill="1" applyBorder="1" applyProtection="1">
      <protection locked="0"/>
    </xf>
    <xf numFmtId="1" fontId="4" fillId="6" borderId="857" xfId="0" applyNumberFormat="1" applyFont="1" applyFill="1" applyBorder="1" applyProtection="1">
      <protection locked="0"/>
    </xf>
    <xf numFmtId="1" fontId="4" fillId="6" borderId="823" xfId="0" applyNumberFormat="1" applyFont="1" applyFill="1" applyBorder="1" applyProtection="1">
      <protection locked="0"/>
    </xf>
    <xf numFmtId="0" fontId="4" fillId="0" borderId="859" xfId="0" applyFont="1" applyBorder="1" applyAlignment="1">
      <alignment horizontal="center" vertical="center" wrapText="1"/>
    </xf>
    <xf numFmtId="0" fontId="4" fillId="0" borderId="824" xfId="0" applyFont="1" applyBorder="1" applyAlignment="1">
      <alignment horizontal="center" vertical="center" wrapText="1"/>
    </xf>
    <xf numFmtId="1" fontId="4" fillId="4" borderId="860" xfId="0" applyNumberFormat="1" applyFont="1" applyFill="1" applyBorder="1"/>
    <xf numFmtId="1" fontId="4" fillId="0" borderId="860" xfId="0" applyNumberFormat="1" applyFont="1" applyBorder="1"/>
    <xf numFmtId="1" fontId="4" fillId="0" borderId="860" xfId="0" applyNumberFormat="1" applyFont="1" applyBorder="1" applyProtection="1">
      <protection hidden="1"/>
    </xf>
    <xf numFmtId="0" fontId="4" fillId="0" borderId="861" xfId="0" applyFont="1" applyBorder="1" applyAlignment="1">
      <alignment vertical="center" wrapText="1"/>
    </xf>
    <xf numFmtId="0" fontId="4" fillId="11" borderId="862" xfId="0" applyFont="1" applyFill="1" applyBorder="1" applyAlignment="1" applyProtection="1">
      <alignment vertical="center"/>
      <protection locked="0"/>
    </xf>
    <xf numFmtId="0" fontId="4" fillId="11" borderId="863" xfId="0" applyFont="1" applyFill="1" applyBorder="1" applyAlignment="1" applyProtection="1">
      <alignment vertical="center" wrapText="1"/>
      <protection locked="0"/>
    </xf>
    <xf numFmtId="1" fontId="4" fillId="3" borderId="860" xfId="0" applyNumberFormat="1" applyFont="1" applyFill="1" applyBorder="1"/>
    <xf numFmtId="1" fontId="4" fillId="0" borderId="818" xfId="0" applyNumberFormat="1" applyFont="1" applyBorder="1" applyAlignment="1">
      <alignment horizontal="center" wrapText="1"/>
    </xf>
    <xf numFmtId="1" fontId="1" fillId="4" borderId="860" xfId="0" applyNumberFormat="1" applyFont="1" applyFill="1" applyBorder="1"/>
    <xf numFmtId="1" fontId="4" fillId="0" borderId="812" xfId="0" applyNumberFormat="1" applyFont="1" applyBorder="1" applyAlignment="1">
      <alignment vertical="center" wrapText="1"/>
    </xf>
    <xf numFmtId="1" fontId="1" fillId="3" borderId="860" xfId="0" applyNumberFormat="1" applyFont="1" applyFill="1" applyBorder="1" applyAlignment="1">
      <alignment wrapText="1"/>
    </xf>
    <xf numFmtId="1" fontId="5" fillId="0" borderId="864" xfId="0" applyNumberFormat="1" applyFont="1" applyBorder="1"/>
    <xf numFmtId="1" fontId="4" fillId="0" borderId="865" xfId="0" applyNumberFormat="1" applyFont="1" applyBorder="1"/>
    <xf numFmtId="1" fontId="4" fillId="3" borderId="852" xfId="0" applyNumberFormat="1" applyFont="1" applyFill="1" applyBorder="1"/>
    <xf numFmtId="1" fontId="4" fillId="0" borderId="852" xfId="0" applyNumberFormat="1" applyFont="1" applyBorder="1"/>
    <xf numFmtId="1" fontId="4" fillId="0" borderId="868" xfId="0" applyNumberFormat="1" applyFont="1" applyBorder="1"/>
    <xf numFmtId="1" fontId="4" fillId="0" borderId="869" xfId="0" applyNumberFormat="1" applyFont="1" applyBorder="1"/>
    <xf numFmtId="1" fontId="4" fillId="0" borderId="818" xfId="0" applyNumberFormat="1" applyFont="1" applyBorder="1" applyAlignment="1">
      <alignment horizontal="left" vertical="center" wrapText="1"/>
    </xf>
    <xf numFmtId="1" fontId="4" fillId="6" borderId="826" xfId="0" applyNumberFormat="1" applyFont="1" applyFill="1" applyBorder="1" applyProtection="1">
      <protection locked="0"/>
    </xf>
    <xf numFmtId="1" fontId="4" fillId="6" borderId="806" xfId="0" applyNumberFormat="1" applyFont="1" applyFill="1" applyBorder="1" applyProtection="1">
      <protection locked="0"/>
    </xf>
    <xf numFmtId="1" fontId="4" fillId="0" borderId="870" xfId="0" applyNumberFormat="1" applyFont="1" applyBorder="1" applyProtection="1">
      <protection hidden="1"/>
    </xf>
    <xf numFmtId="1" fontId="4" fillId="0" borderId="871" xfId="0" applyNumberFormat="1" applyFont="1" applyBorder="1" applyProtection="1">
      <protection hidden="1"/>
    </xf>
    <xf numFmtId="1" fontId="4" fillId="0" borderId="864" xfId="0" applyNumberFormat="1" applyFont="1" applyBorder="1" applyProtection="1">
      <protection hidden="1"/>
    </xf>
    <xf numFmtId="1" fontId="4" fillId="0" borderId="873" xfId="0" applyNumberFormat="1" applyFont="1" applyBorder="1"/>
    <xf numFmtId="1" fontId="4" fillId="0" borderId="873" xfId="0" applyNumberFormat="1" applyFont="1" applyBorder="1" applyProtection="1">
      <protection hidden="1"/>
    </xf>
    <xf numFmtId="1" fontId="4" fillId="3" borderId="873" xfId="0" applyNumberFormat="1" applyFont="1" applyFill="1" applyBorder="1"/>
    <xf numFmtId="1" fontId="4" fillId="0" borderId="877" xfId="0" applyNumberFormat="1" applyFont="1" applyBorder="1" applyAlignment="1">
      <alignment horizontal="center" vertical="center" wrapText="1"/>
    </xf>
    <xf numFmtId="1" fontId="4" fillId="0" borderId="878" xfId="0" applyNumberFormat="1" applyFont="1" applyBorder="1" applyAlignment="1">
      <alignment horizontal="center" vertical="center" wrapText="1"/>
    </xf>
    <xf numFmtId="1" fontId="4" fillId="0" borderId="875" xfId="0" applyNumberFormat="1" applyFont="1" applyBorder="1" applyAlignment="1">
      <alignment horizontal="center" vertical="center" wrapText="1"/>
    </xf>
    <xf numFmtId="1" fontId="4" fillId="0" borderId="879" xfId="0" applyNumberFormat="1" applyFont="1" applyBorder="1" applyAlignment="1">
      <alignment horizontal="center" vertical="center" wrapText="1"/>
    </xf>
    <xf numFmtId="1" fontId="4" fillId="0" borderId="876" xfId="0" applyNumberFormat="1" applyFont="1" applyBorder="1" applyAlignment="1">
      <alignment horizontal="center" vertical="center" wrapText="1"/>
    </xf>
    <xf numFmtId="1" fontId="4" fillId="0" borderId="881" xfId="0" applyNumberFormat="1" applyFont="1" applyBorder="1" applyAlignment="1">
      <alignment horizontal="center"/>
    </xf>
    <xf numFmtId="1" fontId="4" fillId="0" borderId="822" xfId="0" applyNumberFormat="1" applyFont="1" applyBorder="1" applyAlignment="1" applyProtection="1">
      <alignment horizontal="center" vertical="center"/>
      <protection hidden="1"/>
    </xf>
    <xf numFmtId="1" fontId="4" fillId="0" borderId="877" xfId="0" applyNumberFormat="1" applyFont="1" applyBorder="1" applyAlignment="1">
      <alignment horizontal="right"/>
    </xf>
    <xf numFmtId="1" fontId="4" fillId="0" borderId="878" xfId="0" applyNumberFormat="1" applyFont="1" applyBorder="1" applyAlignment="1">
      <alignment horizontal="right"/>
    </xf>
    <xf numFmtId="1" fontId="4" fillId="0" borderId="875" xfId="0" applyNumberFormat="1" applyFont="1" applyBorder="1" applyAlignment="1">
      <alignment horizontal="right"/>
    </xf>
    <xf numFmtId="1" fontId="4" fillId="6" borderId="856" xfId="0" applyNumberFormat="1" applyFont="1" applyFill="1" applyBorder="1" applyAlignment="1" applyProtection="1">
      <alignment horizontal="right"/>
      <protection locked="0"/>
    </xf>
    <xf numFmtId="1" fontId="4" fillId="6" borderId="823" xfId="0" applyNumberFormat="1" applyFont="1" applyFill="1" applyBorder="1" applyAlignment="1" applyProtection="1">
      <alignment horizontal="right"/>
      <protection locked="0"/>
    </xf>
    <xf numFmtId="1" fontId="4" fillId="6" borderId="882" xfId="0" applyNumberFormat="1" applyFont="1" applyFill="1" applyBorder="1" applyAlignment="1" applyProtection="1">
      <alignment horizontal="right"/>
      <protection locked="0"/>
    </xf>
    <xf numFmtId="1" fontId="4" fillId="6" borderId="857" xfId="0" applyNumberFormat="1" applyFont="1" applyFill="1" applyBorder="1" applyAlignment="1" applyProtection="1">
      <alignment horizontal="right"/>
      <protection locked="0"/>
    </xf>
    <xf numFmtId="1" fontId="4" fillId="6" borderId="883" xfId="0" applyNumberFormat="1" applyFont="1" applyFill="1" applyBorder="1" applyAlignment="1" applyProtection="1">
      <alignment horizontal="right"/>
      <protection locked="0"/>
    </xf>
    <xf numFmtId="1" fontId="4" fillId="6" borderId="880" xfId="0" applyNumberFormat="1" applyFont="1" applyFill="1" applyBorder="1" applyAlignment="1" applyProtection="1">
      <alignment horizontal="right"/>
      <protection locked="0"/>
    </xf>
    <xf numFmtId="1" fontId="4" fillId="0" borderId="873" xfId="0" applyNumberFormat="1" applyFont="1" applyBorder="1" applyProtection="1">
      <protection locked="0"/>
    </xf>
    <xf numFmtId="1" fontId="4" fillId="0" borderId="884" xfId="0" applyNumberFormat="1" applyFont="1" applyBorder="1" applyAlignment="1">
      <alignment horizontal="center" vertical="center"/>
    </xf>
    <xf numFmtId="1" fontId="4" fillId="0" borderId="881" xfId="0" applyNumberFormat="1" applyFont="1" applyBorder="1" applyAlignment="1">
      <alignment horizontal="center" vertical="center"/>
    </xf>
    <xf numFmtId="1" fontId="4" fillId="0" borderId="881" xfId="0" applyNumberFormat="1" applyFont="1" applyBorder="1" applyAlignment="1" applyProtection="1">
      <alignment horizontal="center" vertical="center"/>
      <protection hidden="1"/>
    </xf>
    <xf numFmtId="1" fontId="4" fillId="6" borderId="877" xfId="0" applyNumberFormat="1" applyFont="1" applyFill="1" applyBorder="1" applyAlignment="1" applyProtection="1">
      <alignment horizontal="right"/>
      <protection locked="0"/>
    </xf>
    <xf numFmtId="1" fontId="4" fillId="6" borderId="875" xfId="0" applyNumberFormat="1" applyFont="1" applyFill="1" applyBorder="1" applyAlignment="1" applyProtection="1">
      <alignment horizontal="right"/>
      <protection locked="0"/>
    </xf>
    <xf numFmtId="1" fontId="4" fillId="6" borderId="879" xfId="0" applyNumberFormat="1" applyFont="1" applyFill="1" applyBorder="1" applyAlignment="1" applyProtection="1">
      <alignment horizontal="right"/>
      <protection locked="0"/>
    </xf>
    <xf numFmtId="1" fontId="4" fillId="6" borderId="885" xfId="0" applyNumberFormat="1" applyFont="1" applyFill="1" applyBorder="1" applyAlignment="1" applyProtection="1">
      <alignment horizontal="right"/>
      <protection locked="0"/>
    </xf>
    <xf numFmtId="1" fontId="4" fillId="6" borderId="886" xfId="0" applyNumberFormat="1" applyFont="1" applyFill="1" applyBorder="1" applyAlignment="1" applyProtection="1">
      <alignment horizontal="right"/>
      <protection locked="0"/>
    </xf>
    <xf numFmtId="1" fontId="4" fillId="6" borderId="887" xfId="0" applyNumberFormat="1" applyFont="1" applyFill="1" applyBorder="1" applyAlignment="1" applyProtection="1">
      <alignment horizontal="right"/>
      <protection locked="0"/>
    </xf>
    <xf numFmtId="1" fontId="4" fillId="0" borderId="888" xfId="0" applyNumberFormat="1" applyFont="1" applyBorder="1" applyProtection="1">
      <protection hidden="1"/>
    </xf>
    <xf numFmtId="1" fontId="4" fillId="0" borderId="889" xfId="0" applyNumberFormat="1" applyFont="1" applyBorder="1" applyProtection="1">
      <protection hidden="1"/>
    </xf>
    <xf numFmtId="1" fontId="4" fillId="3" borderId="873" xfId="0" applyNumberFormat="1" applyFont="1" applyFill="1" applyBorder="1" applyProtection="1">
      <protection hidden="1"/>
    </xf>
    <xf numFmtId="1" fontId="4" fillId="3" borderId="860" xfId="0" applyNumberFormat="1" applyFont="1" applyFill="1" applyBorder="1" applyProtection="1">
      <protection hidden="1"/>
    </xf>
    <xf numFmtId="1" fontId="4" fillId="0" borderId="884" xfId="0" applyNumberFormat="1" applyFont="1" applyBorder="1" applyAlignment="1">
      <alignment horizontal="left" vertical="center"/>
    </xf>
    <xf numFmtId="1" fontId="4" fillId="0" borderId="884" xfId="0" applyNumberFormat="1" applyFont="1" applyBorder="1" applyAlignment="1">
      <alignment horizontal="center" vertical="center" wrapText="1"/>
    </xf>
    <xf numFmtId="1" fontId="4" fillId="6" borderId="884" xfId="0" applyNumberFormat="1" applyFont="1" applyFill="1" applyBorder="1" applyProtection="1">
      <protection locked="0"/>
    </xf>
    <xf numFmtId="1" fontId="4" fillId="6" borderId="894" xfId="0" applyNumberFormat="1" applyFont="1" applyFill="1" applyBorder="1" applyProtection="1">
      <protection locked="0"/>
    </xf>
    <xf numFmtId="1" fontId="4" fillId="6" borderId="895" xfId="0" applyNumberFormat="1" applyFont="1" applyFill="1" applyBorder="1" applyProtection="1">
      <protection locked="0"/>
    </xf>
    <xf numFmtId="1" fontId="4" fillId="6" borderId="896" xfId="0" applyNumberFormat="1" applyFont="1" applyFill="1" applyBorder="1" applyProtection="1">
      <protection locked="0"/>
    </xf>
    <xf numFmtId="1" fontId="4" fillId="0" borderId="884" xfId="0" applyNumberFormat="1" applyFont="1" applyBorder="1" applyAlignment="1">
      <alignment horizontal="left" vertical="center" wrapText="1"/>
    </xf>
    <xf numFmtId="1" fontId="4" fillId="0" borderId="884" xfId="0" applyNumberFormat="1" applyFont="1" applyBorder="1" applyAlignment="1">
      <alignment horizontal="center"/>
    </xf>
    <xf numFmtId="1" fontId="4" fillId="6" borderId="825" xfId="0" applyNumberFormat="1" applyFont="1" applyFill="1" applyBorder="1" applyProtection="1">
      <protection locked="0"/>
    </xf>
    <xf numFmtId="1" fontId="4" fillId="4" borderId="860" xfId="0" applyNumberFormat="1" applyFont="1" applyFill="1" applyBorder="1" applyProtection="1">
      <protection hidden="1"/>
    </xf>
    <xf numFmtId="1" fontId="4" fillId="3" borderId="864" xfId="0" applyNumberFormat="1" applyFont="1" applyFill="1" applyBorder="1" applyProtection="1">
      <protection hidden="1"/>
    </xf>
    <xf numFmtId="1" fontId="4" fillId="0" borderId="904" xfId="3" applyNumberFormat="1" applyFont="1" applyBorder="1" applyAlignment="1">
      <alignment horizontal="center" vertical="center" wrapText="1"/>
    </xf>
    <xf numFmtId="1" fontId="4" fillId="0" borderId="893" xfId="3" applyNumberFormat="1" applyFont="1" applyBorder="1" applyAlignment="1">
      <alignment horizontal="center" vertical="center" wrapText="1"/>
    </xf>
    <xf numFmtId="1" fontId="4" fillId="0" borderId="905" xfId="3" applyNumberFormat="1" applyFont="1" applyFill="1" applyBorder="1" applyAlignment="1">
      <alignment horizontal="center" vertical="center" wrapText="1"/>
    </xf>
    <xf numFmtId="1" fontId="4" fillId="0" borderId="893" xfId="3" applyNumberFormat="1" applyFont="1" applyFill="1" applyBorder="1" applyAlignment="1">
      <alignment horizontal="center" vertical="center" wrapText="1"/>
    </xf>
    <xf numFmtId="1" fontId="4" fillId="0" borderId="904" xfId="3" applyNumberFormat="1" applyFont="1" applyFill="1" applyBorder="1" applyAlignment="1">
      <alignment horizontal="center" vertical="center" wrapText="1"/>
    </xf>
    <xf numFmtId="1" fontId="4" fillId="0" borderId="906" xfId="3" applyNumberFormat="1" applyFont="1" applyFill="1" applyBorder="1" applyAlignment="1">
      <alignment horizontal="center" vertical="center" wrapText="1"/>
    </xf>
    <xf numFmtId="1" fontId="4" fillId="0" borderId="907" xfId="3" applyNumberFormat="1" applyFont="1" applyBorder="1" applyAlignment="1">
      <alignment horizontal="center" vertical="center" wrapText="1"/>
    </xf>
    <xf numFmtId="1" fontId="4" fillId="3" borderId="908" xfId="0" applyNumberFormat="1" applyFont="1" applyFill="1" applyBorder="1" applyProtection="1">
      <protection hidden="1"/>
    </xf>
    <xf numFmtId="1" fontId="4" fillId="0" borderId="908" xfId="0" applyNumberFormat="1" applyFont="1" applyBorder="1" applyProtection="1">
      <protection hidden="1"/>
    </xf>
    <xf numFmtId="1" fontId="4" fillId="0" borderId="861" xfId="2" applyNumberFormat="1" applyFont="1" applyBorder="1" applyAlignment="1">
      <alignment vertical="center" wrapText="1"/>
    </xf>
    <xf numFmtId="1" fontId="4" fillId="6" borderId="909" xfId="4" applyNumberFormat="1" applyFont="1" applyFill="1" applyBorder="1" applyProtection="1">
      <protection locked="0"/>
    </xf>
    <xf numFmtId="1" fontId="4" fillId="6" borderId="910" xfId="4" applyNumberFormat="1" applyFont="1" applyFill="1" applyBorder="1" applyProtection="1">
      <protection locked="0"/>
    </xf>
    <xf numFmtId="1" fontId="4" fillId="6" borderId="911" xfId="4" applyNumberFormat="1" applyFont="1" applyFill="1" applyBorder="1" applyProtection="1">
      <protection locked="0"/>
    </xf>
    <xf numFmtId="1" fontId="4" fillId="6" borderId="912" xfId="4" applyNumberFormat="1" applyFont="1" applyFill="1" applyBorder="1" applyProtection="1">
      <protection locked="0"/>
    </xf>
    <xf numFmtId="1" fontId="4" fillId="6" borderId="913" xfId="4" applyNumberFormat="1" applyFont="1" applyFill="1" applyBorder="1" applyProtection="1">
      <protection locked="0"/>
    </xf>
    <xf numFmtId="1" fontId="4" fillId="6" borderId="914" xfId="4" applyNumberFormat="1" applyFont="1" applyFill="1" applyBorder="1" applyProtection="1">
      <protection locked="0"/>
    </xf>
    <xf numFmtId="1" fontId="4" fillId="0" borderId="915" xfId="2" applyNumberFormat="1" applyFont="1" applyBorder="1" applyAlignment="1">
      <alignment horizontal="center" vertical="center" wrapText="1"/>
    </xf>
    <xf numFmtId="1" fontId="4" fillId="0" borderId="916" xfId="4" applyNumberFormat="1" applyFont="1" applyBorder="1" applyAlignment="1">
      <alignment horizontal="right"/>
    </xf>
    <xf numFmtId="1" fontId="4" fillId="0" borderId="917" xfId="4" applyNumberFormat="1" applyFont="1" applyBorder="1" applyAlignment="1">
      <alignment horizontal="right"/>
    </xf>
    <xf numFmtId="1" fontId="4" fillId="0" borderId="918" xfId="4" applyNumberFormat="1" applyFont="1" applyBorder="1" applyAlignment="1">
      <alignment horizontal="right"/>
    </xf>
    <xf numFmtId="1" fontId="4" fillId="0" borderId="906" xfId="4" applyNumberFormat="1" applyFont="1" applyBorder="1" applyAlignment="1">
      <alignment horizontal="right"/>
    </xf>
    <xf numFmtId="1" fontId="4" fillId="0" borderId="919" xfId="4" applyNumberFormat="1" applyFont="1" applyBorder="1" applyAlignment="1">
      <alignment horizontal="right"/>
    </xf>
    <xf numFmtId="1" fontId="4" fillId="3" borderId="920" xfId="0" applyNumberFormat="1" applyFont="1" applyFill="1" applyBorder="1" applyProtection="1">
      <protection hidden="1"/>
    </xf>
    <xf numFmtId="1" fontId="4" fillId="0" borderId="920" xfId="0" applyNumberFormat="1" applyFont="1" applyBorder="1" applyProtection="1">
      <protection hidden="1"/>
    </xf>
    <xf numFmtId="1" fontId="6" fillId="3" borderId="915" xfId="0" applyNumberFormat="1" applyFont="1" applyFill="1" applyBorder="1" applyAlignment="1">
      <alignment vertical="center" wrapText="1"/>
    </xf>
    <xf numFmtId="1" fontId="6" fillId="3" borderId="921" xfId="0" applyNumberFormat="1" applyFont="1" applyFill="1" applyBorder="1" applyAlignment="1">
      <alignment vertical="center" wrapText="1"/>
    </xf>
    <xf numFmtId="1" fontId="2" fillId="0" borderId="922" xfId="0" applyNumberFormat="1" applyFont="1" applyBorder="1"/>
    <xf numFmtId="1" fontId="2" fillId="0" borderId="923" xfId="0" applyNumberFormat="1" applyFont="1" applyBorder="1"/>
    <xf numFmtId="1" fontId="2" fillId="0" borderId="924" xfId="0" applyNumberFormat="1" applyFont="1" applyBorder="1"/>
    <xf numFmtId="1" fontId="4" fillId="3" borderId="925" xfId="0" applyNumberFormat="1" applyFont="1" applyFill="1" applyBorder="1" applyProtection="1">
      <protection hidden="1"/>
    </xf>
    <xf numFmtId="1" fontId="4" fillId="0" borderId="925" xfId="0" applyNumberFormat="1" applyFont="1" applyBorder="1" applyProtection="1">
      <protection hidden="1"/>
    </xf>
    <xf numFmtId="1" fontId="4" fillId="0" borderId="916" xfId="0" applyNumberFormat="1" applyFont="1" applyBorder="1" applyAlignment="1">
      <alignment horizontal="center" vertical="center"/>
    </xf>
    <xf numFmtId="1" fontId="4" fillId="0" borderId="906" xfId="0" applyNumberFormat="1" applyFont="1" applyBorder="1" applyAlignment="1">
      <alignment horizontal="center" vertical="center"/>
    </xf>
    <xf numFmtId="1" fontId="4" fillId="0" borderId="906" xfId="0" applyNumberFormat="1" applyFont="1" applyBorder="1" applyAlignment="1">
      <alignment horizontal="center" vertical="center" wrapText="1"/>
    </xf>
    <xf numFmtId="1" fontId="4" fillId="0" borderId="875" xfId="0" applyNumberFormat="1" applyFont="1" applyBorder="1" applyAlignment="1">
      <alignment horizontal="center" vertical="center"/>
    </xf>
    <xf numFmtId="1" fontId="4" fillId="0" borderId="929" xfId="0" applyNumberFormat="1" applyFont="1" applyBorder="1"/>
    <xf numFmtId="1" fontId="4" fillId="6" borderId="930" xfId="4" applyNumberFormat="1" applyFont="1" applyFill="1" applyBorder="1" applyProtection="1">
      <protection locked="0"/>
    </xf>
    <xf numFmtId="1" fontId="4" fillId="6" borderId="862" xfId="4" applyNumberFormat="1" applyFont="1" applyFill="1" applyBorder="1" applyProtection="1">
      <protection locked="0"/>
    </xf>
    <xf numFmtId="1" fontId="4" fillId="6" borderId="814" xfId="4" applyNumberFormat="1" applyFont="1" applyFill="1" applyBorder="1" applyProtection="1">
      <protection locked="0"/>
    </xf>
    <xf numFmtId="1" fontId="4" fillId="6" borderId="929" xfId="4" applyNumberFormat="1" applyFont="1" applyFill="1" applyBorder="1" applyProtection="1">
      <protection locked="0"/>
    </xf>
    <xf numFmtId="1" fontId="4" fillId="0" borderId="931" xfId="0" applyNumberFormat="1" applyFont="1" applyBorder="1"/>
    <xf numFmtId="1" fontId="2" fillId="3" borderId="822" xfId="0" applyNumberFormat="1" applyFont="1" applyFill="1" applyBorder="1"/>
    <xf numFmtId="1" fontId="2" fillId="3" borderId="932" xfId="0" applyNumberFormat="1" applyFont="1" applyFill="1" applyBorder="1"/>
    <xf numFmtId="1" fontId="4" fillId="0" borderId="936" xfId="0" applyNumberFormat="1" applyFont="1" applyBorder="1" applyAlignment="1">
      <alignment horizontal="center" vertical="center" wrapText="1"/>
    </xf>
    <xf numFmtId="1" fontId="4" fillId="0" borderId="918" xfId="0" applyNumberFormat="1" applyFont="1" applyBorder="1" applyAlignment="1">
      <alignment horizontal="center" vertical="center" wrapText="1"/>
    </xf>
    <xf numFmtId="1" fontId="4" fillId="0" borderId="902" xfId="0" applyNumberFormat="1" applyFont="1" applyBorder="1" applyAlignment="1">
      <alignment horizontal="center" vertical="center" wrapText="1"/>
    </xf>
    <xf numFmtId="1" fontId="4" fillId="0" borderId="937" xfId="0" applyNumberFormat="1" applyFont="1" applyBorder="1" applyAlignment="1">
      <alignment horizontal="center" vertical="center" wrapText="1"/>
    </xf>
    <xf numFmtId="1" fontId="4" fillId="0" borderId="917" xfId="0" applyNumberFormat="1" applyFont="1" applyBorder="1" applyAlignment="1">
      <alignment horizontal="center" vertical="center" wrapText="1"/>
    </xf>
    <xf numFmtId="1" fontId="4" fillId="0" borderId="933" xfId="0" applyNumberFormat="1" applyFont="1" applyBorder="1" applyAlignment="1">
      <alignment horizontal="center" vertical="center" wrapText="1"/>
    </xf>
    <xf numFmtId="1" fontId="4" fillId="0" borderId="902" xfId="0" applyNumberFormat="1" applyFont="1" applyBorder="1"/>
    <xf numFmtId="1" fontId="4" fillId="0" borderId="944" xfId="0" applyNumberFormat="1" applyFont="1" applyBorder="1" applyAlignment="1">
      <alignment horizontal="center" vertical="center"/>
    </xf>
    <xf numFmtId="1" fontId="4" fillId="0" borderId="942" xfId="0" applyNumberFormat="1" applyFont="1" applyBorder="1" applyAlignment="1">
      <alignment horizontal="center" vertical="center"/>
    </xf>
    <xf numFmtId="1" fontId="4" fillId="0" borderId="946" xfId="0" applyNumberFormat="1" applyFont="1" applyBorder="1"/>
    <xf numFmtId="1" fontId="4" fillId="0" borderId="862" xfId="0" applyNumberFormat="1" applyFont="1" applyBorder="1"/>
    <xf numFmtId="1" fontId="4" fillId="2" borderId="947" xfId="5" applyNumberFormat="1" applyFont="1" applyBorder="1" applyProtection="1">
      <protection locked="0"/>
    </xf>
    <xf numFmtId="1" fontId="4" fillId="2" borderId="948" xfId="5" applyNumberFormat="1" applyFont="1" applyBorder="1" applyProtection="1">
      <protection locked="0"/>
    </xf>
    <xf numFmtId="1" fontId="4" fillId="2" borderId="949" xfId="5" applyNumberFormat="1" applyFont="1" applyBorder="1" applyProtection="1">
      <protection locked="0"/>
    </xf>
    <xf numFmtId="1" fontId="4" fillId="2" borderId="950" xfId="5" applyNumberFormat="1" applyFont="1" applyBorder="1" applyProtection="1">
      <protection locked="0"/>
    </xf>
    <xf numFmtId="1" fontId="4" fillId="2" borderId="951" xfId="5" applyNumberFormat="1" applyFont="1" applyBorder="1" applyProtection="1">
      <protection locked="0"/>
    </xf>
    <xf numFmtId="1" fontId="4" fillId="2" borderId="952" xfId="5" applyNumberFormat="1" applyFont="1" applyBorder="1" applyProtection="1">
      <protection locked="0"/>
    </xf>
    <xf numFmtId="1" fontId="4" fillId="2" borderId="953" xfId="5" applyNumberFormat="1" applyFont="1" applyBorder="1" applyProtection="1">
      <protection locked="0"/>
    </xf>
    <xf numFmtId="1" fontId="4" fillId="2" borderId="954" xfId="5" applyNumberFormat="1" applyFont="1" applyBorder="1" applyProtection="1">
      <protection locked="0"/>
    </xf>
    <xf numFmtId="1" fontId="4" fillId="2" borderId="955" xfId="5" applyNumberFormat="1" applyFont="1" applyBorder="1" applyProtection="1">
      <protection locked="0"/>
    </xf>
    <xf numFmtId="1" fontId="4" fillId="2" borderId="956" xfId="5" applyNumberFormat="1" applyFont="1" applyBorder="1" applyProtection="1">
      <protection locked="0"/>
    </xf>
    <xf numFmtId="1" fontId="4" fillId="2" borderId="957" xfId="5" applyNumberFormat="1" applyFont="1" applyBorder="1" applyProtection="1">
      <protection locked="0"/>
    </xf>
    <xf numFmtId="1" fontId="4" fillId="2" borderId="958" xfId="5" applyNumberFormat="1" applyFont="1" applyBorder="1" applyProtection="1">
      <protection locked="0"/>
    </xf>
    <xf numFmtId="1" fontId="4" fillId="2" borderId="959" xfId="5" applyNumberFormat="1" applyFont="1" applyBorder="1" applyProtection="1">
      <protection locked="0"/>
    </xf>
    <xf numFmtId="1" fontId="4" fillId="2" borderId="960" xfId="5" applyNumberFormat="1" applyFont="1" applyBorder="1" applyProtection="1">
      <protection locked="0"/>
    </xf>
    <xf numFmtId="1" fontId="4" fillId="2" borderId="961" xfId="5" applyNumberFormat="1" applyFont="1" applyBorder="1" applyProtection="1">
      <protection locked="0"/>
    </xf>
    <xf numFmtId="1" fontId="4" fillId="2" borderId="962" xfId="5" applyNumberFormat="1" applyFont="1" applyBorder="1" applyProtection="1">
      <protection locked="0"/>
    </xf>
    <xf numFmtId="1" fontId="4" fillId="0" borderId="967" xfId="0" applyNumberFormat="1" applyFont="1" applyBorder="1" applyAlignment="1">
      <alignment horizontal="center" vertical="center" wrapText="1"/>
    </xf>
    <xf numFmtId="1" fontId="4" fillId="0" borderId="969" xfId="0" applyNumberFormat="1" applyFont="1" applyBorder="1" applyAlignment="1">
      <alignment horizontal="center" vertical="center" wrapText="1"/>
    </xf>
    <xf numFmtId="1" fontId="4" fillId="0" borderId="970" xfId="0" applyNumberFormat="1" applyFont="1" applyBorder="1" applyAlignment="1">
      <alignment horizontal="center" vertical="center" wrapText="1"/>
    </xf>
    <xf numFmtId="1" fontId="4" fillId="0" borderId="971" xfId="0" applyNumberFormat="1" applyFont="1" applyBorder="1" applyAlignment="1">
      <alignment horizontal="center" vertical="center" wrapText="1"/>
    </xf>
    <xf numFmtId="1" fontId="4" fillId="0" borderId="972" xfId="0" applyNumberFormat="1" applyFont="1" applyBorder="1"/>
    <xf numFmtId="1" fontId="4" fillId="0" borderId="973" xfId="0" applyNumberFormat="1" applyFont="1" applyBorder="1"/>
    <xf numFmtId="1" fontId="4" fillId="0" borderId="974" xfId="0" applyNumberFormat="1" applyFont="1" applyBorder="1"/>
    <xf numFmtId="1" fontId="4" fillId="0" borderId="975" xfId="0" applyNumberFormat="1" applyFont="1" applyBorder="1"/>
    <xf numFmtId="1" fontId="4" fillId="6" borderId="973" xfId="0" applyNumberFormat="1" applyFont="1" applyFill="1" applyBorder="1" applyProtection="1">
      <protection locked="0"/>
    </xf>
    <xf numFmtId="1" fontId="4" fillId="6" borderId="975" xfId="0" applyNumberFormat="1" applyFont="1" applyFill="1" applyBorder="1" applyProtection="1">
      <protection locked="0"/>
    </xf>
    <xf numFmtId="1" fontId="4" fillId="6" borderId="976" xfId="0" applyNumberFormat="1" applyFont="1" applyFill="1" applyBorder="1" applyProtection="1">
      <protection locked="0"/>
    </xf>
    <xf numFmtId="1" fontId="4" fillId="6" borderId="977" xfId="0" applyNumberFormat="1" applyFont="1" applyFill="1" applyBorder="1" applyProtection="1">
      <protection locked="0"/>
    </xf>
    <xf numFmtId="1" fontId="4" fillId="0" borderId="979" xfId="0" applyNumberFormat="1" applyFont="1" applyBorder="1"/>
    <xf numFmtId="1" fontId="4" fillId="0" borderId="980" xfId="0" applyNumberFormat="1" applyFont="1" applyBorder="1"/>
    <xf numFmtId="1" fontId="4" fillId="6" borderId="862" xfId="0" applyNumberFormat="1" applyFont="1" applyFill="1" applyBorder="1" applyProtection="1">
      <protection locked="0"/>
    </xf>
    <xf numFmtId="1" fontId="4" fillId="6" borderId="980" xfId="0" applyNumberFormat="1" applyFont="1" applyFill="1" applyBorder="1" applyProtection="1">
      <protection locked="0"/>
    </xf>
    <xf numFmtId="1" fontId="4" fillId="6" borderId="981" xfId="0" applyNumberFormat="1" applyFont="1" applyFill="1" applyBorder="1" applyProtection="1">
      <protection locked="0"/>
    </xf>
    <xf numFmtId="1" fontId="4" fillId="6" borderId="863" xfId="0" applyNumberFormat="1" applyFont="1" applyFill="1" applyBorder="1" applyProtection="1">
      <protection locked="0"/>
    </xf>
    <xf numFmtId="0" fontId="4" fillId="0" borderId="916" xfId="0" applyFont="1" applyBorder="1" applyAlignment="1">
      <alignment horizontal="center" vertical="center"/>
    </xf>
    <xf numFmtId="0" fontId="4" fillId="0" borderId="906" xfId="0" applyFont="1" applyBorder="1" applyAlignment="1">
      <alignment horizontal="center" vertical="center"/>
    </xf>
    <xf numFmtId="0" fontId="4" fillId="0" borderId="942" xfId="0" applyFont="1" applyBorder="1" applyAlignment="1">
      <alignment horizontal="center" vertical="center"/>
    </xf>
    <xf numFmtId="0" fontId="4" fillId="0" borderId="983" xfId="0" applyFont="1" applyBorder="1" applyAlignment="1">
      <alignment wrapText="1"/>
    </xf>
    <xf numFmtId="1" fontId="4" fillId="0" borderId="916" xfId="0" applyNumberFormat="1" applyFont="1" applyBorder="1"/>
    <xf numFmtId="1" fontId="3" fillId="3" borderId="0" xfId="0" applyNumberFormat="1" applyFont="1" applyFill="1" applyAlignment="1">
      <alignment horizontal="center" vertical="center" wrapText="1"/>
    </xf>
    <xf numFmtId="1" fontId="4" fillId="0" borderId="822" xfId="0" applyNumberFormat="1" applyFont="1" applyBorder="1" applyAlignment="1">
      <alignment horizontal="center" vertical="center" wrapText="1"/>
    </xf>
    <xf numFmtId="1" fontId="4" fillId="0" borderId="984" xfId="0" applyNumberFormat="1" applyFont="1" applyBorder="1" applyAlignment="1">
      <alignment horizontal="center" vertical="center" wrapText="1"/>
    </xf>
    <xf numFmtId="1" fontId="4" fillId="3" borderId="969" xfId="0" applyNumberFormat="1" applyFont="1" applyFill="1" applyBorder="1" applyAlignment="1">
      <alignment horizontal="center" vertical="center"/>
    </xf>
    <xf numFmtId="1" fontId="4" fillId="3" borderId="967" xfId="0" applyNumberFormat="1" applyFont="1" applyFill="1" applyBorder="1" applyAlignment="1">
      <alignment horizontal="center" vertical="center"/>
    </xf>
    <xf numFmtId="1" fontId="4" fillId="3" borderId="968" xfId="0" applyNumberFormat="1" applyFont="1" applyFill="1" applyBorder="1" applyAlignment="1">
      <alignment horizontal="center" vertical="center"/>
    </xf>
    <xf numFmtId="1" fontId="4" fillId="0" borderId="982" xfId="0" applyNumberFormat="1" applyFont="1" applyBorder="1" applyAlignment="1">
      <alignment horizontal="center" vertical="center"/>
    </xf>
    <xf numFmtId="1" fontId="4" fillId="0" borderId="969" xfId="0" applyNumberFormat="1" applyFont="1" applyBorder="1" applyAlignment="1">
      <alignment horizontal="right"/>
    </xf>
    <xf numFmtId="1" fontId="4" fillId="0" borderId="984" xfId="0" applyNumberFormat="1" applyFont="1" applyBorder="1" applyAlignment="1">
      <alignment horizontal="right"/>
    </xf>
    <xf numFmtId="1" fontId="4" fillId="3" borderId="982" xfId="0" applyNumberFormat="1" applyFont="1" applyFill="1" applyBorder="1" applyAlignment="1">
      <alignment horizontal="center" vertical="center"/>
    </xf>
    <xf numFmtId="1" fontId="4" fillId="0" borderId="985" xfId="0" applyNumberFormat="1" applyFont="1" applyBorder="1" applyAlignment="1">
      <alignment horizontal="right"/>
    </xf>
    <xf numFmtId="1" fontId="4" fillId="3" borderId="980" xfId="0" applyNumberFormat="1" applyFont="1" applyFill="1" applyBorder="1" applyAlignment="1">
      <alignment horizontal="right"/>
    </xf>
    <xf numFmtId="1" fontId="4" fillId="6" borderId="711" xfId="0" applyNumberFormat="1" applyFont="1" applyFill="1" applyBorder="1" applyProtection="1">
      <protection locked="0"/>
    </xf>
    <xf numFmtId="1" fontId="4" fillId="6" borderId="986" xfId="0" applyNumberFormat="1" applyFont="1" applyFill="1" applyBorder="1" applyProtection="1">
      <protection locked="0"/>
    </xf>
    <xf numFmtId="1" fontId="4" fillId="6" borderId="884" xfId="0" applyNumberFormat="1" applyFont="1" applyFill="1" applyBorder="1" applyAlignment="1" applyProtection="1">
      <alignment wrapText="1"/>
      <protection locked="0"/>
    </xf>
    <xf numFmtId="1" fontId="4" fillId="6" borderId="980" xfId="0" applyNumberFormat="1" applyFont="1" applyFill="1" applyBorder="1" applyAlignment="1" applyProtection="1">
      <alignment wrapText="1"/>
      <protection locked="0"/>
    </xf>
    <xf numFmtId="1" fontId="4" fillId="3" borderId="340" xfId="0" applyNumberFormat="1" applyFont="1" applyFill="1" applyBorder="1" applyAlignment="1">
      <alignment horizontal="right"/>
    </xf>
    <xf numFmtId="1" fontId="4" fillId="6" borderId="361" xfId="0" applyNumberFormat="1" applyFont="1" applyFill="1" applyBorder="1" applyProtection="1">
      <protection locked="0"/>
    </xf>
    <xf numFmtId="1" fontId="5" fillId="3" borderId="966" xfId="0" applyNumberFormat="1" applyFont="1" applyFill="1" applyBorder="1"/>
    <xf numFmtId="1" fontId="5" fillId="3" borderId="987" xfId="0" applyNumberFormat="1" applyFont="1" applyFill="1" applyBorder="1"/>
    <xf numFmtId="1" fontId="4" fillId="3" borderId="966" xfId="0" applyNumberFormat="1" applyFont="1" applyFill="1" applyBorder="1"/>
    <xf numFmtId="1" fontId="4" fillId="0" borderId="884" xfId="0" applyNumberFormat="1" applyFont="1" applyBorder="1"/>
    <xf numFmtId="1" fontId="4" fillId="0" borderId="783" xfId="0" applyNumberFormat="1" applyFont="1" applyBorder="1" applyAlignment="1">
      <alignment horizontal="right"/>
    </xf>
    <xf numFmtId="1" fontId="4" fillId="6" borderId="713" xfId="0" applyNumberFormat="1" applyFont="1" applyFill="1" applyBorder="1" applyProtection="1">
      <protection locked="0"/>
    </xf>
    <xf numFmtId="1" fontId="4" fillId="6" borderId="988" xfId="0" applyNumberFormat="1" applyFont="1" applyFill="1" applyBorder="1" applyProtection="1">
      <protection locked="0"/>
    </xf>
    <xf numFmtId="1" fontId="4" fillId="4" borderId="989" xfId="0" applyNumberFormat="1" applyFont="1" applyFill="1" applyBorder="1" applyProtection="1">
      <protection hidden="1"/>
    </xf>
    <xf numFmtId="1" fontId="4" fillId="4" borderId="990" xfId="0" applyNumberFormat="1" applyFont="1" applyFill="1" applyBorder="1" applyProtection="1">
      <protection hidden="1"/>
    </xf>
    <xf numFmtId="1" fontId="4" fillId="4" borderId="991" xfId="0" applyNumberFormat="1" applyFont="1" applyFill="1" applyBorder="1" applyProtection="1">
      <protection hidden="1"/>
    </xf>
    <xf numFmtId="1" fontId="4" fillId="0" borderId="984" xfId="0" applyNumberFormat="1" applyFont="1" applyBorder="1" applyAlignment="1">
      <alignment horizontal="center" vertical="center"/>
    </xf>
    <xf numFmtId="1" fontId="4" fillId="3" borderId="873" xfId="0" applyNumberFormat="1" applyFont="1" applyFill="1" applyBorder="1" applyAlignment="1">
      <alignment wrapText="1"/>
    </xf>
    <xf numFmtId="1" fontId="4" fillId="4" borderId="873" xfId="0" applyNumberFormat="1" applyFont="1" applyFill="1" applyBorder="1" applyProtection="1">
      <protection hidden="1"/>
    </xf>
    <xf numFmtId="1" fontId="4" fillId="6" borderId="985" xfId="0" applyNumberFormat="1" applyFont="1" applyFill="1" applyBorder="1" applyProtection="1">
      <protection locked="0"/>
    </xf>
    <xf numFmtId="1" fontId="1" fillId="3" borderId="873" xfId="0" applyNumberFormat="1" applyFont="1" applyFill="1" applyBorder="1" applyAlignment="1">
      <alignment horizontal="right"/>
    </xf>
    <xf numFmtId="1" fontId="1" fillId="3" borderId="873" xfId="0" applyNumberFormat="1" applyFont="1" applyFill="1" applyBorder="1"/>
    <xf numFmtId="1" fontId="4" fillId="0" borderId="994" xfId="0" applyNumberFormat="1" applyFont="1" applyBorder="1" applyAlignment="1">
      <alignment horizontal="center" vertical="center" wrapText="1"/>
    </xf>
    <xf numFmtId="1" fontId="4" fillId="0" borderId="982" xfId="0" applyNumberFormat="1" applyFont="1" applyBorder="1" applyAlignment="1">
      <alignment horizontal="center" vertical="center" wrapText="1"/>
    </xf>
    <xf numFmtId="1" fontId="1" fillId="0" borderId="711" xfId="0" applyNumberFormat="1" applyFont="1" applyBorder="1" applyAlignment="1">
      <alignment horizontal="left" vertical="center"/>
    </xf>
    <xf numFmtId="1" fontId="4" fillId="0" borderId="711" xfId="0" applyNumberFormat="1" applyFont="1" applyBorder="1" applyAlignment="1">
      <alignment horizontal="right"/>
    </xf>
    <xf numFmtId="1" fontId="4" fillId="0" borderId="884" xfId="0" applyNumberFormat="1" applyFont="1" applyBorder="1" applyAlignment="1">
      <alignment horizontal="right"/>
    </xf>
    <xf numFmtId="1" fontId="4" fillId="0" borderId="980" xfId="0" applyNumberFormat="1" applyFont="1" applyBorder="1" applyAlignment="1">
      <alignment horizontal="right"/>
    </xf>
    <xf numFmtId="1" fontId="4" fillId="0" borderId="988" xfId="0" applyNumberFormat="1" applyFont="1" applyBorder="1"/>
    <xf numFmtId="1" fontId="5" fillId="0" borderId="995" xfId="0" applyNumberFormat="1" applyFont="1" applyBorder="1" applyAlignment="1">
      <alignment wrapText="1"/>
    </xf>
    <xf numFmtId="1" fontId="4" fillId="4" borderId="990" xfId="0" applyNumberFormat="1" applyFont="1" applyFill="1" applyBorder="1"/>
    <xf numFmtId="1" fontId="4" fillId="4" borderId="989" xfId="0" applyNumberFormat="1" applyFont="1" applyFill="1" applyBorder="1"/>
    <xf numFmtId="1" fontId="4" fillId="0" borderId="989" xfId="0" applyNumberFormat="1" applyFont="1" applyBorder="1"/>
    <xf numFmtId="1" fontId="4" fillId="4" borderId="209" xfId="0" applyNumberFormat="1" applyFont="1" applyFill="1" applyBorder="1"/>
    <xf numFmtId="1" fontId="4" fillId="0" borderId="209" xfId="0" applyNumberFormat="1" applyFont="1" applyBorder="1" applyProtection="1">
      <protection hidden="1"/>
    </xf>
    <xf numFmtId="1" fontId="4" fillId="0" borderId="997" xfId="0" applyNumberFormat="1" applyFont="1" applyBorder="1" applyAlignment="1">
      <alignment horizontal="center" vertical="center" wrapText="1"/>
    </xf>
    <xf numFmtId="1" fontId="4" fillId="0" borderId="998" xfId="0" applyNumberFormat="1" applyFont="1" applyBorder="1" applyAlignment="1">
      <alignment horizontal="center" vertical="center" wrapText="1"/>
    </xf>
    <xf numFmtId="1" fontId="4" fillId="3" borderId="210" xfId="0" applyNumberFormat="1" applyFont="1" applyFill="1" applyBorder="1"/>
    <xf numFmtId="1" fontId="4" fillId="0" borderId="999" xfId="0" applyNumberFormat="1" applyFont="1" applyBorder="1" applyAlignment="1">
      <alignment horizontal="left" vertical="center" wrapText="1"/>
    </xf>
    <xf numFmtId="1" fontId="4" fillId="6" borderId="1000" xfId="0" applyNumberFormat="1" applyFont="1" applyFill="1" applyBorder="1" applyProtection="1">
      <protection locked="0"/>
    </xf>
    <xf numFmtId="1" fontId="4" fillId="6" borderId="1001" xfId="0" applyNumberFormat="1" applyFont="1" applyFill="1" applyBorder="1" applyProtection="1">
      <protection locked="0"/>
    </xf>
    <xf numFmtId="1" fontId="4" fillId="0" borderId="992" xfId="0" applyNumberFormat="1" applyFont="1" applyBorder="1" applyAlignment="1">
      <alignment horizontal="left" vertical="center" wrapText="1"/>
    </xf>
    <xf numFmtId="1" fontId="4" fillId="6" borderId="1002" xfId="0" applyNumberFormat="1" applyFont="1" applyFill="1" applyBorder="1" applyProtection="1">
      <protection locked="0"/>
    </xf>
    <xf numFmtId="1" fontId="4" fillId="6" borderId="1003" xfId="0" applyNumberFormat="1" applyFont="1" applyFill="1" applyBorder="1" applyProtection="1">
      <protection locked="0"/>
    </xf>
    <xf numFmtId="1" fontId="4" fillId="6" borderId="994" xfId="0" applyNumberFormat="1" applyFont="1" applyFill="1" applyBorder="1" applyProtection="1">
      <protection locked="0"/>
    </xf>
    <xf numFmtId="1" fontId="4" fillId="4" borderId="873" xfId="0" applyNumberFormat="1" applyFont="1" applyFill="1" applyBorder="1"/>
    <xf numFmtId="0" fontId="4" fillId="0" borderId="1005" xfId="0" applyFont="1" applyBorder="1" applyAlignment="1">
      <alignment horizontal="center" vertical="center" wrapText="1"/>
    </xf>
    <xf numFmtId="0" fontId="4" fillId="0" borderId="967" xfId="0" applyFont="1" applyBorder="1" applyAlignment="1">
      <alignment horizontal="center" vertical="center" wrapText="1"/>
    </xf>
    <xf numFmtId="1" fontId="4" fillId="4" borderId="1006" xfId="0" applyNumberFormat="1" applyFont="1" applyFill="1" applyBorder="1"/>
    <xf numFmtId="1" fontId="4" fillId="0" borderId="1006" xfId="0" applyNumberFormat="1" applyFont="1" applyBorder="1"/>
    <xf numFmtId="1" fontId="4" fillId="0" borderId="1006" xfId="0" applyNumberFormat="1" applyFont="1" applyBorder="1" applyProtection="1">
      <protection hidden="1"/>
    </xf>
    <xf numFmtId="0" fontId="4" fillId="0" borderId="1007" xfId="0" applyFont="1" applyBorder="1" applyAlignment="1">
      <alignment vertical="center" wrapText="1"/>
    </xf>
    <xf numFmtId="0" fontId="4" fillId="11" borderId="1008" xfId="0" applyFont="1" applyFill="1" applyBorder="1" applyAlignment="1" applyProtection="1">
      <alignment vertical="center"/>
      <protection locked="0"/>
    </xf>
    <xf numFmtId="0" fontId="4" fillId="11" borderId="1009" xfId="0" applyFont="1" applyFill="1" applyBorder="1" applyAlignment="1" applyProtection="1">
      <alignment vertical="center"/>
      <protection locked="0"/>
    </xf>
    <xf numFmtId="0" fontId="4" fillId="11" borderId="1010" xfId="0" applyFont="1" applyFill="1" applyBorder="1" applyAlignment="1" applyProtection="1">
      <alignment vertical="center" wrapText="1"/>
      <protection locked="0"/>
    </xf>
    <xf numFmtId="0" fontId="4" fillId="11" borderId="1009" xfId="0" applyFont="1" applyFill="1" applyBorder="1" applyAlignment="1" applyProtection="1">
      <alignment vertical="center" wrapText="1"/>
      <protection locked="0"/>
    </xf>
    <xf numFmtId="1" fontId="4" fillId="3" borderId="1006" xfId="0" applyNumberFormat="1" applyFont="1" applyFill="1" applyBorder="1"/>
    <xf numFmtId="1" fontId="4" fillId="0" borderId="1011" xfId="0" applyNumberFormat="1" applyFont="1" applyBorder="1" applyAlignment="1">
      <alignment horizontal="center" wrapText="1"/>
    </xf>
    <xf numFmtId="1" fontId="1" fillId="4" borderId="1006" xfId="0" applyNumberFormat="1" applyFont="1" applyFill="1" applyBorder="1"/>
    <xf numFmtId="1" fontId="4" fillId="0" borderId="1012" xfId="0" applyNumberFormat="1" applyFont="1" applyBorder="1" applyAlignment="1">
      <alignment vertical="center" wrapText="1"/>
    </xf>
    <xf numFmtId="1" fontId="4" fillId="6" borderId="1012" xfId="0" applyNumberFormat="1" applyFont="1" applyFill="1" applyBorder="1" applyAlignment="1" applyProtection="1">
      <alignment wrapText="1"/>
      <protection locked="0"/>
    </xf>
    <xf numFmtId="1" fontId="1" fillId="3" borderId="1006" xfId="0" applyNumberFormat="1" applyFont="1" applyFill="1" applyBorder="1" applyAlignment="1">
      <alignment wrapText="1"/>
    </xf>
    <xf numFmtId="1" fontId="5" fillId="0" borderId="989" xfId="0" applyNumberFormat="1" applyFont="1" applyBorder="1"/>
    <xf numFmtId="1" fontId="4" fillId="0" borderId="1013" xfId="0" applyNumberFormat="1" applyFont="1" applyBorder="1"/>
    <xf numFmtId="1" fontId="4" fillId="3" borderId="1014" xfId="0" applyNumberFormat="1" applyFont="1" applyFill="1" applyBorder="1"/>
    <xf numFmtId="1" fontId="4" fillId="0" borderId="1015" xfId="0" applyNumberFormat="1" applyFont="1" applyBorder="1"/>
    <xf numFmtId="1" fontId="4" fillId="0" borderId="1014" xfId="0" applyNumberFormat="1" applyFont="1" applyBorder="1"/>
    <xf numFmtId="1" fontId="4" fillId="0" borderId="1018" xfId="0" applyNumberFormat="1" applyFont="1" applyBorder="1"/>
    <xf numFmtId="1" fontId="4" fillId="0" borderId="1019" xfId="0" applyNumberFormat="1" applyFont="1" applyBorder="1"/>
    <xf numFmtId="1" fontId="4" fillId="0" borderId="1018" xfId="0" applyNumberFormat="1" applyFont="1" applyBorder="1" applyProtection="1">
      <protection hidden="1"/>
    </xf>
    <xf numFmtId="1" fontId="4" fillId="0" borderId="1020" xfId="0" applyNumberFormat="1" applyFont="1" applyBorder="1"/>
    <xf numFmtId="1" fontId="4" fillId="0" borderId="1021" xfId="0" applyNumberFormat="1" applyFont="1" applyBorder="1"/>
    <xf numFmtId="1" fontId="4" fillId="0" borderId="1022" xfId="0" applyNumberFormat="1" applyFont="1" applyBorder="1" applyAlignment="1">
      <alignment horizontal="left" vertical="center" wrapText="1"/>
    </xf>
    <xf numFmtId="1" fontId="4" fillId="6" borderId="1023" xfId="0" applyNumberFormat="1" applyFont="1" applyFill="1" applyBorder="1" applyProtection="1">
      <protection locked="0"/>
    </xf>
    <xf numFmtId="1" fontId="4" fillId="6" borderId="1024" xfId="0" applyNumberFormat="1" applyFont="1" applyFill="1" applyBorder="1" applyProtection="1">
      <protection locked="0"/>
    </xf>
    <xf numFmtId="1" fontId="4" fillId="3" borderId="1018" xfId="0" applyNumberFormat="1" applyFont="1" applyFill="1" applyBorder="1"/>
    <xf numFmtId="1" fontId="4" fillId="0" borderId="1025" xfId="0" applyNumberFormat="1" applyFont="1" applyBorder="1" applyProtection="1">
      <protection hidden="1"/>
    </xf>
    <xf numFmtId="1" fontId="4" fillId="0" borderId="1026" xfId="0" applyNumberFormat="1" applyFont="1" applyBorder="1" applyProtection="1">
      <protection hidden="1"/>
    </xf>
    <xf numFmtId="1" fontId="4" fillId="0" borderId="989" xfId="0" applyNumberFormat="1" applyFont="1" applyBorder="1" applyProtection="1">
      <protection hidden="1"/>
    </xf>
    <xf numFmtId="1" fontId="4" fillId="0" borderId="1032" xfId="0" applyNumberFormat="1" applyFont="1" applyBorder="1"/>
    <xf numFmtId="1" fontId="4" fillId="0" borderId="1032" xfId="0" applyNumberFormat="1" applyFont="1" applyBorder="1" applyProtection="1">
      <protection hidden="1"/>
    </xf>
    <xf numFmtId="1" fontId="4" fillId="3" borderId="1032" xfId="0" applyNumberFormat="1" applyFont="1" applyFill="1" applyBorder="1"/>
    <xf numFmtId="1" fontId="4" fillId="0" borderId="1036" xfId="0" applyNumberFormat="1" applyFont="1" applyBorder="1" applyAlignment="1">
      <alignment horizontal="center" vertical="center" wrapText="1"/>
    </xf>
    <xf numFmtId="1" fontId="4" fillId="0" borderId="1037" xfId="0" applyNumberFormat="1" applyFont="1" applyBorder="1" applyAlignment="1">
      <alignment horizontal="center" vertical="center" wrapText="1"/>
    </xf>
    <xf numFmtId="1" fontId="4" fillId="0" borderId="1034" xfId="0" applyNumberFormat="1" applyFont="1" applyBorder="1" applyAlignment="1">
      <alignment horizontal="center" vertical="center" wrapText="1"/>
    </xf>
    <xf numFmtId="1" fontId="4" fillId="0" borderId="1038" xfId="0" applyNumberFormat="1" applyFont="1" applyBorder="1" applyAlignment="1">
      <alignment horizontal="center" vertical="center" wrapText="1"/>
    </xf>
    <xf numFmtId="1" fontId="4" fillId="0" borderId="1035" xfId="0" applyNumberFormat="1" applyFont="1" applyBorder="1" applyAlignment="1">
      <alignment horizontal="center" vertical="center" wrapText="1"/>
    </xf>
    <xf numFmtId="1" fontId="4" fillId="0" borderId="1040" xfId="0" applyNumberFormat="1" applyFont="1" applyBorder="1" applyAlignment="1">
      <alignment horizontal="center"/>
    </xf>
    <xf numFmtId="1" fontId="4" fillId="0" borderId="1036" xfId="0" applyNumberFormat="1" applyFont="1" applyBorder="1" applyAlignment="1">
      <alignment horizontal="right"/>
    </xf>
    <xf numFmtId="1" fontId="4" fillId="0" borderId="1037" xfId="0" applyNumberFormat="1" applyFont="1" applyBorder="1" applyAlignment="1">
      <alignment horizontal="right"/>
    </xf>
    <xf numFmtId="1" fontId="4" fillId="0" borderId="1034" xfId="0" applyNumberFormat="1" applyFont="1" applyBorder="1" applyAlignment="1">
      <alignment horizontal="right"/>
    </xf>
    <xf numFmtId="1" fontId="4" fillId="6" borderId="1002" xfId="0" applyNumberFormat="1" applyFont="1" applyFill="1" applyBorder="1" applyAlignment="1" applyProtection="1">
      <alignment horizontal="right"/>
      <protection locked="0"/>
    </xf>
    <xf numFmtId="1" fontId="4" fillId="6" borderId="994" xfId="0" applyNumberFormat="1" applyFont="1" applyFill="1" applyBorder="1" applyAlignment="1" applyProtection="1">
      <alignment horizontal="right"/>
      <protection locked="0"/>
    </xf>
    <xf numFmtId="1" fontId="4" fillId="6" borderId="1041" xfId="0" applyNumberFormat="1" applyFont="1" applyFill="1" applyBorder="1" applyAlignment="1" applyProtection="1">
      <alignment horizontal="right"/>
      <protection locked="0"/>
    </xf>
    <xf numFmtId="1" fontId="4" fillId="6" borderId="1003" xfId="0" applyNumberFormat="1" applyFont="1" applyFill="1" applyBorder="1" applyAlignment="1" applyProtection="1">
      <alignment horizontal="right"/>
      <protection locked="0"/>
    </xf>
    <xf numFmtId="1" fontId="4" fillId="6" borderId="1042" xfId="0" applyNumberFormat="1" applyFont="1" applyFill="1" applyBorder="1" applyAlignment="1" applyProtection="1">
      <alignment horizontal="right"/>
      <protection locked="0"/>
    </xf>
    <xf numFmtId="1" fontId="4" fillId="6" borderId="1039" xfId="0" applyNumberFormat="1" applyFont="1" applyFill="1" applyBorder="1" applyAlignment="1" applyProtection="1">
      <alignment horizontal="right"/>
      <protection locked="0"/>
    </xf>
    <xf numFmtId="1" fontId="4" fillId="0" borderId="1032" xfId="0" applyNumberFormat="1" applyFont="1" applyBorder="1" applyProtection="1">
      <protection locked="0"/>
    </xf>
    <xf numFmtId="1" fontId="4" fillId="0" borderId="1043" xfId="0" applyNumberFormat="1" applyFont="1" applyBorder="1" applyAlignment="1">
      <alignment horizontal="center" vertical="center"/>
    </xf>
    <xf numFmtId="1" fontId="4" fillId="0" borderId="1040" xfId="0" applyNumberFormat="1" applyFont="1" applyBorder="1" applyAlignment="1">
      <alignment horizontal="center" vertical="center"/>
    </xf>
    <xf numFmtId="1" fontId="4" fillId="0" borderId="1040" xfId="0" applyNumberFormat="1" applyFont="1" applyBorder="1" applyAlignment="1" applyProtection="1">
      <alignment horizontal="center" vertical="center"/>
      <protection hidden="1"/>
    </xf>
    <xf numFmtId="1" fontId="4" fillId="6" borderId="1036" xfId="0" applyNumberFormat="1" applyFont="1" applyFill="1" applyBorder="1" applyAlignment="1" applyProtection="1">
      <alignment horizontal="right"/>
      <protection locked="0"/>
    </xf>
    <xf numFmtId="1" fontId="4" fillId="6" borderId="1034" xfId="0" applyNumberFormat="1" applyFont="1" applyFill="1" applyBorder="1" applyAlignment="1" applyProtection="1">
      <alignment horizontal="right"/>
      <protection locked="0"/>
    </xf>
    <xf numFmtId="1" fontId="4" fillId="6" borderId="1038" xfId="0" applyNumberFormat="1" applyFont="1" applyFill="1" applyBorder="1" applyAlignment="1" applyProtection="1">
      <alignment horizontal="right"/>
      <protection locked="0"/>
    </xf>
    <xf numFmtId="1" fontId="4" fillId="6" borderId="1044" xfId="0" applyNumberFormat="1" applyFont="1" applyFill="1" applyBorder="1" applyAlignment="1" applyProtection="1">
      <alignment horizontal="right"/>
      <protection locked="0"/>
    </xf>
    <xf numFmtId="1" fontId="4" fillId="6" borderId="1045" xfId="0" applyNumberFormat="1" applyFont="1" applyFill="1" applyBorder="1" applyAlignment="1" applyProtection="1">
      <alignment horizontal="right"/>
      <protection locked="0"/>
    </xf>
    <xf numFmtId="1" fontId="4" fillId="6" borderId="1046" xfId="0" applyNumberFormat="1" applyFont="1" applyFill="1" applyBorder="1" applyAlignment="1" applyProtection="1">
      <alignment horizontal="right"/>
      <protection locked="0"/>
    </xf>
    <xf numFmtId="1" fontId="4" fillId="0" borderId="991" xfId="0" applyNumberFormat="1" applyFont="1" applyBorder="1" applyProtection="1">
      <protection hidden="1"/>
    </xf>
    <xf numFmtId="1" fontId="4" fillId="0" borderId="990" xfId="0" applyNumberFormat="1" applyFont="1" applyBorder="1" applyProtection="1">
      <protection hidden="1"/>
    </xf>
    <xf numFmtId="1" fontId="4" fillId="3" borderId="1032" xfId="0" applyNumberFormat="1" applyFont="1" applyFill="1" applyBorder="1" applyProtection="1">
      <protection hidden="1"/>
    </xf>
    <xf numFmtId="1" fontId="4" fillId="3" borderId="1006" xfId="0" applyNumberFormat="1" applyFont="1" applyFill="1" applyBorder="1" applyProtection="1">
      <protection hidden="1"/>
    </xf>
    <xf numFmtId="1" fontId="4" fillId="0" borderId="1051" xfId="0" applyNumberFormat="1" applyFont="1" applyBorder="1" applyAlignment="1">
      <alignment horizontal="left" vertical="center"/>
    </xf>
    <xf numFmtId="1" fontId="4" fillId="0" borderId="1051" xfId="0" applyNumberFormat="1" applyFont="1" applyBorder="1" applyAlignment="1">
      <alignment horizontal="center" vertical="center" wrapText="1"/>
    </xf>
    <xf numFmtId="1" fontId="4" fillId="6" borderId="1051" xfId="0" applyNumberFormat="1" applyFont="1" applyFill="1" applyBorder="1" applyProtection="1">
      <protection locked="0"/>
    </xf>
    <xf numFmtId="1" fontId="4" fillId="6" borderId="1052" xfId="0" applyNumberFormat="1" applyFont="1" applyFill="1" applyBorder="1" applyProtection="1">
      <protection locked="0"/>
    </xf>
    <xf numFmtId="1" fontId="4" fillId="6" borderId="1053" xfId="0" applyNumberFormat="1" applyFont="1" applyFill="1" applyBorder="1" applyProtection="1">
      <protection locked="0"/>
    </xf>
    <xf numFmtId="1" fontId="4" fillId="6" borderId="1054" xfId="0" applyNumberFormat="1" applyFont="1" applyFill="1" applyBorder="1" applyProtection="1">
      <protection locked="0"/>
    </xf>
    <xf numFmtId="1" fontId="4" fillId="0" borderId="1051" xfId="0" applyNumberFormat="1" applyFont="1" applyBorder="1" applyAlignment="1">
      <alignment horizontal="left" vertical="center" wrapText="1"/>
    </xf>
    <xf numFmtId="1" fontId="4" fillId="0" borderId="1051" xfId="0" applyNumberFormat="1" applyFont="1" applyBorder="1" applyAlignment="1">
      <alignment horizontal="center"/>
    </xf>
    <xf numFmtId="1" fontId="4" fillId="6" borderId="992" xfId="0" applyNumberFormat="1" applyFont="1" applyFill="1" applyBorder="1" applyProtection="1">
      <protection locked="0"/>
    </xf>
    <xf numFmtId="1" fontId="4" fillId="4" borderId="1006" xfId="0" applyNumberFormat="1" applyFont="1" applyFill="1" applyBorder="1" applyProtection="1">
      <protection hidden="1"/>
    </xf>
    <xf numFmtId="1" fontId="4" fillId="3" borderId="989" xfId="0" applyNumberFormat="1" applyFont="1" applyFill="1" applyBorder="1" applyProtection="1">
      <protection hidden="1"/>
    </xf>
    <xf numFmtId="1" fontId="4" fillId="0" borderId="1059" xfId="3" applyNumberFormat="1" applyFont="1" applyBorder="1" applyAlignment="1">
      <alignment horizontal="center" vertical="center" wrapText="1"/>
    </xf>
    <xf numFmtId="1" fontId="4" fillId="0" borderId="1050" xfId="3" applyNumberFormat="1" applyFont="1" applyBorder="1" applyAlignment="1">
      <alignment horizontal="center" vertical="center" wrapText="1"/>
    </xf>
    <xf numFmtId="1" fontId="4" fillId="0" borderId="1060" xfId="3" applyNumberFormat="1" applyFont="1" applyFill="1" applyBorder="1" applyAlignment="1">
      <alignment horizontal="center" vertical="center" wrapText="1"/>
    </xf>
    <xf numFmtId="1" fontId="4" fillId="0" borderId="1050" xfId="3" applyNumberFormat="1" applyFont="1" applyFill="1" applyBorder="1" applyAlignment="1">
      <alignment horizontal="center" vertical="center" wrapText="1"/>
    </xf>
    <xf numFmtId="1" fontId="4" fillId="0" borderId="1059" xfId="3" applyNumberFormat="1" applyFont="1" applyFill="1" applyBorder="1" applyAlignment="1">
      <alignment horizontal="center" vertical="center" wrapText="1"/>
    </xf>
    <xf numFmtId="1" fontId="4" fillId="0" borderId="1061" xfId="3" applyNumberFormat="1" applyFont="1" applyFill="1" applyBorder="1" applyAlignment="1">
      <alignment horizontal="center" vertical="center" wrapText="1"/>
    </xf>
    <xf numFmtId="1" fontId="4" fillId="0" borderId="1023" xfId="3" applyNumberFormat="1" applyFont="1" applyBorder="1" applyAlignment="1">
      <alignment horizontal="center" vertical="center" wrapText="1"/>
    </xf>
    <xf numFmtId="1" fontId="4" fillId="0" borderId="1024" xfId="3" applyNumberFormat="1" applyFont="1" applyBorder="1" applyAlignment="1">
      <alignment horizontal="center" vertical="center" wrapText="1"/>
    </xf>
    <xf numFmtId="1" fontId="4" fillId="3" borderId="1062" xfId="0" applyNumberFormat="1" applyFont="1" applyFill="1" applyBorder="1" applyProtection="1">
      <protection hidden="1"/>
    </xf>
    <xf numFmtId="1" fontId="4" fillId="0" borderId="1062" xfId="0" applyNumberFormat="1" applyFont="1" applyBorder="1" applyProtection="1">
      <protection hidden="1"/>
    </xf>
    <xf numFmtId="1" fontId="4" fillId="0" borderId="1007" xfId="2" applyNumberFormat="1" applyFont="1" applyBorder="1" applyAlignment="1">
      <alignment vertical="center" wrapText="1"/>
    </xf>
    <xf numFmtId="1" fontId="4" fillId="6" borderId="1008" xfId="4" applyNumberFormat="1" applyFont="1" applyFill="1" applyBorder="1" applyProtection="1">
      <protection locked="0"/>
    </xf>
    <xf numFmtId="1" fontId="4" fillId="6" borderId="1053" xfId="4" applyNumberFormat="1" applyFont="1" applyFill="1" applyBorder="1" applyProtection="1">
      <protection locked="0"/>
    </xf>
    <xf numFmtId="1" fontId="4" fillId="6" borderId="1010" xfId="4" applyNumberFormat="1" applyFont="1" applyFill="1" applyBorder="1" applyProtection="1">
      <protection locked="0"/>
    </xf>
    <xf numFmtId="1" fontId="4" fillId="6" borderId="1063" xfId="4" applyNumberFormat="1" applyFont="1" applyFill="1" applyBorder="1" applyProtection="1">
      <protection locked="0"/>
    </xf>
    <xf numFmtId="1" fontId="4" fillId="6" borderId="1064" xfId="4" applyNumberFormat="1" applyFont="1" applyFill="1" applyBorder="1" applyProtection="1">
      <protection locked="0"/>
    </xf>
    <xf numFmtId="1" fontId="4" fillId="6" borderId="1065" xfId="4" applyNumberFormat="1" applyFont="1" applyFill="1" applyBorder="1" applyProtection="1">
      <protection locked="0"/>
    </xf>
    <xf numFmtId="1" fontId="4" fillId="6" borderId="1066" xfId="4" applyNumberFormat="1" applyFont="1" applyFill="1" applyBorder="1" applyProtection="1">
      <protection locked="0"/>
    </xf>
    <xf numFmtId="1" fontId="4" fillId="6" borderId="1067" xfId="4" applyNumberFormat="1" applyFont="1" applyFill="1" applyBorder="1" applyProtection="1">
      <protection locked="0"/>
    </xf>
    <xf numFmtId="1" fontId="4" fillId="0" borderId="1068" xfId="2" applyNumberFormat="1" applyFont="1" applyBorder="1" applyAlignment="1">
      <alignment horizontal="center" vertical="center" wrapText="1"/>
    </xf>
    <xf numFmtId="1" fontId="4" fillId="0" borderId="1069" xfId="4" applyNumberFormat="1" applyFont="1" applyBorder="1" applyAlignment="1">
      <alignment horizontal="right"/>
    </xf>
    <xf numFmtId="1" fontId="4" fillId="0" borderId="1070" xfId="4" applyNumberFormat="1" applyFont="1" applyBorder="1" applyAlignment="1">
      <alignment horizontal="right"/>
    </xf>
    <xf numFmtId="1" fontId="4" fillId="0" borderId="1071" xfId="4" applyNumberFormat="1" applyFont="1" applyBorder="1" applyAlignment="1">
      <alignment horizontal="right"/>
    </xf>
    <xf numFmtId="1" fontId="4" fillId="0" borderId="1072" xfId="4" applyNumberFormat="1" applyFont="1" applyBorder="1" applyAlignment="1">
      <alignment horizontal="right"/>
    </xf>
    <xf numFmtId="1" fontId="4" fillId="0" borderId="1073" xfId="4" applyNumberFormat="1" applyFont="1" applyBorder="1" applyAlignment="1">
      <alignment horizontal="right"/>
    </xf>
    <xf numFmtId="1" fontId="4" fillId="3" borderId="1074" xfId="0" applyNumberFormat="1" applyFont="1" applyFill="1" applyBorder="1" applyProtection="1">
      <protection hidden="1"/>
    </xf>
    <xf numFmtId="1" fontId="4" fillId="0" borderId="1074" xfId="0" applyNumberFormat="1" applyFont="1" applyBorder="1" applyProtection="1">
      <protection hidden="1"/>
    </xf>
    <xf numFmtId="1" fontId="6" fillId="3" borderId="1068" xfId="0" applyNumberFormat="1" applyFont="1" applyFill="1" applyBorder="1" applyAlignment="1">
      <alignment vertical="center" wrapText="1"/>
    </xf>
    <xf numFmtId="1" fontId="6" fillId="3" borderId="1075" xfId="0" applyNumberFormat="1" applyFont="1" applyFill="1" applyBorder="1" applyAlignment="1">
      <alignment vertical="center" wrapText="1"/>
    </xf>
    <xf numFmtId="1" fontId="2" fillId="0" borderId="1076" xfId="0" applyNumberFormat="1" applyFont="1" applyBorder="1"/>
    <xf numFmtId="1" fontId="4" fillId="0" borderId="1069" xfId="0" applyNumberFormat="1" applyFont="1" applyBorder="1" applyAlignment="1">
      <alignment horizontal="center" vertical="center"/>
    </xf>
    <xf numFmtId="1" fontId="4" fillId="0" borderId="1072" xfId="0" applyNumberFormat="1" applyFont="1" applyBorder="1" applyAlignment="1">
      <alignment horizontal="center" vertical="center"/>
    </xf>
    <xf numFmtId="1" fontId="4" fillId="0" borderId="1072" xfId="0" applyNumberFormat="1" applyFont="1" applyBorder="1" applyAlignment="1">
      <alignment horizontal="center" vertical="center" wrapText="1"/>
    </xf>
    <xf numFmtId="1" fontId="4" fillId="0" borderId="1034" xfId="0" applyNumberFormat="1" applyFont="1" applyBorder="1" applyAlignment="1">
      <alignment horizontal="center" vertical="center"/>
    </xf>
    <xf numFmtId="1" fontId="4" fillId="0" borderId="1079" xfId="0" applyNumberFormat="1" applyFont="1" applyBorder="1"/>
    <xf numFmtId="1" fontId="4" fillId="6" borderId="1080" xfId="4" applyNumberFormat="1" applyFont="1" applyFill="1" applyBorder="1" applyProtection="1">
      <protection locked="0"/>
    </xf>
    <xf numFmtId="1" fontId="4" fillId="6" borderId="1079" xfId="4" applyNumberFormat="1" applyFont="1" applyFill="1" applyBorder="1" applyProtection="1">
      <protection locked="0"/>
    </xf>
    <xf numFmtId="1" fontId="4" fillId="0" borderId="1081" xfId="0" applyNumberFormat="1" applyFont="1" applyBorder="1"/>
    <xf numFmtId="1" fontId="2" fillId="3" borderId="1082" xfId="0" applyNumberFormat="1" applyFont="1" applyFill="1" applyBorder="1"/>
    <xf numFmtId="1" fontId="4" fillId="0" borderId="1040" xfId="0" applyNumberFormat="1" applyFont="1" applyBorder="1" applyAlignment="1">
      <alignment horizontal="center" vertical="center" wrapText="1"/>
    </xf>
    <xf numFmtId="1" fontId="4" fillId="0" borderId="1023" xfId="0" applyNumberFormat="1" applyFont="1" applyBorder="1" applyAlignment="1">
      <alignment horizontal="center" vertical="center" wrapText="1"/>
    </xf>
    <xf numFmtId="1" fontId="4" fillId="0" borderId="1070" xfId="0" applyNumberFormat="1" applyFont="1" applyBorder="1" applyAlignment="1">
      <alignment horizontal="center" vertical="center"/>
    </xf>
    <xf numFmtId="1" fontId="4" fillId="0" borderId="1087" xfId="0" applyNumberFormat="1" applyFont="1" applyBorder="1" applyAlignment="1">
      <alignment horizontal="center" vertical="center"/>
    </xf>
    <xf numFmtId="1" fontId="4" fillId="0" borderId="1089" xfId="0" applyNumberFormat="1" applyFont="1" applyBorder="1"/>
    <xf numFmtId="1" fontId="4" fillId="0" borderId="1008" xfId="0" applyNumberFormat="1" applyFont="1" applyBorder="1"/>
    <xf numFmtId="1" fontId="4" fillId="0" borderId="1064" xfId="0" applyNumberFormat="1" applyFont="1" applyBorder="1"/>
    <xf numFmtId="1" fontId="4" fillId="2" borderId="1090" xfId="5" applyNumberFormat="1" applyFont="1" applyBorder="1" applyProtection="1">
      <protection locked="0"/>
    </xf>
    <xf numFmtId="1" fontId="4" fillId="2" borderId="1091" xfId="5" applyNumberFormat="1" applyFont="1" applyBorder="1" applyProtection="1">
      <protection locked="0"/>
    </xf>
    <xf numFmtId="1" fontId="4" fillId="2" borderId="1092" xfId="5" applyNumberFormat="1" applyFont="1" applyBorder="1" applyProtection="1">
      <protection locked="0"/>
    </xf>
    <xf numFmtId="1" fontId="4" fillId="2" borderId="1093" xfId="5" applyNumberFormat="1" applyFont="1" applyBorder="1" applyProtection="1">
      <protection locked="0"/>
    </xf>
    <xf numFmtId="1" fontId="4" fillId="2" borderId="1094" xfId="5" applyNumberFormat="1" applyFont="1" applyBorder="1" applyProtection="1">
      <protection locked="0"/>
    </xf>
    <xf numFmtId="1" fontId="4" fillId="2" borderId="1095" xfId="5" applyNumberFormat="1" applyFont="1" applyBorder="1" applyProtection="1">
      <protection locked="0"/>
    </xf>
    <xf numFmtId="1" fontId="4" fillId="2" borderId="1096" xfId="5" applyNumberFormat="1" applyFont="1" applyBorder="1" applyProtection="1">
      <protection locked="0"/>
    </xf>
    <xf numFmtId="1" fontId="4" fillId="2" borderId="1097" xfId="5" applyNumberFormat="1" applyFont="1" applyBorder="1" applyProtection="1">
      <protection locked="0"/>
    </xf>
    <xf numFmtId="1" fontId="4" fillId="2" borderId="1098" xfId="5" applyNumberFormat="1" applyFont="1" applyBorder="1" applyProtection="1">
      <protection locked="0"/>
    </xf>
    <xf numFmtId="1" fontId="4" fillId="2" borderId="1099" xfId="5" applyNumberFormat="1" applyFont="1" applyBorder="1" applyProtection="1">
      <protection locked="0"/>
    </xf>
    <xf numFmtId="1" fontId="4" fillId="2" borderId="1100" xfId="5" applyNumberFormat="1" applyFont="1" applyBorder="1" applyProtection="1">
      <protection locked="0"/>
    </xf>
    <xf numFmtId="1" fontId="4" fillId="2" borderId="1101" xfId="5" applyNumberFormat="1" applyFont="1" applyBorder="1" applyProtection="1">
      <protection locked="0"/>
    </xf>
    <xf numFmtId="1" fontId="4" fillId="2" borderId="1102" xfId="5" applyNumberFormat="1" applyFont="1" applyBorder="1" applyProtection="1">
      <protection locked="0"/>
    </xf>
    <xf numFmtId="1" fontId="4" fillId="2" borderId="1103" xfId="5" applyNumberFormat="1" applyFont="1" applyBorder="1" applyProtection="1">
      <protection locked="0"/>
    </xf>
    <xf numFmtId="1" fontId="4" fillId="2" borderId="1104" xfId="5" applyNumberFormat="1" applyFont="1" applyBorder="1" applyProtection="1">
      <protection locked="0"/>
    </xf>
    <xf numFmtId="1" fontId="4" fillId="2" borderId="1105" xfId="5" applyNumberFormat="1" applyFont="1" applyBorder="1" applyProtection="1">
      <protection locked="0"/>
    </xf>
    <xf numFmtId="1" fontId="4" fillId="0" borderId="1069" xfId="0" applyNumberFormat="1" applyFont="1" applyBorder="1" applyAlignment="1">
      <alignment horizontal="center" vertical="center" wrapText="1"/>
    </xf>
    <xf numFmtId="1" fontId="4" fillId="0" borderId="1073" xfId="0" applyNumberFormat="1" applyFont="1" applyBorder="1" applyAlignment="1">
      <alignment horizontal="center" vertical="center" wrapText="1"/>
    </xf>
    <xf numFmtId="1" fontId="4" fillId="0" borderId="1111" xfId="0" applyNumberFormat="1" applyFont="1" applyBorder="1" applyAlignment="1">
      <alignment horizontal="center" vertical="center" wrapText="1"/>
    </xf>
    <xf numFmtId="1" fontId="4" fillId="0" borderId="1112" xfId="0" applyNumberFormat="1" applyFont="1" applyBorder="1"/>
    <xf numFmtId="1" fontId="4" fillId="0" borderId="1113" xfId="0" applyNumberFormat="1" applyFont="1" applyBorder="1"/>
    <xf numFmtId="1" fontId="4" fillId="0" borderId="1114" xfId="0" applyNumberFormat="1" applyFont="1" applyBorder="1"/>
    <xf numFmtId="1" fontId="4" fillId="0" borderId="1115" xfId="0" applyNumberFormat="1" applyFont="1" applyBorder="1"/>
    <xf numFmtId="1" fontId="4" fillId="6" borderId="1113" xfId="0" applyNumberFormat="1" applyFont="1" applyFill="1" applyBorder="1" applyProtection="1">
      <protection locked="0"/>
    </xf>
    <xf numFmtId="1" fontId="4" fillId="6" borderId="1115" xfId="0" applyNumberFormat="1" applyFont="1" applyFill="1" applyBorder="1" applyProtection="1">
      <protection locked="0"/>
    </xf>
    <xf numFmtId="1" fontId="4" fillId="6" borderId="1116" xfId="0" applyNumberFormat="1" applyFont="1" applyFill="1" applyBorder="1" applyProtection="1">
      <protection locked="0"/>
    </xf>
    <xf numFmtId="1" fontId="4" fillId="6" borderId="1117" xfId="0" applyNumberFormat="1" applyFont="1" applyFill="1" applyBorder="1" applyProtection="1">
      <protection locked="0"/>
    </xf>
    <xf numFmtId="1" fontId="4" fillId="0" borderId="1119" xfId="0" applyNumberFormat="1" applyFont="1" applyBorder="1"/>
    <xf numFmtId="1" fontId="4" fillId="0" borderId="1120" xfId="0" applyNumberFormat="1" applyFont="1" applyBorder="1"/>
    <xf numFmtId="1" fontId="4" fillId="0" borderId="1121" xfId="0" applyNumberFormat="1" applyFont="1" applyBorder="1"/>
    <xf numFmtId="1" fontId="4" fillId="0" borderId="1122" xfId="0" applyNumberFormat="1" applyFont="1" applyBorder="1"/>
    <xf numFmtId="1" fontId="4" fillId="6" borderId="1120" xfId="0" applyNumberFormat="1" applyFont="1" applyFill="1" applyBorder="1" applyProtection="1">
      <protection locked="0"/>
    </xf>
    <xf numFmtId="1" fontId="4" fillId="6" borderId="1122" xfId="0" applyNumberFormat="1" applyFont="1" applyFill="1" applyBorder="1" applyProtection="1">
      <protection locked="0"/>
    </xf>
    <xf numFmtId="1" fontId="4" fillId="6" borderId="1123" xfId="0" applyNumberFormat="1" applyFont="1" applyFill="1" applyBorder="1" applyProtection="1">
      <protection locked="0"/>
    </xf>
    <xf numFmtId="1" fontId="4" fillId="6" borderId="1124" xfId="0" applyNumberFormat="1" applyFont="1" applyFill="1" applyBorder="1" applyProtection="1">
      <protection locked="0"/>
    </xf>
    <xf numFmtId="0" fontId="4" fillId="0" borderId="1127" xfId="0" applyFont="1" applyBorder="1" applyAlignment="1">
      <alignment horizontal="center" vertical="center"/>
    </xf>
    <xf numFmtId="0" fontId="4" fillId="0" borderId="1128" xfId="0" applyFont="1" applyBorder="1" applyAlignment="1">
      <alignment horizontal="center" vertical="center"/>
    </xf>
    <xf numFmtId="0" fontId="4" fillId="0" borderId="1110" xfId="0" applyFont="1" applyBorder="1" applyAlignment="1">
      <alignment horizontal="center" vertical="center"/>
    </xf>
    <xf numFmtId="0" fontId="4" fillId="0" borderId="1129" xfId="0" applyFont="1" applyBorder="1" applyAlignment="1">
      <alignment wrapText="1"/>
    </xf>
    <xf numFmtId="1" fontId="4" fillId="0" borderId="1127" xfId="0" applyNumberFormat="1" applyFont="1" applyBorder="1"/>
    <xf numFmtId="1" fontId="3" fillId="3" borderId="0" xfId="0" applyNumberFormat="1" applyFont="1" applyFill="1" applyAlignment="1">
      <alignment horizontal="center" vertical="center" wrapText="1"/>
    </xf>
    <xf numFmtId="1" fontId="4" fillId="0" borderId="822" xfId="0" applyNumberFormat="1" applyFont="1" applyBorder="1" applyAlignment="1">
      <alignment horizontal="center" vertical="center" wrapText="1"/>
    </xf>
    <xf numFmtId="1" fontId="4" fillId="0" borderId="994" xfId="0" applyNumberFormat="1" applyFont="1" applyBorder="1" applyAlignment="1">
      <alignment horizontal="center" vertical="center" wrapText="1"/>
    </xf>
    <xf numFmtId="1" fontId="4" fillId="0" borderId="1134" xfId="0" applyNumberFormat="1" applyFont="1" applyBorder="1" applyAlignment="1">
      <alignment horizontal="center" vertical="center" wrapText="1"/>
    </xf>
    <xf numFmtId="1" fontId="4" fillId="0" borderId="1135" xfId="0" applyNumberFormat="1" applyFont="1" applyBorder="1" applyAlignment="1">
      <alignment horizontal="center" vertical="center" wrapText="1"/>
    </xf>
    <xf numFmtId="1" fontId="4" fillId="0" borderId="1133" xfId="0" applyNumberFormat="1" applyFont="1" applyBorder="1" applyAlignment="1">
      <alignment horizontal="center" vertical="center" wrapText="1"/>
    </xf>
    <xf numFmtId="1" fontId="4" fillId="3" borderId="1134" xfId="0" applyNumberFormat="1" applyFont="1" applyFill="1" applyBorder="1" applyAlignment="1">
      <alignment horizontal="center" vertical="center"/>
    </xf>
    <xf numFmtId="1" fontId="4" fillId="3" borderId="1133" xfId="0" applyNumberFormat="1" applyFont="1" applyFill="1" applyBorder="1" applyAlignment="1">
      <alignment horizontal="center" vertical="center"/>
    </xf>
    <xf numFmtId="1" fontId="4" fillId="3" borderId="1132" xfId="0" applyNumberFormat="1" applyFont="1" applyFill="1" applyBorder="1" applyAlignment="1">
      <alignment horizontal="center" vertical="center"/>
    </xf>
    <xf numFmtId="1" fontId="4" fillId="0" borderId="1136" xfId="0" applyNumberFormat="1" applyFont="1" applyBorder="1" applyAlignment="1">
      <alignment horizontal="center" vertical="center"/>
    </xf>
    <xf numFmtId="1" fontId="4" fillId="0" borderId="1134" xfId="0" applyNumberFormat="1" applyFont="1" applyBorder="1" applyAlignment="1">
      <alignment horizontal="right"/>
    </xf>
    <xf numFmtId="1" fontId="4" fillId="0" borderId="1135" xfId="0" applyNumberFormat="1" applyFont="1" applyBorder="1" applyAlignment="1">
      <alignment horizontal="right"/>
    </xf>
    <xf numFmtId="1" fontId="4" fillId="3" borderId="1136" xfId="0" applyNumberFormat="1" applyFont="1" applyFill="1" applyBorder="1" applyAlignment="1">
      <alignment horizontal="center" vertical="center"/>
    </xf>
    <xf numFmtId="1" fontId="4" fillId="0" borderId="1137" xfId="0" applyNumberFormat="1" applyFont="1" applyBorder="1" applyAlignment="1">
      <alignment horizontal="right"/>
    </xf>
    <xf numFmtId="1" fontId="4" fillId="3" borderId="1138" xfId="0" applyNumberFormat="1" applyFont="1" applyFill="1" applyBorder="1" applyAlignment="1">
      <alignment horizontal="right"/>
    </xf>
    <xf numFmtId="1" fontId="4" fillId="6" borderId="1139" xfId="0" applyNumberFormat="1" applyFont="1" applyFill="1" applyBorder="1" applyProtection="1">
      <protection locked="0"/>
    </xf>
    <xf numFmtId="1" fontId="4" fillId="6" borderId="1138" xfId="0" applyNumberFormat="1" applyFont="1" applyFill="1" applyBorder="1" applyProtection="1">
      <protection locked="0"/>
    </xf>
    <xf numFmtId="1" fontId="4" fillId="6" borderId="1140" xfId="0" applyNumberFormat="1" applyFont="1" applyFill="1" applyBorder="1" applyProtection="1">
      <protection locked="0"/>
    </xf>
    <xf numFmtId="1" fontId="4" fillId="6" borderId="1141" xfId="0" applyNumberFormat="1" applyFont="1" applyFill="1" applyBorder="1" applyProtection="1">
      <protection locked="0"/>
    </xf>
    <xf numFmtId="1" fontId="4" fillId="6" borderId="1142" xfId="0" applyNumberFormat="1" applyFont="1" applyFill="1" applyBorder="1" applyProtection="1">
      <protection locked="0"/>
    </xf>
    <xf numFmtId="1" fontId="4" fillId="6" borderId="1143" xfId="0" applyNumberFormat="1" applyFont="1" applyFill="1" applyBorder="1" applyAlignment="1" applyProtection="1">
      <alignment wrapText="1"/>
      <protection locked="0"/>
    </xf>
    <xf numFmtId="1" fontId="4" fillId="6" borderId="1138" xfId="0" applyNumberFormat="1" applyFont="1" applyFill="1" applyBorder="1" applyAlignment="1" applyProtection="1">
      <alignment wrapText="1"/>
      <protection locked="0"/>
    </xf>
    <xf numFmtId="1" fontId="4" fillId="0" borderId="1002" xfId="0" applyNumberFormat="1" applyFont="1" applyBorder="1" applyAlignment="1">
      <alignment horizontal="right" wrapText="1"/>
    </xf>
    <xf numFmtId="1" fontId="4" fillId="3" borderId="994" xfId="0" applyNumberFormat="1" applyFont="1" applyFill="1" applyBorder="1" applyAlignment="1">
      <alignment horizontal="right"/>
    </xf>
    <xf numFmtId="1" fontId="4" fillId="6" borderId="993" xfId="0" applyNumberFormat="1" applyFont="1" applyFill="1" applyBorder="1" applyProtection="1">
      <protection locked="0"/>
    </xf>
    <xf numFmtId="1" fontId="5" fillId="3" borderId="1131" xfId="0" applyNumberFormat="1" applyFont="1" applyFill="1" applyBorder="1"/>
    <xf numFmtId="1" fontId="5" fillId="3" borderId="1144" xfId="0" applyNumberFormat="1" applyFont="1" applyFill="1" applyBorder="1"/>
    <xf numFmtId="1" fontId="4" fillId="3" borderId="1131" xfId="0" applyNumberFormat="1" applyFont="1" applyFill="1" applyBorder="1"/>
    <xf numFmtId="1" fontId="4" fillId="3" borderId="203" xfId="0" applyNumberFormat="1" applyFont="1" applyFill="1" applyBorder="1"/>
    <xf numFmtId="1" fontId="4" fillId="4" borderId="203" xfId="0" applyNumberFormat="1" applyFont="1" applyFill="1" applyBorder="1"/>
    <xf numFmtId="1" fontId="4" fillId="0" borderId="939" xfId="0" applyNumberFormat="1" applyFont="1" applyBorder="1" applyAlignment="1">
      <alignment horizontal="center" vertical="center" wrapText="1"/>
    </xf>
    <xf numFmtId="1" fontId="4" fillId="0" borderId="1145" xfId="0" applyNumberFormat="1" applyFont="1" applyBorder="1" applyAlignment="1">
      <alignment horizontal="center" vertical="center" wrapText="1"/>
    </xf>
    <xf numFmtId="1" fontId="4" fillId="0" borderId="1146" xfId="0" applyNumberFormat="1" applyFont="1" applyBorder="1" applyAlignment="1">
      <alignment horizontal="center" vertical="center" wrapText="1"/>
    </xf>
    <xf numFmtId="1" fontId="4" fillId="0" borderId="1143" xfId="0" applyNumberFormat="1" applyFont="1" applyBorder="1"/>
    <xf numFmtId="1" fontId="4" fillId="0" borderId="1139" xfId="0" applyNumberFormat="1" applyFont="1" applyBorder="1" applyAlignment="1">
      <alignment horizontal="right"/>
    </xf>
    <xf numFmtId="1" fontId="4" fillId="6" borderId="1147" xfId="0" applyNumberFormat="1" applyFont="1" applyFill="1" applyBorder="1" applyProtection="1">
      <protection locked="0"/>
    </xf>
    <xf numFmtId="1" fontId="4" fillId="6" borderId="1148" xfId="0" applyNumberFormat="1" applyFont="1" applyFill="1" applyBorder="1" applyProtection="1">
      <protection locked="0"/>
    </xf>
    <xf numFmtId="1" fontId="4" fillId="0" borderId="1135" xfId="0" applyNumberFormat="1" applyFont="1" applyBorder="1" applyAlignment="1">
      <alignment horizontal="center" vertical="center"/>
    </xf>
    <xf numFmtId="1" fontId="4" fillId="3" borderId="1149" xfId="0" applyNumberFormat="1" applyFont="1" applyFill="1" applyBorder="1"/>
    <xf numFmtId="1" fontId="4" fillId="3" borderId="1149" xfId="0" applyNumberFormat="1" applyFont="1" applyFill="1" applyBorder="1" applyAlignment="1">
      <alignment wrapText="1"/>
    </xf>
    <xf numFmtId="1" fontId="4" fillId="4" borderId="1149" xfId="0" applyNumberFormat="1" applyFont="1" applyFill="1" applyBorder="1" applyProtection="1">
      <protection hidden="1"/>
    </xf>
    <xf numFmtId="1" fontId="4" fillId="6" borderId="1137" xfId="0" applyNumberFormat="1" applyFont="1" applyFill="1" applyBorder="1" applyProtection="1">
      <protection locked="0"/>
    </xf>
    <xf numFmtId="1" fontId="1" fillId="3" borderId="1149" xfId="0" applyNumberFormat="1" applyFont="1" applyFill="1" applyBorder="1" applyAlignment="1">
      <alignment horizontal="right"/>
    </xf>
    <xf numFmtId="1" fontId="4" fillId="0" borderId="1149" xfId="0" applyNumberFormat="1" applyFont="1" applyBorder="1"/>
    <xf numFmtId="1" fontId="1" fillId="3" borderId="1149" xfId="0" applyNumberFormat="1" applyFont="1" applyFill="1" applyBorder="1"/>
    <xf numFmtId="1" fontId="5" fillId="0" borderId="1150" xfId="0" applyNumberFormat="1" applyFont="1" applyBorder="1"/>
    <xf numFmtId="1" fontId="5" fillId="0" borderId="1151" xfId="0" applyNumberFormat="1" applyFont="1" applyBorder="1"/>
    <xf numFmtId="1" fontId="4" fillId="0" borderId="1149" xfId="0" applyNumberFormat="1" applyFont="1" applyBorder="1" applyProtection="1">
      <protection hidden="1"/>
    </xf>
    <xf numFmtId="1" fontId="4" fillId="0" borderId="1136" xfId="0" applyNumberFormat="1" applyFont="1" applyBorder="1" applyAlignment="1">
      <alignment horizontal="center" vertical="center" wrapText="1"/>
    </xf>
    <xf numFmtId="1" fontId="1" fillId="0" borderId="1141" xfId="0" applyNumberFormat="1" applyFont="1" applyBorder="1" applyAlignment="1">
      <alignment horizontal="left" vertical="center"/>
    </xf>
    <xf numFmtId="1" fontId="4" fillId="0" borderId="1141" xfId="0" applyNumberFormat="1" applyFont="1" applyBorder="1" applyAlignment="1">
      <alignment horizontal="right"/>
    </xf>
    <xf numFmtId="1" fontId="4" fillId="0" borderId="1143" xfId="0" applyNumberFormat="1" applyFont="1" applyBorder="1" applyAlignment="1">
      <alignment horizontal="right"/>
    </xf>
    <xf numFmtId="1" fontId="4" fillId="0" borderId="1138" xfId="0" applyNumberFormat="1" applyFont="1" applyBorder="1" applyAlignment="1">
      <alignment horizontal="right"/>
    </xf>
    <xf numFmtId="1" fontId="4" fillId="0" borderId="1148" xfId="0" applyNumberFormat="1" applyFont="1" applyBorder="1"/>
    <xf numFmtId="1" fontId="4" fillId="10" borderId="1152" xfId="1" applyNumberFormat="1" applyFont="1" applyBorder="1" applyAlignment="1" applyProtection="1">
      <alignment horizontal="right"/>
      <protection locked="0"/>
    </xf>
    <xf numFmtId="1" fontId="4" fillId="10" borderId="1153" xfId="1" applyNumberFormat="1" applyFont="1" applyBorder="1" applyAlignment="1" applyProtection="1">
      <alignment horizontal="right"/>
      <protection locked="0"/>
    </xf>
    <xf numFmtId="1" fontId="4" fillId="10" borderId="1154" xfId="1" applyNumberFormat="1" applyFont="1" applyBorder="1" applyAlignment="1" applyProtection="1">
      <alignment horizontal="right"/>
      <protection locked="0"/>
    </xf>
    <xf numFmtId="1" fontId="4" fillId="10" borderId="1155" xfId="1" applyNumberFormat="1" applyFont="1" applyBorder="1" applyAlignment="1" applyProtection="1">
      <alignment horizontal="right"/>
      <protection locked="0"/>
    </xf>
    <xf numFmtId="1" fontId="5" fillId="0" borderId="1156" xfId="0" applyNumberFormat="1" applyFont="1" applyBorder="1"/>
    <xf numFmtId="1" fontId="5" fillId="0" borderId="1157" xfId="0" applyNumberFormat="1" applyFont="1" applyBorder="1" applyAlignment="1">
      <alignment wrapText="1"/>
    </xf>
    <xf numFmtId="1" fontId="5" fillId="0" borderId="1158" xfId="0" applyNumberFormat="1" applyFont="1" applyBorder="1" applyAlignment="1">
      <alignment wrapText="1"/>
    </xf>
    <xf numFmtId="1" fontId="4" fillId="0" borderId="1062" xfId="0" applyNumberFormat="1" applyFont="1" applyBorder="1"/>
    <xf numFmtId="1" fontId="4" fillId="4" borderId="1159" xfId="0" applyNumberFormat="1" applyFont="1" applyFill="1" applyBorder="1"/>
    <xf numFmtId="1" fontId="4" fillId="4" borderId="1149" xfId="0" applyNumberFormat="1" applyFont="1" applyFill="1" applyBorder="1"/>
    <xf numFmtId="1" fontId="4" fillId="0" borderId="1160" xfId="0" applyNumberFormat="1" applyFont="1" applyBorder="1"/>
    <xf numFmtId="1" fontId="4" fillId="0" borderId="1159" xfId="0" applyNumberFormat="1" applyFont="1" applyBorder="1" applyProtection="1">
      <protection hidden="1"/>
    </xf>
    <xf numFmtId="1" fontId="4" fillId="0" borderId="1161" xfId="0" applyNumberFormat="1" applyFont="1" applyBorder="1" applyAlignment="1">
      <alignment horizontal="center" vertical="center" wrapText="1"/>
    </xf>
    <xf numFmtId="1" fontId="4" fillId="0" borderId="1162" xfId="0" applyNumberFormat="1" applyFont="1" applyBorder="1" applyAlignment="1">
      <alignment horizontal="center" vertical="center" wrapText="1"/>
    </xf>
    <xf numFmtId="1" fontId="4" fillId="3" borderId="1160" xfId="0" applyNumberFormat="1" applyFont="1" applyFill="1" applyBorder="1"/>
    <xf numFmtId="1" fontId="4" fillId="0" borderId="1143" xfId="0" applyNumberFormat="1" applyFont="1" applyBorder="1" applyAlignment="1">
      <alignment horizontal="left" vertical="center" wrapText="1"/>
    </xf>
    <xf numFmtId="1" fontId="4" fillId="4" borderId="1062" xfId="0" applyNumberFormat="1" applyFont="1" applyFill="1" applyBorder="1"/>
    <xf numFmtId="0" fontId="4" fillId="0" borderId="1059" xfId="0" applyFont="1" applyBorder="1" applyAlignment="1">
      <alignment horizontal="center" vertical="center" wrapText="1"/>
    </xf>
    <xf numFmtId="0" fontId="4" fillId="0" borderId="1133" xfId="0" applyFont="1" applyBorder="1" applyAlignment="1">
      <alignment horizontal="center" vertical="center" wrapText="1"/>
    </xf>
    <xf numFmtId="0" fontId="4" fillId="0" borderId="1164" xfId="0" applyFont="1" applyBorder="1" applyAlignment="1">
      <alignment vertical="center" wrapText="1"/>
    </xf>
    <xf numFmtId="0" fontId="4" fillId="11" borderId="1165" xfId="0" applyFont="1" applyFill="1" applyBorder="1" applyAlignment="1" applyProtection="1">
      <alignment vertical="center"/>
      <protection locked="0"/>
    </xf>
    <xf numFmtId="0" fontId="4" fillId="11" borderId="1166" xfId="0" applyFont="1" applyFill="1" applyBorder="1" applyAlignment="1" applyProtection="1">
      <alignment vertical="center"/>
      <protection locked="0"/>
    </xf>
    <xf numFmtId="0" fontId="4" fillId="11" borderId="1167" xfId="0" applyFont="1" applyFill="1" applyBorder="1" applyAlignment="1" applyProtection="1">
      <alignment vertical="center" wrapText="1"/>
      <protection locked="0"/>
    </xf>
    <xf numFmtId="0" fontId="4" fillId="11" borderId="1166" xfId="0" applyFont="1" applyFill="1" applyBorder="1" applyAlignment="1" applyProtection="1">
      <alignment vertical="center" wrapText="1"/>
      <protection locked="0"/>
    </xf>
    <xf numFmtId="1" fontId="4" fillId="3" borderId="1062" xfId="0" applyNumberFormat="1" applyFont="1" applyFill="1" applyBorder="1"/>
    <xf numFmtId="1" fontId="4" fillId="0" borderId="1136" xfId="0" applyNumberFormat="1" applyFont="1" applyBorder="1" applyAlignment="1">
      <alignment horizontal="center" wrapText="1"/>
    </xf>
    <xf numFmtId="1" fontId="1" fillId="4" borderId="1062" xfId="0" applyNumberFormat="1" applyFont="1" applyFill="1" applyBorder="1"/>
    <xf numFmtId="1" fontId="4" fillId="0" borderId="1143" xfId="0" applyNumberFormat="1" applyFont="1" applyBorder="1" applyAlignment="1">
      <alignment vertical="center" wrapText="1"/>
    </xf>
    <xf numFmtId="1" fontId="1" fillId="3" borderId="1062" xfId="0" applyNumberFormat="1" applyFont="1" applyFill="1" applyBorder="1" applyAlignment="1">
      <alignment wrapText="1"/>
    </xf>
    <xf numFmtId="1" fontId="4" fillId="0" borderId="1168" xfId="0" applyNumberFormat="1" applyFont="1" applyBorder="1"/>
    <xf numFmtId="1" fontId="4" fillId="3" borderId="1159" xfId="0" applyNumberFormat="1" applyFont="1" applyFill="1" applyBorder="1"/>
    <xf numFmtId="1" fontId="4" fillId="0" borderId="1159" xfId="0" applyNumberFormat="1" applyFont="1" applyBorder="1"/>
    <xf numFmtId="1" fontId="4" fillId="0" borderId="1171" xfId="0" applyNumberFormat="1" applyFont="1" applyBorder="1"/>
    <xf numFmtId="1" fontId="4" fillId="0" borderId="1172" xfId="0" applyNumberFormat="1" applyFont="1" applyBorder="1"/>
    <xf numFmtId="1" fontId="4" fillId="0" borderId="1136" xfId="0" applyNumberFormat="1" applyFont="1" applyBorder="1" applyAlignment="1">
      <alignment horizontal="left" vertical="center" wrapText="1"/>
    </xf>
    <xf numFmtId="1" fontId="4" fillId="6" borderId="1134" xfId="0" applyNumberFormat="1" applyFont="1" applyFill="1" applyBorder="1" applyProtection="1">
      <protection locked="0"/>
    </xf>
    <xf numFmtId="1" fontId="4" fillId="6" borderId="1161" xfId="0" applyNumberFormat="1" applyFont="1" applyFill="1" applyBorder="1" applyProtection="1">
      <protection locked="0"/>
    </xf>
    <xf numFmtId="1" fontId="4" fillId="0" borderId="1132" xfId="0" applyNumberFormat="1" applyFont="1" applyBorder="1" applyAlignment="1">
      <alignment horizontal="center" vertical="center" wrapText="1"/>
    </xf>
    <xf numFmtId="1" fontId="4" fillId="0" borderId="1136" xfId="0" applyNumberFormat="1" applyFont="1" applyBorder="1" applyAlignment="1">
      <alignment horizontal="center"/>
    </xf>
    <xf numFmtId="1" fontId="4" fillId="0" borderId="1133" xfId="0" applyNumberFormat="1" applyFont="1" applyBorder="1" applyAlignment="1">
      <alignment horizontal="right"/>
    </xf>
    <xf numFmtId="1" fontId="4" fillId="0" borderId="1062" xfId="0" applyNumberFormat="1" applyFont="1" applyBorder="1" applyProtection="1">
      <protection locked="0"/>
    </xf>
    <xf numFmtId="1" fontId="4" fillId="0" borderId="1143" xfId="0" applyNumberFormat="1" applyFont="1" applyBorder="1" applyAlignment="1">
      <alignment horizontal="center" vertical="center"/>
    </xf>
    <xf numFmtId="1" fontId="4" fillId="0" borderId="1136" xfId="0" applyNumberFormat="1" applyFont="1" applyBorder="1" applyAlignment="1" applyProtection="1">
      <alignment horizontal="center" vertical="center"/>
      <protection hidden="1"/>
    </xf>
    <xf numFmtId="1" fontId="4" fillId="6" borderId="1134" xfId="0" applyNumberFormat="1" applyFont="1" applyFill="1" applyBorder="1" applyAlignment="1" applyProtection="1">
      <alignment horizontal="right"/>
      <protection locked="0"/>
    </xf>
    <xf numFmtId="1" fontId="4" fillId="6" borderId="1133" xfId="0" applyNumberFormat="1" applyFont="1" applyFill="1" applyBorder="1" applyAlignment="1" applyProtection="1">
      <alignment horizontal="right"/>
      <protection locked="0"/>
    </xf>
    <xf numFmtId="1" fontId="4" fillId="6" borderId="1145" xfId="0" applyNumberFormat="1" applyFont="1" applyFill="1" applyBorder="1" applyAlignment="1" applyProtection="1">
      <alignment horizontal="right"/>
      <protection locked="0"/>
    </xf>
    <xf numFmtId="1" fontId="4" fillId="6" borderId="1161" xfId="0" applyNumberFormat="1" applyFont="1" applyFill="1" applyBorder="1" applyAlignment="1" applyProtection="1">
      <alignment horizontal="right"/>
      <protection locked="0"/>
    </xf>
    <xf numFmtId="1" fontId="4" fillId="6" borderId="1174" xfId="0" applyNumberFormat="1" applyFont="1" applyFill="1" applyBorder="1" applyAlignment="1" applyProtection="1">
      <alignment horizontal="right"/>
      <protection locked="0"/>
    </xf>
    <xf numFmtId="1" fontId="4" fillId="6" borderId="1175" xfId="0" applyNumberFormat="1" applyFont="1" applyFill="1" applyBorder="1" applyAlignment="1" applyProtection="1">
      <alignment horizontal="right"/>
      <protection locked="0"/>
    </xf>
    <xf numFmtId="1" fontId="4" fillId="0" borderId="1143" xfId="0" applyNumberFormat="1" applyFont="1" applyBorder="1" applyAlignment="1">
      <alignment horizontal="left" vertical="center"/>
    </xf>
    <xf numFmtId="1" fontId="4" fillId="0" borderId="1143" xfId="0" applyNumberFormat="1" applyFont="1" applyBorder="1" applyAlignment="1">
      <alignment horizontal="center" vertical="center" wrapText="1"/>
    </xf>
    <xf numFmtId="1" fontId="4" fillId="6" borderId="1143" xfId="0" applyNumberFormat="1" applyFont="1" applyFill="1" applyBorder="1" applyProtection="1">
      <protection locked="0"/>
    </xf>
    <xf numFmtId="1" fontId="4" fillId="6" borderId="1180" xfId="0" applyNumberFormat="1" applyFont="1" applyFill="1" applyBorder="1" applyProtection="1">
      <protection locked="0"/>
    </xf>
    <xf numFmtId="1" fontId="4" fillId="0" borderId="1143" xfId="0" applyNumberFormat="1" applyFont="1" applyBorder="1" applyAlignment="1">
      <alignment horizontal="center"/>
    </xf>
    <xf numFmtId="1" fontId="4" fillId="4" borderId="1062" xfId="0" applyNumberFormat="1" applyFont="1" applyFill="1" applyBorder="1" applyProtection="1">
      <protection hidden="1"/>
    </xf>
    <xf numFmtId="1" fontId="4" fillId="0" borderId="1188" xfId="3" applyNumberFormat="1" applyFont="1" applyBorder="1" applyAlignment="1">
      <alignment horizontal="center" vertical="center" wrapText="1"/>
    </xf>
    <xf numFmtId="1" fontId="4" fillId="0" borderId="1179" xfId="3" applyNumberFormat="1" applyFont="1" applyBorder="1" applyAlignment="1">
      <alignment horizontal="center" vertical="center" wrapText="1"/>
    </xf>
    <xf numFmtId="1" fontId="4" fillId="0" borderId="1189" xfId="3" applyNumberFormat="1" applyFont="1" applyFill="1" applyBorder="1" applyAlignment="1">
      <alignment horizontal="center" vertical="center" wrapText="1"/>
    </xf>
    <xf numFmtId="1" fontId="4" fillId="0" borderId="1179" xfId="3" applyNumberFormat="1" applyFont="1" applyFill="1" applyBorder="1" applyAlignment="1">
      <alignment horizontal="center" vertical="center" wrapText="1"/>
    </xf>
    <xf numFmtId="1" fontId="4" fillId="0" borderId="1188" xfId="3" applyNumberFormat="1" applyFont="1" applyFill="1" applyBorder="1" applyAlignment="1">
      <alignment horizontal="center" vertical="center" wrapText="1"/>
    </xf>
    <xf numFmtId="1" fontId="4" fillId="0" borderId="1190" xfId="3" applyNumberFormat="1" applyFont="1" applyFill="1" applyBorder="1" applyAlignment="1">
      <alignment horizontal="center" vertical="center" wrapText="1"/>
    </xf>
    <xf numFmtId="1" fontId="4" fillId="0" borderId="1191" xfId="3" applyNumberFormat="1" applyFont="1" applyBorder="1" applyAlignment="1">
      <alignment horizontal="center" vertical="center" wrapText="1"/>
    </xf>
    <xf numFmtId="1" fontId="4" fillId="3" borderId="1192" xfId="0" applyNumberFormat="1" applyFont="1" applyFill="1" applyBorder="1" applyProtection="1">
      <protection hidden="1"/>
    </xf>
    <xf numFmtId="1" fontId="4" fillId="0" borderId="1192" xfId="0" applyNumberFormat="1" applyFont="1" applyBorder="1" applyProtection="1">
      <protection hidden="1"/>
    </xf>
    <xf numFmtId="1" fontId="4" fillId="0" borderId="1164" xfId="2" applyNumberFormat="1" applyFont="1" applyBorder="1" applyAlignment="1">
      <alignment vertical="center" wrapText="1"/>
    </xf>
    <xf numFmtId="1" fontId="4" fillId="6" borderId="1165" xfId="4" applyNumberFormat="1" applyFont="1" applyFill="1" applyBorder="1" applyProtection="1">
      <protection locked="0"/>
    </xf>
    <xf numFmtId="1" fontId="4" fillId="6" borderId="1193" xfId="4" applyNumberFormat="1" applyFont="1" applyFill="1" applyBorder="1" applyProtection="1">
      <protection locked="0"/>
    </xf>
    <xf numFmtId="1" fontId="4" fillId="6" borderId="1167" xfId="4" applyNumberFormat="1" applyFont="1" applyFill="1" applyBorder="1" applyProtection="1">
      <protection locked="0"/>
    </xf>
    <xf numFmtId="1" fontId="4" fillId="6" borderId="1194" xfId="4" applyNumberFormat="1" applyFont="1" applyFill="1" applyBorder="1" applyProtection="1">
      <protection locked="0"/>
    </xf>
    <xf numFmtId="1" fontId="4" fillId="6" borderId="1195" xfId="4" applyNumberFormat="1" applyFont="1" applyFill="1" applyBorder="1" applyProtection="1">
      <protection locked="0"/>
    </xf>
    <xf numFmtId="1" fontId="4" fillId="6" borderId="1166" xfId="4" applyNumberFormat="1" applyFont="1" applyFill="1" applyBorder="1" applyProtection="1">
      <protection locked="0"/>
    </xf>
    <xf numFmtId="1" fontId="4" fillId="3" borderId="1196" xfId="0" applyNumberFormat="1" applyFont="1" applyFill="1" applyBorder="1" applyProtection="1">
      <protection hidden="1"/>
    </xf>
    <xf numFmtId="1" fontId="4" fillId="0" borderId="1196" xfId="0" applyNumberFormat="1" applyFont="1" applyBorder="1" applyProtection="1">
      <protection hidden="1"/>
    </xf>
    <xf numFmtId="1" fontId="4" fillId="0" borderId="1177" xfId="2" applyNumberFormat="1" applyFont="1" applyBorder="1" applyAlignment="1">
      <alignment horizontal="center" vertical="center" wrapText="1"/>
    </xf>
    <xf numFmtId="1" fontId="4" fillId="0" borderId="1188" xfId="4" applyNumberFormat="1" applyFont="1" applyBorder="1" applyAlignment="1">
      <alignment horizontal="right"/>
    </xf>
    <xf numFmtId="1" fontId="4" fillId="0" borderId="1179" xfId="4" applyNumberFormat="1" applyFont="1" applyBorder="1" applyAlignment="1">
      <alignment horizontal="right"/>
    </xf>
    <xf numFmtId="1" fontId="4" fillId="0" borderId="1189" xfId="4" applyNumberFormat="1" applyFont="1" applyBorder="1" applyAlignment="1">
      <alignment horizontal="right"/>
    </xf>
    <xf numFmtId="1" fontId="4" fillId="0" borderId="1190" xfId="4" applyNumberFormat="1" applyFont="1" applyBorder="1" applyAlignment="1">
      <alignment horizontal="right"/>
    </xf>
    <xf numFmtId="1" fontId="4" fillId="0" borderId="1191" xfId="4" applyNumberFormat="1" applyFont="1" applyBorder="1" applyAlignment="1">
      <alignment horizontal="right"/>
    </xf>
    <xf numFmtId="1" fontId="6" fillId="3" borderId="1177" xfId="0" applyNumberFormat="1" applyFont="1" applyFill="1" applyBorder="1" applyAlignment="1">
      <alignment vertical="center" wrapText="1"/>
    </xf>
    <xf numFmtId="1" fontId="6" fillId="3" borderId="1131" xfId="0" applyNumberFormat="1" applyFont="1" applyFill="1" applyBorder="1" applyAlignment="1">
      <alignment vertical="center" wrapText="1"/>
    </xf>
    <xf numFmtId="1" fontId="2" fillId="0" borderId="1144" xfId="0" applyNumberFormat="1" applyFont="1" applyBorder="1"/>
    <xf numFmtId="1" fontId="2" fillId="0" borderId="1197" xfId="0" applyNumberFormat="1" applyFont="1" applyBorder="1"/>
    <xf numFmtId="1" fontId="2" fillId="0" borderId="1198" xfId="0" applyNumberFormat="1" applyFont="1" applyBorder="1"/>
    <xf numFmtId="1" fontId="4" fillId="0" borderId="1188" xfId="0" applyNumberFormat="1" applyFont="1" applyBorder="1" applyAlignment="1">
      <alignment horizontal="center" vertical="center"/>
    </xf>
    <xf numFmtId="1" fontId="4" fillId="0" borderId="1190" xfId="0" applyNumberFormat="1" applyFont="1" applyBorder="1" applyAlignment="1">
      <alignment horizontal="center" vertical="center"/>
    </xf>
    <xf numFmtId="1" fontId="4" fillId="0" borderId="1190" xfId="0" applyNumberFormat="1" applyFont="1" applyBorder="1" applyAlignment="1">
      <alignment horizontal="center" vertical="center" wrapText="1"/>
    </xf>
    <xf numFmtId="1" fontId="4" fillId="0" borderId="1133" xfId="0" applyNumberFormat="1" applyFont="1" applyBorder="1" applyAlignment="1">
      <alignment horizontal="center" vertical="center"/>
    </xf>
    <xf numFmtId="1" fontId="4" fillId="6" borderId="1138" xfId="4" applyNumberFormat="1" applyFont="1" applyFill="1" applyBorder="1" applyProtection="1">
      <protection locked="0"/>
    </xf>
    <xf numFmtId="1" fontId="4" fillId="6" borderId="1143" xfId="4" applyNumberFormat="1" applyFont="1" applyFill="1" applyBorder="1" applyProtection="1">
      <protection locked="0"/>
    </xf>
    <xf numFmtId="1" fontId="4" fillId="3" borderId="1199" xfId="0" applyNumberFormat="1" applyFont="1" applyFill="1" applyBorder="1" applyProtection="1">
      <protection hidden="1"/>
    </xf>
    <xf numFmtId="1" fontId="4" fillId="0" borderId="1199" xfId="0" applyNumberFormat="1" applyFont="1" applyBorder="1" applyProtection="1">
      <protection hidden="1"/>
    </xf>
    <xf numFmtId="1" fontId="4" fillId="0" borderId="1200" xfId="0" applyNumberFormat="1" applyFont="1" applyBorder="1"/>
    <xf numFmtId="1" fontId="2" fillId="3" borderId="1201" xfId="0" applyNumberFormat="1" applyFont="1" applyFill="1" applyBorder="1"/>
    <xf numFmtId="1" fontId="4" fillId="0" borderId="1186" xfId="0" applyNumberFormat="1" applyFont="1" applyBorder="1" applyAlignment="1">
      <alignment horizontal="center" vertical="center" wrapText="1"/>
    </xf>
    <xf numFmtId="1" fontId="4" fillId="0" borderId="1186" xfId="0" applyNumberFormat="1" applyFont="1" applyBorder="1"/>
    <xf numFmtId="1" fontId="4" fillId="0" borderId="1207" xfId="0" applyNumberFormat="1" applyFont="1" applyBorder="1" applyAlignment="1">
      <alignment horizontal="center" vertical="center"/>
    </xf>
    <xf numFmtId="1" fontId="4" fillId="0" borderId="1208" xfId="0" applyNumberFormat="1" applyFont="1" applyBorder="1" applyAlignment="1">
      <alignment horizontal="center" vertical="center"/>
    </xf>
    <xf numFmtId="1" fontId="4" fillId="0" borderId="1206" xfId="0" applyNumberFormat="1" applyFont="1" applyBorder="1" applyAlignment="1">
      <alignment horizontal="center" vertical="center"/>
    </xf>
    <xf numFmtId="1" fontId="4" fillId="0" borderId="1205" xfId="0" applyNumberFormat="1" applyFont="1" applyBorder="1" applyAlignment="1">
      <alignment horizontal="center" vertical="center"/>
    </xf>
    <xf numFmtId="1" fontId="4" fillId="0" borderId="1210" xfId="0" applyNumberFormat="1" applyFont="1" applyBorder="1"/>
    <xf numFmtId="1" fontId="4" fillId="0" borderId="1211" xfId="0" applyNumberFormat="1" applyFont="1" applyBorder="1"/>
    <xf numFmtId="1" fontId="4" fillId="0" borderId="1212" xfId="0" applyNumberFormat="1" applyFont="1" applyBorder="1"/>
    <xf numFmtId="1" fontId="4" fillId="2" borderId="1213" xfId="5" applyNumberFormat="1" applyFont="1" applyBorder="1" applyProtection="1">
      <protection locked="0"/>
    </xf>
    <xf numFmtId="1" fontId="4" fillId="2" borderId="1214" xfId="5" applyNumberFormat="1" applyFont="1" applyBorder="1" applyProtection="1">
      <protection locked="0"/>
    </xf>
    <xf numFmtId="1" fontId="4" fillId="2" borderId="1215" xfId="5" applyNumberFormat="1" applyFont="1" applyBorder="1" applyProtection="1">
      <protection locked="0"/>
    </xf>
    <xf numFmtId="1" fontId="4" fillId="2" borderId="1216" xfId="5" applyNumberFormat="1" applyFont="1" applyBorder="1" applyProtection="1">
      <protection locked="0"/>
    </xf>
    <xf numFmtId="1" fontId="4" fillId="2" borderId="1217" xfId="5" applyNumberFormat="1" applyFont="1" applyBorder="1" applyProtection="1">
      <protection locked="0"/>
    </xf>
    <xf numFmtId="1" fontId="4" fillId="2" borderId="1218" xfId="5" applyNumberFormat="1" applyFont="1" applyBorder="1" applyProtection="1">
      <protection locked="0"/>
    </xf>
    <xf numFmtId="1" fontId="4" fillId="2" borderId="1219" xfId="5" applyNumberFormat="1" applyFont="1" applyBorder="1" applyProtection="1">
      <protection locked="0"/>
    </xf>
    <xf numFmtId="1" fontId="4" fillId="2" borderId="1220" xfId="5" applyNumberFormat="1" applyFont="1" applyBorder="1" applyProtection="1">
      <protection locked="0"/>
    </xf>
    <xf numFmtId="1" fontId="4" fillId="2" borderId="1221" xfId="5" applyNumberFormat="1" applyFont="1" applyBorder="1" applyProtection="1">
      <protection locked="0"/>
    </xf>
    <xf numFmtId="1" fontId="4" fillId="2" borderId="1222" xfId="5" applyNumberFormat="1" applyFont="1" applyBorder="1" applyProtection="1">
      <protection locked="0"/>
    </xf>
    <xf numFmtId="1" fontId="4" fillId="2" borderId="1223" xfId="5" applyNumberFormat="1" applyFont="1" applyBorder="1" applyProtection="1">
      <protection locked="0"/>
    </xf>
    <xf numFmtId="1" fontId="4" fillId="2" borderId="1224" xfId="5" applyNumberFormat="1" applyFont="1" applyBorder="1" applyProtection="1">
      <protection locked="0"/>
    </xf>
    <xf numFmtId="1" fontId="4" fillId="2" borderId="1226" xfId="5" applyNumberFormat="1" applyFont="1" applyBorder="1" applyProtection="1">
      <protection locked="0"/>
    </xf>
    <xf numFmtId="1" fontId="4" fillId="2" borderId="1227" xfId="5" applyNumberFormat="1" applyFont="1" applyBorder="1" applyProtection="1">
      <protection locked="0"/>
    </xf>
    <xf numFmtId="1" fontId="4" fillId="2" borderId="1228" xfId="5" applyNumberFormat="1" applyFont="1" applyBorder="1" applyProtection="1">
      <protection locked="0"/>
    </xf>
    <xf numFmtId="1" fontId="4" fillId="2" borderId="1229" xfId="5" applyNumberFormat="1" applyFont="1" applyBorder="1" applyProtection="1">
      <protection locked="0"/>
    </xf>
    <xf numFmtId="1" fontId="4" fillId="0" borderId="1174" xfId="0" applyNumberFormat="1" applyFont="1" applyBorder="1" applyAlignment="1">
      <alignment horizontal="center" vertical="center" wrapText="1"/>
    </xf>
    <xf numFmtId="1" fontId="4" fillId="0" borderId="1165" xfId="0" applyNumberFormat="1" applyFont="1" applyBorder="1"/>
    <xf numFmtId="1" fontId="4" fillId="0" borderId="1195" xfId="0" applyNumberFormat="1" applyFont="1" applyBorder="1"/>
    <xf numFmtId="1" fontId="4" fillId="0" borderId="1138" xfId="0" applyNumberFormat="1" applyFont="1" applyBorder="1"/>
    <xf numFmtId="1" fontId="4" fillId="6" borderId="1165" xfId="0" applyNumberFormat="1" applyFont="1" applyFill="1" applyBorder="1" applyProtection="1">
      <protection locked="0"/>
    </xf>
    <xf numFmtId="1" fontId="4" fillId="6" borderId="1235" xfId="0" applyNumberFormat="1" applyFont="1" applyFill="1" applyBorder="1" applyProtection="1">
      <protection locked="0"/>
    </xf>
    <xf numFmtId="1" fontId="4" fillId="0" borderId="1236" xfId="0" applyNumberFormat="1" applyFont="1" applyBorder="1"/>
    <xf numFmtId="1" fontId="4" fillId="0" borderId="1237" xfId="0" applyNumberFormat="1" applyFont="1" applyBorder="1"/>
    <xf numFmtId="1" fontId="4" fillId="0" borderId="1238" xfId="0" applyNumberFormat="1" applyFont="1" applyBorder="1"/>
    <xf numFmtId="1" fontId="4" fillId="0" borderId="1239" xfId="0" applyNumberFormat="1" applyFont="1" applyBorder="1"/>
    <xf numFmtId="1" fontId="4" fillId="6" borderId="1237" xfId="0" applyNumberFormat="1" applyFont="1" applyFill="1" applyBorder="1" applyProtection="1">
      <protection locked="0"/>
    </xf>
    <xf numFmtId="1" fontId="4" fillId="6" borderId="1239" xfId="0" applyNumberFormat="1" applyFont="1" applyFill="1" applyBorder="1" applyProtection="1">
      <protection locked="0"/>
    </xf>
    <xf numFmtId="1" fontId="4" fillId="6" borderId="1240" xfId="0" applyNumberFormat="1" applyFont="1" applyFill="1" applyBorder="1" applyProtection="1">
      <protection locked="0"/>
    </xf>
    <xf numFmtId="1" fontId="4" fillId="6" borderId="1241" xfId="0" applyNumberFormat="1" applyFont="1" applyFill="1" applyBorder="1" applyProtection="1">
      <protection locked="0"/>
    </xf>
    <xf numFmtId="0" fontId="4" fillId="0" borderId="1134" xfId="0" applyFont="1" applyBorder="1" applyAlignment="1">
      <alignment horizontal="center" vertical="center"/>
    </xf>
    <xf numFmtId="0" fontId="4" fillId="0" borderId="1242" xfId="0" applyFont="1" applyBorder="1" applyAlignment="1">
      <alignment horizontal="center" vertical="center"/>
    </xf>
    <xf numFmtId="0" fontId="4" fillId="0" borderId="1132" xfId="0" applyFont="1" applyBorder="1" applyAlignment="1">
      <alignment horizontal="center" vertical="center"/>
    </xf>
    <xf numFmtId="0" fontId="4" fillId="0" borderId="822" xfId="0" applyFont="1" applyBorder="1" applyAlignment="1">
      <alignment wrapText="1"/>
    </xf>
    <xf numFmtId="1" fontId="4" fillId="0" borderId="1134" xfId="0" applyNumberFormat="1" applyFont="1" applyBorder="1"/>
    <xf numFmtId="1" fontId="3" fillId="3" borderId="0" xfId="0" applyNumberFormat="1" applyFont="1" applyFill="1" applyAlignment="1">
      <alignment horizontal="center" vertical="center" wrapText="1"/>
    </xf>
    <xf numFmtId="1" fontId="4" fillId="0" borderId="231" xfId="0" applyNumberFormat="1" applyFont="1" applyBorder="1" applyAlignment="1">
      <alignment horizontal="center" vertical="center" wrapText="1"/>
    </xf>
    <xf numFmtId="1" fontId="4" fillId="0" borderId="234" xfId="0" applyNumberFormat="1" applyFont="1" applyBorder="1" applyAlignment="1">
      <alignment horizontal="center" vertical="center" wrapText="1"/>
    </xf>
    <xf numFmtId="1" fontId="4" fillId="0" borderId="822" xfId="0" applyNumberFormat="1" applyFont="1" applyBorder="1" applyAlignment="1">
      <alignment horizontal="center" vertical="center" wrapText="1"/>
    </xf>
    <xf numFmtId="1" fontId="4" fillId="0" borderId="828" xfId="0" applyNumberFormat="1" applyFont="1" applyBorder="1" applyAlignment="1">
      <alignment horizontal="center" vertical="center" wrapText="1"/>
    </xf>
    <xf numFmtId="1" fontId="4" fillId="0" borderId="1244" xfId="0" applyNumberFormat="1" applyFont="1" applyBorder="1" applyAlignment="1">
      <alignment horizontal="center" vertical="center" wrapText="1"/>
    </xf>
    <xf numFmtId="1" fontId="4" fillId="0" borderId="1242" xfId="0" applyNumberFormat="1" applyFont="1" applyBorder="1" applyAlignment="1">
      <alignment horizontal="center" vertical="center" wrapText="1"/>
    </xf>
    <xf numFmtId="1" fontId="4" fillId="0" borderId="1243" xfId="0" applyNumberFormat="1" applyFont="1" applyBorder="1" applyAlignment="1">
      <alignment horizontal="center" vertical="center" wrapText="1"/>
    </xf>
    <xf numFmtId="1" fontId="4" fillId="3" borderId="1244" xfId="0" applyNumberFormat="1" applyFont="1" applyFill="1" applyBorder="1" applyAlignment="1">
      <alignment horizontal="center" vertical="center"/>
    </xf>
    <xf numFmtId="1" fontId="4" fillId="3" borderId="1243" xfId="0" applyNumberFormat="1" applyFont="1" applyFill="1" applyBorder="1" applyAlignment="1">
      <alignment horizontal="center" vertical="center"/>
    </xf>
    <xf numFmtId="1" fontId="4" fillId="3" borderId="1234" xfId="0" applyNumberFormat="1" applyFont="1" applyFill="1" applyBorder="1" applyAlignment="1">
      <alignment horizontal="center" vertical="center"/>
    </xf>
    <xf numFmtId="1" fontId="4" fillId="0" borderId="1163" xfId="0" applyNumberFormat="1" applyFont="1" applyBorder="1" applyAlignment="1">
      <alignment horizontal="center" vertical="center"/>
    </xf>
    <xf numFmtId="1" fontId="4" fillId="0" borderId="1244" xfId="0" applyNumberFormat="1" applyFont="1" applyBorder="1" applyAlignment="1">
      <alignment horizontal="right"/>
    </xf>
    <xf numFmtId="1" fontId="4" fillId="0" borderId="1242" xfId="0" applyNumberFormat="1" applyFont="1" applyBorder="1" applyAlignment="1">
      <alignment horizontal="right"/>
    </xf>
    <xf numFmtId="1" fontId="4" fillId="3" borderId="1163" xfId="0" applyNumberFormat="1" applyFont="1" applyFill="1" applyBorder="1" applyAlignment="1">
      <alignment horizontal="center" vertical="center"/>
    </xf>
    <xf numFmtId="1" fontId="4" fillId="0" borderId="1238" xfId="0" applyNumberFormat="1" applyFont="1" applyBorder="1" applyAlignment="1">
      <alignment horizontal="right"/>
    </xf>
    <xf numFmtId="1" fontId="4" fillId="3" borderId="1239" xfId="0" applyNumberFormat="1" applyFont="1" applyFill="1" applyBorder="1" applyAlignment="1">
      <alignment horizontal="right"/>
    </xf>
    <xf numFmtId="1" fontId="4" fillId="6" borderId="1236" xfId="0" applyNumberFormat="1" applyFont="1" applyFill="1" applyBorder="1" applyAlignment="1" applyProtection="1">
      <alignment wrapText="1"/>
      <protection locked="0"/>
    </xf>
    <xf numFmtId="1" fontId="4" fillId="6" borderId="1239" xfId="0" applyNumberFormat="1" applyFont="1" applyFill="1" applyBorder="1" applyAlignment="1" applyProtection="1">
      <alignment wrapText="1"/>
      <protection locked="0"/>
    </xf>
    <xf numFmtId="1" fontId="5" fillId="3" borderId="1233" xfId="0" applyNumberFormat="1" applyFont="1" applyFill="1" applyBorder="1"/>
    <xf numFmtId="1" fontId="5" fillId="3" borderId="1245" xfId="0" applyNumberFormat="1" applyFont="1" applyFill="1" applyBorder="1"/>
    <xf numFmtId="1" fontId="4" fillId="3" borderId="1233" xfId="0" applyNumberFormat="1" applyFont="1" applyFill="1" applyBorder="1"/>
    <xf numFmtId="1" fontId="4" fillId="3" borderId="940" xfId="0" applyNumberFormat="1" applyFont="1" applyFill="1" applyBorder="1"/>
    <xf numFmtId="1" fontId="4" fillId="4" borderId="940" xfId="0" applyNumberFormat="1" applyFont="1" applyFill="1" applyBorder="1"/>
    <xf numFmtId="1" fontId="4" fillId="0" borderId="1184" xfId="0" applyNumberFormat="1" applyFont="1" applyBorder="1" applyAlignment="1">
      <alignment horizontal="center" vertical="center" wrapText="1"/>
    </xf>
    <xf numFmtId="1" fontId="4" fillId="0" borderId="1246" xfId="0" applyNumberFormat="1" applyFont="1" applyBorder="1" applyAlignment="1">
      <alignment horizontal="center" vertical="center" wrapText="1"/>
    </xf>
    <xf numFmtId="1" fontId="4" fillId="0" borderId="1237" xfId="0" applyNumberFormat="1" applyFont="1" applyBorder="1" applyAlignment="1">
      <alignment horizontal="right"/>
    </xf>
    <xf numFmtId="1" fontId="4" fillId="0" borderId="1242" xfId="0" applyNumberFormat="1" applyFont="1" applyBorder="1" applyAlignment="1">
      <alignment horizontal="center" vertical="center"/>
    </xf>
    <xf numFmtId="1" fontId="4" fillId="3" borderId="1247" xfId="0" applyNumberFormat="1" applyFont="1" applyFill="1" applyBorder="1"/>
    <xf numFmtId="1" fontId="4" fillId="3" borderId="1247" xfId="0" applyNumberFormat="1" applyFont="1" applyFill="1" applyBorder="1" applyAlignment="1">
      <alignment wrapText="1"/>
    </xf>
    <xf numFmtId="1" fontId="4" fillId="4" borderId="1247" xfId="0" applyNumberFormat="1" applyFont="1" applyFill="1" applyBorder="1" applyProtection="1">
      <protection hidden="1"/>
    </xf>
    <xf numFmtId="1" fontId="4" fillId="6" borderId="1238" xfId="0" applyNumberFormat="1" applyFont="1" applyFill="1" applyBorder="1" applyProtection="1">
      <protection locked="0"/>
    </xf>
    <xf numFmtId="1" fontId="1" fillId="3" borderId="288" xfId="0" applyNumberFormat="1" applyFont="1" applyFill="1" applyBorder="1" applyAlignment="1">
      <alignment horizontal="right"/>
    </xf>
    <xf numFmtId="1" fontId="4" fillId="0" borderId="1163" xfId="0" applyNumberFormat="1" applyFont="1" applyBorder="1" applyAlignment="1">
      <alignment horizontal="center" vertical="center" wrapText="1"/>
    </xf>
    <xf numFmtId="1" fontId="4" fillId="0" borderId="1236" xfId="0" applyNumberFormat="1" applyFont="1" applyBorder="1" applyAlignment="1">
      <alignment horizontal="right"/>
    </xf>
    <xf numFmtId="1" fontId="4" fillId="0" borderId="1239" xfId="0" applyNumberFormat="1" applyFont="1" applyBorder="1" applyAlignment="1">
      <alignment horizontal="right"/>
    </xf>
    <xf numFmtId="1" fontId="5" fillId="0" borderId="1248" xfId="0" applyNumberFormat="1" applyFont="1" applyBorder="1"/>
    <xf numFmtId="1" fontId="5" fillId="0" borderId="1249" xfId="0" applyNumberFormat="1" applyFont="1" applyBorder="1" applyAlignment="1">
      <alignment wrapText="1"/>
    </xf>
    <xf numFmtId="1" fontId="5" fillId="0" borderId="1250" xfId="0" applyNumberFormat="1" applyFont="1" applyBorder="1" applyAlignment="1">
      <alignment wrapText="1"/>
    </xf>
    <xf numFmtId="1" fontId="4" fillId="0" borderId="1251" xfId="0" applyNumberFormat="1" applyFont="1" applyBorder="1"/>
    <xf numFmtId="1" fontId="4" fillId="0" borderId="1251" xfId="0" applyNumberFormat="1" applyFont="1" applyBorder="1" applyProtection="1">
      <protection hidden="1"/>
    </xf>
    <xf numFmtId="1" fontId="4" fillId="4" borderId="1253" xfId="0" applyNumberFormat="1" applyFont="1" applyFill="1" applyBorder="1"/>
    <xf numFmtId="1" fontId="4" fillId="4" borderId="1254" xfId="0" applyNumberFormat="1" applyFont="1" applyFill="1" applyBorder="1"/>
    <xf numFmtId="1" fontId="4" fillId="0" borderId="1255" xfId="0" applyNumberFormat="1" applyFont="1" applyBorder="1"/>
    <xf numFmtId="1" fontId="4" fillId="0" borderId="1253" xfId="0" applyNumberFormat="1" applyFont="1" applyBorder="1" applyProtection="1">
      <protection hidden="1"/>
    </xf>
    <xf numFmtId="1" fontId="4" fillId="0" borderId="1256" xfId="0" applyNumberFormat="1" applyFont="1" applyBorder="1" applyAlignment="1">
      <alignment horizontal="center" vertical="center" wrapText="1"/>
    </xf>
    <xf numFmtId="1" fontId="4" fillId="0" borderId="1257" xfId="0" applyNumberFormat="1" applyFont="1" applyBorder="1" applyAlignment="1">
      <alignment horizontal="center" vertical="center" wrapText="1"/>
    </xf>
    <xf numFmtId="1" fontId="4" fillId="0" borderId="1258" xfId="0" applyNumberFormat="1" applyFont="1" applyBorder="1" applyAlignment="1">
      <alignment horizontal="center" vertical="center" wrapText="1"/>
    </xf>
    <xf numFmtId="1" fontId="4" fillId="0" borderId="1259" xfId="0" applyNumberFormat="1" applyFont="1" applyBorder="1" applyAlignment="1">
      <alignment horizontal="center" vertical="center" wrapText="1"/>
    </xf>
    <xf numFmtId="1" fontId="4" fillId="3" borderId="1255" xfId="0" applyNumberFormat="1" applyFont="1" applyFill="1" applyBorder="1"/>
    <xf numFmtId="1" fontId="4" fillId="3" borderId="1254" xfId="0" applyNumberFormat="1" applyFont="1" applyFill="1" applyBorder="1"/>
    <xf numFmtId="1" fontId="4" fillId="0" borderId="1254" xfId="0" applyNumberFormat="1" applyFont="1" applyBorder="1"/>
    <xf numFmtId="1" fontId="4" fillId="0" borderId="1254" xfId="0" applyNumberFormat="1" applyFont="1" applyBorder="1" applyProtection="1">
      <protection hidden="1"/>
    </xf>
    <xf numFmtId="1" fontId="4" fillId="0" borderId="1260" xfId="0" applyNumberFormat="1" applyFont="1" applyBorder="1" applyAlignment="1">
      <alignment horizontal="left" vertical="center" wrapText="1"/>
    </xf>
    <xf numFmtId="1" fontId="4" fillId="6" borderId="1261" xfId="0" applyNumberFormat="1" applyFont="1" applyFill="1" applyBorder="1" applyProtection="1">
      <protection locked="0"/>
    </xf>
    <xf numFmtId="1" fontId="4" fillId="6" borderId="1262" xfId="0" applyNumberFormat="1" applyFont="1" applyFill="1" applyBorder="1" applyProtection="1">
      <protection locked="0"/>
    </xf>
    <xf numFmtId="1" fontId="4" fillId="0" borderId="1225" xfId="0" applyNumberFormat="1" applyFont="1" applyBorder="1" applyAlignment="1">
      <alignment horizontal="left" vertical="center" wrapText="1"/>
    </xf>
    <xf numFmtId="0" fontId="4" fillId="0" borderId="1263" xfId="0" applyFont="1" applyBorder="1" applyAlignment="1">
      <alignment horizontal="center" vertical="center" wrapText="1"/>
    </xf>
    <xf numFmtId="0" fontId="4" fillId="0" borderId="1259" xfId="0" applyFont="1" applyBorder="1" applyAlignment="1">
      <alignment horizontal="center" vertical="center" wrapText="1"/>
    </xf>
    <xf numFmtId="1" fontId="4" fillId="4" borderId="1247" xfId="0" applyNumberFormat="1" applyFont="1" applyFill="1" applyBorder="1"/>
    <xf numFmtId="1" fontId="4" fillId="0" borderId="1247" xfId="0" applyNumberFormat="1" applyFont="1" applyBorder="1"/>
    <xf numFmtId="1" fontId="4" fillId="0" borderId="1247" xfId="0" applyNumberFormat="1" applyFont="1" applyBorder="1" applyProtection="1">
      <protection hidden="1"/>
    </xf>
    <xf numFmtId="0" fontId="4" fillId="0" borderId="1264" xfId="0" applyFont="1" applyBorder="1" applyAlignment="1">
      <alignment vertical="center" wrapText="1"/>
    </xf>
    <xf numFmtId="0" fontId="4" fillId="11" borderId="1265" xfId="0" applyFont="1" applyFill="1" applyBorder="1" applyAlignment="1" applyProtection="1">
      <alignment vertical="center"/>
      <protection locked="0"/>
    </xf>
    <xf numFmtId="0" fontId="4" fillId="11" borderId="1266" xfId="0" applyFont="1" applyFill="1" applyBorder="1" applyAlignment="1" applyProtection="1">
      <alignment vertical="center"/>
      <protection locked="0"/>
    </xf>
    <xf numFmtId="0" fontId="4" fillId="11" borderId="1267" xfId="0" applyFont="1" applyFill="1" applyBorder="1" applyAlignment="1" applyProtection="1">
      <alignment vertical="center" wrapText="1"/>
      <protection locked="0"/>
    </xf>
    <xf numFmtId="0" fontId="4" fillId="11" borderId="1266" xfId="0" applyFont="1" applyFill="1" applyBorder="1" applyAlignment="1" applyProtection="1">
      <alignment vertical="center" wrapText="1"/>
      <protection locked="0"/>
    </xf>
    <xf numFmtId="1" fontId="4" fillId="0" borderId="1163" xfId="0" applyNumberFormat="1" applyFont="1" applyBorder="1" applyAlignment="1">
      <alignment horizontal="center" wrapText="1"/>
    </xf>
    <xf numFmtId="1" fontId="1" fillId="4" borderId="1254" xfId="0" applyNumberFormat="1" applyFont="1" applyFill="1" applyBorder="1"/>
    <xf numFmtId="1" fontId="4" fillId="0" borderId="1260" xfId="0" applyNumberFormat="1" applyFont="1" applyBorder="1" applyAlignment="1">
      <alignment vertical="center" wrapText="1"/>
    </xf>
    <xf numFmtId="1" fontId="4" fillId="6" borderId="1260" xfId="0" applyNumberFormat="1" applyFont="1" applyFill="1" applyBorder="1" applyAlignment="1" applyProtection="1">
      <alignment wrapText="1"/>
      <protection locked="0"/>
    </xf>
    <xf numFmtId="1" fontId="1" fillId="3" borderId="1254" xfId="0" applyNumberFormat="1" applyFont="1" applyFill="1" applyBorder="1" applyAlignment="1">
      <alignment wrapText="1"/>
    </xf>
    <xf numFmtId="1" fontId="4" fillId="0" borderId="1268" xfId="0" applyNumberFormat="1" applyFont="1" applyBorder="1"/>
    <xf numFmtId="1" fontId="4" fillId="3" borderId="1253" xfId="0" applyNumberFormat="1" applyFont="1" applyFill="1" applyBorder="1"/>
    <xf numFmtId="1" fontId="4" fillId="0" borderId="1253" xfId="0" applyNumberFormat="1" applyFont="1" applyBorder="1"/>
    <xf numFmtId="1" fontId="4" fillId="0" borderId="1271" xfId="0" applyNumberFormat="1" applyFont="1" applyBorder="1"/>
    <xf numFmtId="1" fontId="4" fillId="0" borderId="1272" xfId="0" applyNumberFormat="1" applyFont="1" applyBorder="1"/>
    <xf numFmtId="1" fontId="4" fillId="0" borderId="1273" xfId="0" applyNumberFormat="1" applyFont="1" applyBorder="1" applyAlignment="1">
      <alignment horizontal="left" vertical="center" wrapText="1"/>
    </xf>
    <xf numFmtId="1" fontId="4" fillId="6" borderId="1256" xfId="0" applyNumberFormat="1" applyFont="1" applyFill="1" applyBorder="1" applyProtection="1">
      <protection locked="0"/>
    </xf>
    <xf numFmtId="1" fontId="4" fillId="6" borderId="1257" xfId="0" applyNumberFormat="1" applyFont="1" applyFill="1" applyBorder="1" applyProtection="1">
      <protection locked="0"/>
    </xf>
    <xf numFmtId="1" fontId="4" fillId="0" borderId="1074" xfId="0" applyNumberFormat="1" applyFont="1" applyBorder="1"/>
    <xf numFmtId="1" fontId="4" fillId="0" borderId="1282" xfId="0" applyNumberFormat="1" applyFont="1" applyBorder="1"/>
    <xf numFmtId="1" fontId="4" fillId="3" borderId="1282" xfId="0" applyNumberFormat="1" applyFont="1" applyFill="1" applyBorder="1"/>
    <xf numFmtId="1" fontId="4" fillId="0" borderId="1282" xfId="0" applyNumberFormat="1" applyFont="1" applyBorder="1" applyProtection="1">
      <protection hidden="1"/>
    </xf>
    <xf numFmtId="1" fontId="4" fillId="0" borderId="1283" xfId="0" applyNumberFormat="1" applyFont="1" applyBorder="1" applyAlignment="1">
      <alignment horizontal="center" vertical="center" wrapText="1"/>
    </xf>
    <xf numFmtId="1" fontId="4" fillId="0" borderId="1284" xfId="0" applyNumberFormat="1" applyFont="1" applyBorder="1" applyAlignment="1">
      <alignment horizontal="center" vertical="center" wrapText="1"/>
    </xf>
    <xf numFmtId="1" fontId="4" fillId="0" borderId="1280" xfId="0" applyNumberFormat="1" applyFont="1" applyBorder="1" applyAlignment="1">
      <alignment horizontal="center" vertical="center" wrapText="1"/>
    </xf>
    <xf numFmtId="1" fontId="4" fillId="0" borderId="1285" xfId="0" applyNumberFormat="1" applyFont="1" applyBorder="1" applyAlignment="1">
      <alignment horizontal="center" vertical="center" wrapText="1"/>
    </xf>
    <xf numFmtId="1" fontId="4" fillId="0" borderId="1281" xfId="0" applyNumberFormat="1" applyFont="1" applyBorder="1" applyAlignment="1">
      <alignment horizontal="center" vertical="center" wrapText="1"/>
    </xf>
    <xf numFmtId="1" fontId="4" fillId="0" borderId="1286" xfId="0" applyNumberFormat="1" applyFont="1" applyBorder="1" applyAlignment="1">
      <alignment horizontal="center"/>
    </xf>
    <xf numFmtId="1" fontId="4" fillId="0" borderId="1283" xfId="0" applyNumberFormat="1" applyFont="1" applyBorder="1" applyAlignment="1">
      <alignment horizontal="right"/>
    </xf>
    <xf numFmtId="1" fontId="4" fillId="0" borderId="1284" xfId="0" applyNumberFormat="1" applyFont="1" applyBorder="1" applyAlignment="1">
      <alignment horizontal="right"/>
    </xf>
    <xf numFmtId="1" fontId="4" fillId="0" borderId="1280" xfId="0" applyNumberFormat="1" applyFont="1" applyBorder="1" applyAlignment="1">
      <alignment horizontal="right"/>
    </xf>
    <xf numFmtId="1" fontId="4" fillId="0" borderId="1282" xfId="0" applyNumberFormat="1" applyFont="1" applyBorder="1" applyProtection="1">
      <protection locked="0"/>
    </xf>
    <xf numFmtId="1" fontId="4" fillId="0" borderId="1286" xfId="0" applyNumberFormat="1" applyFont="1" applyBorder="1" applyAlignment="1">
      <alignment horizontal="center" vertical="center"/>
    </xf>
    <xf numFmtId="1" fontId="4" fillId="0" borderId="1287" xfId="0" applyNumberFormat="1" applyFont="1" applyBorder="1" applyAlignment="1">
      <alignment horizontal="center" vertical="center"/>
    </xf>
    <xf numFmtId="1" fontId="4" fillId="0" borderId="1254" xfId="0" applyNumberFormat="1" applyFont="1" applyBorder="1" applyProtection="1">
      <protection locked="0"/>
    </xf>
    <xf numFmtId="1" fontId="4" fillId="0" borderId="1273" xfId="0" applyNumberFormat="1" applyFont="1" applyBorder="1" applyAlignment="1">
      <alignment horizontal="center" vertical="center"/>
    </xf>
    <xf numFmtId="1" fontId="4" fillId="0" borderId="1273" xfId="0" applyNumberFormat="1" applyFont="1" applyBorder="1" applyAlignment="1" applyProtection="1">
      <alignment horizontal="center" vertical="center"/>
      <protection hidden="1"/>
    </xf>
    <xf numFmtId="1" fontId="4" fillId="0" borderId="1256" xfId="0" applyNumberFormat="1" applyFont="1" applyBorder="1" applyAlignment="1">
      <alignment horizontal="right"/>
    </xf>
    <xf numFmtId="1" fontId="4" fillId="0" borderId="1288" xfId="0" applyNumberFormat="1" applyFont="1" applyBorder="1" applyAlignment="1">
      <alignment horizontal="right"/>
    </xf>
    <xf numFmtId="1" fontId="4" fillId="6" borderId="1256" xfId="0" applyNumberFormat="1" applyFont="1" applyFill="1" applyBorder="1" applyAlignment="1" applyProtection="1">
      <alignment horizontal="right"/>
      <protection locked="0"/>
    </xf>
    <xf numFmtId="1" fontId="4" fillId="6" borderId="1280" xfId="0" applyNumberFormat="1" applyFont="1" applyFill="1" applyBorder="1" applyAlignment="1" applyProtection="1">
      <alignment horizontal="right"/>
      <protection locked="0"/>
    </xf>
    <xf numFmtId="1" fontId="4" fillId="6" borderId="1285" xfId="0" applyNumberFormat="1" applyFont="1" applyFill="1" applyBorder="1" applyAlignment="1" applyProtection="1">
      <alignment horizontal="right"/>
      <protection locked="0"/>
    </xf>
    <xf numFmtId="1" fontId="4" fillId="6" borderId="1257" xfId="0" applyNumberFormat="1" applyFont="1" applyFill="1" applyBorder="1" applyAlignment="1" applyProtection="1">
      <alignment horizontal="right"/>
      <protection locked="0"/>
    </xf>
    <xf numFmtId="1" fontId="4" fillId="6" borderId="1289" xfId="0" applyNumberFormat="1" applyFont="1" applyFill="1" applyBorder="1" applyAlignment="1" applyProtection="1">
      <alignment horizontal="right"/>
      <protection locked="0"/>
    </xf>
    <xf numFmtId="1" fontId="4" fillId="6" borderId="1290" xfId="0" applyNumberFormat="1" applyFont="1" applyFill="1" applyBorder="1" applyAlignment="1" applyProtection="1">
      <alignment horizontal="right"/>
      <protection locked="0"/>
    </xf>
    <xf numFmtId="1" fontId="4" fillId="3" borderId="1254" xfId="0" applyNumberFormat="1" applyFont="1" applyFill="1" applyBorder="1" applyProtection="1">
      <protection hidden="1"/>
    </xf>
    <xf numFmtId="1" fontId="4" fillId="3" borderId="1251" xfId="0" applyNumberFormat="1" applyFont="1" applyFill="1" applyBorder="1"/>
    <xf numFmtId="1" fontId="4" fillId="3" borderId="1251" xfId="0" applyNumberFormat="1" applyFont="1" applyFill="1" applyBorder="1" applyProtection="1">
      <protection hidden="1"/>
    </xf>
    <xf numFmtId="1" fontId="4" fillId="0" borderId="1260" xfId="0" applyNumberFormat="1" applyFont="1" applyBorder="1" applyAlignment="1">
      <alignment horizontal="left" vertical="center"/>
    </xf>
    <xf numFmtId="1" fontId="4" fillId="0" borderId="1260" xfId="0" applyNumberFormat="1" applyFont="1" applyBorder="1" applyAlignment="1">
      <alignment horizontal="center" vertical="center" wrapText="1"/>
    </xf>
    <xf numFmtId="1" fontId="4" fillId="6" borderId="1260" xfId="0" applyNumberFormat="1" applyFont="1" applyFill="1" applyBorder="1" applyProtection="1">
      <protection locked="0"/>
    </xf>
    <xf numFmtId="1" fontId="4" fillId="6" borderId="1295" xfId="0" applyNumberFormat="1" applyFont="1" applyFill="1" applyBorder="1" applyProtection="1">
      <protection locked="0"/>
    </xf>
    <xf numFmtId="1" fontId="4" fillId="6" borderId="1296" xfId="0" applyNumberFormat="1" applyFont="1" applyFill="1" applyBorder="1" applyProtection="1">
      <protection locked="0"/>
    </xf>
    <xf numFmtId="1" fontId="4" fillId="0" borderId="1260" xfId="0" applyNumberFormat="1" applyFont="1" applyBorder="1" applyAlignment="1">
      <alignment horizontal="center"/>
    </xf>
    <xf numFmtId="1" fontId="4" fillId="6" borderId="1225" xfId="0" applyNumberFormat="1" applyFont="1" applyFill="1" applyBorder="1" applyProtection="1">
      <protection locked="0"/>
    </xf>
    <xf numFmtId="1" fontId="4" fillId="4" borderId="1254" xfId="0" applyNumberFormat="1" applyFont="1" applyFill="1" applyBorder="1" applyProtection="1">
      <protection hidden="1"/>
    </xf>
    <xf numFmtId="1" fontId="4" fillId="0" borderId="1304" xfId="3" applyNumberFormat="1" applyFont="1" applyBorder="1" applyAlignment="1">
      <alignment horizontal="center" vertical="center" wrapText="1"/>
    </xf>
    <xf numFmtId="1" fontId="4" fillId="0" borderId="1294" xfId="3" applyNumberFormat="1" applyFont="1" applyBorder="1" applyAlignment="1">
      <alignment horizontal="center" vertical="center" wrapText="1"/>
    </xf>
    <xf numFmtId="1" fontId="4" fillId="0" borderId="1305" xfId="3" applyNumberFormat="1" applyFont="1" applyFill="1" applyBorder="1" applyAlignment="1">
      <alignment horizontal="center" vertical="center" wrapText="1"/>
    </xf>
    <xf numFmtId="1" fontId="4" fillId="0" borderId="1294" xfId="3" applyNumberFormat="1" applyFont="1" applyFill="1" applyBorder="1" applyAlignment="1">
      <alignment horizontal="center" vertical="center" wrapText="1"/>
    </xf>
    <xf numFmtId="1" fontId="4" fillId="0" borderId="1304" xfId="3" applyNumberFormat="1" applyFont="1" applyFill="1" applyBorder="1" applyAlignment="1">
      <alignment horizontal="center" vertical="center" wrapText="1"/>
    </xf>
    <xf numFmtId="1" fontId="4" fillId="0" borderId="1306" xfId="3" applyNumberFormat="1" applyFont="1" applyFill="1" applyBorder="1" applyAlignment="1">
      <alignment horizontal="center" vertical="center" wrapText="1"/>
    </xf>
    <xf numFmtId="1" fontId="4" fillId="0" borderId="1307" xfId="3" applyNumberFormat="1" applyFont="1" applyBorder="1" applyAlignment="1">
      <alignment horizontal="center" vertical="center" wrapText="1"/>
    </xf>
    <xf numFmtId="1" fontId="4" fillId="3" borderId="1308" xfId="0" applyNumberFormat="1" applyFont="1" applyFill="1" applyBorder="1" applyProtection="1">
      <protection hidden="1"/>
    </xf>
    <xf numFmtId="1" fontId="4" fillId="0" borderId="1308" xfId="0" applyNumberFormat="1" applyFont="1" applyBorder="1" applyProtection="1">
      <protection hidden="1"/>
    </xf>
    <xf numFmtId="1" fontId="4" fillId="0" borderId="1264" xfId="2" applyNumberFormat="1" applyFont="1" applyBorder="1" applyAlignment="1">
      <alignment vertical="center" wrapText="1"/>
    </xf>
    <xf numFmtId="1" fontId="4" fillId="6" borderId="1265" xfId="4" applyNumberFormat="1" applyFont="1" applyFill="1" applyBorder="1" applyProtection="1">
      <protection locked="0"/>
    </xf>
    <xf numFmtId="1" fontId="4" fillId="6" borderId="1309" xfId="4" applyNumberFormat="1" applyFont="1" applyFill="1" applyBorder="1" applyProtection="1">
      <protection locked="0"/>
    </xf>
    <xf numFmtId="1" fontId="4" fillId="6" borderId="1267" xfId="4" applyNumberFormat="1" applyFont="1" applyFill="1" applyBorder="1" applyProtection="1">
      <protection locked="0"/>
    </xf>
    <xf numFmtId="1" fontId="4" fillId="6" borderId="1310" xfId="4" applyNumberFormat="1" applyFont="1" applyFill="1" applyBorder="1" applyProtection="1">
      <protection locked="0"/>
    </xf>
    <xf numFmtId="1" fontId="4" fillId="6" borderId="1311" xfId="4" applyNumberFormat="1" applyFont="1" applyFill="1" applyBorder="1" applyProtection="1">
      <protection locked="0"/>
    </xf>
    <xf numFmtId="1" fontId="4" fillId="6" borderId="1266" xfId="4" applyNumberFormat="1" applyFont="1" applyFill="1" applyBorder="1" applyProtection="1">
      <protection locked="0"/>
    </xf>
    <xf numFmtId="1" fontId="4" fillId="3" borderId="1312" xfId="0" applyNumberFormat="1" applyFont="1" applyFill="1" applyBorder="1" applyProtection="1">
      <protection hidden="1"/>
    </xf>
    <xf numFmtId="1" fontId="4" fillId="0" borderId="1312" xfId="0" applyNumberFormat="1" applyFont="1" applyBorder="1" applyProtection="1">
      <protection hidden="1"/>
    </xf>
    <xf numFmtId="1" fontId="4" fillId="0" borderId="1292" xfId="2" applyNumberFormat="1" applyFont="1" applyBorder="1" applyAlignment="1">
      <alignment horizontal="center" vertical="center" wrapText="1"/>
    </xf>
    <xf numFmtId="1" fontId="4" fillId="0" borderId="1304" xfId="4" applyNumberFormat="1" applyFont="1" applyBorder="1" applyAlignment="1">
      <alignment horizontal="right"/>
    </xf>
    <xf numFmtId="1" fontId="4" fillId="0" borderId="1294" xfId="4" applyNumberFormat="1" applyFont="1" applyBorder="1" applyAlignment="1">
      <alignment horizontal="right"/>
    </xf>
    <xf numFmtId="1" fontId="4" fillId="0" borderId="1305" xfId="4" applyNumberFormat="1" applyFont="1" applyBorder="1" applyAlignment="1">
      <alignment horizontal="right"/>
    </xf>
    <xf numFmtId="1" fontId="4" fillId="0" borderId="1306" xfId="4" applyNumberFormat="1" applyFont="1" applyBorder="1" applyAlignment="1">
      <alignment horizontal="right"/>
    </xf>
    <xf numFmtId="1" fontId="4" fillId="0" borderId="1307" xfId="4" applyNumberFormat="1" applyFont="1" applyBorder="1" applyAlignment="1">
      <alignment horizontal="right"/>
    </xf>
    <xf numFmtId="1" fontId="6" fillId="3" borderId="1292" xfId="0" applyNumberFormat="1" applyFont="1" applyFill="1" applyBorder="1" applyAlignment="1">
      <alignment vertical="center" wrapText="1"/>
    </xf>
    <xf numFmtId="1" fontId="6" fillId="3" borderId="1313" xfId="0" applyNumberFormat="1" applyFont="1" applyFill="1" applyBorder="1" applyAlignment="1">
      <alignment vertical="center" wrapText="1"/>
    </xf>
    <xf numFmtId="1" fontId="2" fillId="0" borderId="1314" xfId="0" applyNumberFormat="1" applyFont="1" applyBorder="1"/>
    <xf numFmtId="1" fontId="2" fillId="0" borderId="1315" xfId="0" applyNumberFormat="1" applyFont="1" applyBorder="1"/>
    <xf numFmtId="1" fontId="2" fillId="0" borderId="1316" xfId="0" applyNumberFormat="1" applyFont="1" applyBorder="1"/>
    <xf numFmtId="1" fontId="4" fillId="0" borderId="1304" xfId="0" applyNumberFormat="1" applyFont="1" applyBorder="1" applyAlignment="1">
      <alignment horizontal="center" vertical="center"/>
    </xf>
    <xf numFmtId="1" fontId="4" fillId="0" borderId="1306" xfId="0" applyNumberFormat="1" applyFont="1" applyBorder="1" applyAlignment="1">
      <alignment horizontal="center" vertical="center"/>
    </xf>
    <xf numFmtId="1" fontId="4" fillId="0" borderId="1306" xfId="0" applyNumberFormat="1" applyFont="1" applyBorder="1" applyAlignment="1">
      <alignment horizontal="center" vertical="center" wrapText="1"/>
    </xf>
    <xf numFmtId="1" fontId="4" fillId="0" borderId="1294" xfId="0" applyNumberFormat="1" applyFont="1" applyBorder="1" applyAlignment="1">
      <alignment horizontal="center" vertical="center"/>
    </xf>
    <xf numFmtId="1" fontId="4" fillId="0" borderId="1260" xfId="0" applyNumberFormat="1" applyFont="1" applyBorder="1"/>
    <xf numFmtId="1" fontId="4" fillId="6" borderId="1296" xfId="4" applyNumberFormat="1" applyFont="1" applyFill="1" applyBorder="1" applyProtection="1">
      <protection locked="0"/>
    </xf>
    <xf numFmtId="1" fontId="4" fillId="6" borderId="1260" xfId="4" applyNumberFormat="1" applyFont="1" applyFill="1" applyBorder="1" applyProtection="1">
      <protection locked="0"/>
    </xf>
    <xf numFmtId="1" fontId="4" fillId="0" borderId="1319" xfId="0" applyNumberFormat="1" applyFont="1" applyBorder="1"/>
    <xf numFmtId="1" fontId="2" fillId="3" borderId="1268" xfId="0" applyNumberFormat="1" applyFont="1" applyFill="1" applyBorder="1"/>
    <xf numFmtId="1" fontId="4" fillId="0" borderId="1273" xfId="0" applyNumberFormat="1" applyFont="1" applyBorder="1" applyAlignment="1">
      <alignment horizontal="center" vertical="center" wrapText="1"/>
    </xf>
    <xf numFmtId="1" fontId="4" fillId="0" borderId="1302" xfId="0" applyNumberFormat="1" applyFont="1" applyBorder="1" applyAlignment="1">
      <alignment horizontal="center" vertical="center" wrapText="1"/>
    </xf>
    <xf numFmtId="1" fontId="4" fillId="0" borderId="1302" xfId="0" applyNumberFormat="1" applyFont="1" applyBorder="1"/>
    <xf numFmtId="1" fontId="4" fillId="0" borderId="1280" xfId="0" applyNumberFormat="1" applyFont="1" applyBorder="1" applyAlignment="1">
      <alignment horizontal="center" vertical="center"/>
    </xf>
    <xf numFmtId="1" fontId="4" fillId="0" borderId="1281" xfId="0" applyNumberFormat="1" applyFont="1" applyBorder="1" applyAlignment="1">
      <alignment horizontal="center" vertical="center"/>
    </xf>
    <xf numFmtId="1" fontId="4" fillId="0" borderId="1265" xfId="0" applyNumberFormat="1" applyFont="1" applyBorder="1"/>
    <xf numFmtId="1" fontId="4" fillId="0" borderId="1311" xfId="0" applyNumberFormat="1" applyFont="1" applyBorder="1"/>
    <xf numFmtId="1" fontId="4" fillId="2" borderId="1321" xfId="5" applyNumberFormat="1" applyFont="1" applyBorder="1" applyProtection="1">
      <protection locked="0"/>
    </xf>
    <xf numFmtId="1" fontId="4" fillId="2" borderId="1322" xfId="5" applyNumberFormat="1" applyFont="1" applyBorder="1" applyProtection="1">
      <protection locked="0"/>
    </xf>
    <xf numFmtId="1" fontId="4" fillId="2" borderId="1323" xfId="5" applyNumberFormat="1" applyFont="1" applyBorder="1" applyProtection="1">
      <protection locked="0"/>
    </xf>
    <xf numFmtId="1" fontId="4" fillId="2" borderId="1324" xfId="5" applyNumberFormat="1" applyFont="1" applyBorder="1" applyProtection="1">
      <protection locked="0"/>
    </xf>
    <xf numFmtId="1" fontId="4" fillId="2" borderId="1325" xfId="5" applyNumberFormat="1" applyFont="1" applyBorder="1" applyProtection="1">
      <protection locked="0"/>
    </xf>
    <xf numFmtId="1" fontId="4" fillId="2" borderId="1326" xfId="5" applyNumberFormat="1" applyFont="1" applyBorder="1" applyProtection="1">
      <protection locked="0"/>
    </xf>
    <xf numFmtId="1" fontId="4" fillId="2" borderId="1327" xfId="5" applyNumberFormat="1" applyFont="1" applyBorder="1" applyProtection="1">
      <protection locked="0"/>
    </xf>
    <xf numFmtId="1" fontId="4" fillId="2" borderId="1328" xfId="5" applyNumberFormat="1" applyFont="1" applyBorder="1" applyProtection="1">
      <protection locked="0"/>
    </xf>
    <xf numFmtId="1" fontId="4" fillId="2" borderId="1329" xfId="5" applyNumberFormat="1" applyFont="1" applyBorder="1" applyProtection="1">
      <protection locked="0"/>
    </xf>
    <xf numFmtId="1" fontId="4" fillId="2" borderId="1330" xfId="5" applyNumberFormat="1" applyFont="1" applyBorder="1" applyProtection="1">
      <protection locked="0"/>
    </xf>
    <xf numFmtId="1" fontId="4" fillId="2" borderId="1331" xfId="5" applyNumberFormat="1" applyFont="1" applyBorder="1" applyProtection="1">
      <protection locked="0"/>
    </xf>
    <xf numFmtId="1" fontId="4" fillId="2" borderId="1332" xfId="5" applyNumberFormat="1" applyFont="1" applyBorder="1" applyProtection="1">
      <protection locked="0"/>
    </xf>
    <xf numFmtId="1" fontId="4" fillId="2" borderId="1333" xfId="5" applyNumberFormat="1" applyFont="1" applyBorder="1" applyProtection="1">
      <protection locked="0"/>
    </xf>
    <xf numFmtId="1" fontId="4" fillId="2" borderId="1334" xfId="5" applyNumberFormat="1" applyFont="1" applyBorder="1" applyProtection="1">
      <protection locked="0"/>
    </xf>
    <xf numFmtId="1" fontId="4" fillId="2" borderId="1335" xfId="5" applyNumberFormat="1" applyFont="1" applyBorder="1" applyProtection="1">
      <protection locked="0"/>
    </xf>
    <xf numFmtId="1" fontId="4" fillId="2" borderId="1336" xfId="5" applyNumberFormat="1" applyFont="1" applyBorder="1" applyProtection="1">
      <protection locked="0"/>
    </xf>
    <xf numFmtId="1" fontId="4" fillId="0" borderId="1304" xfId="0" applyNumberFormat="1" applyFont="1" applyBorder="1" applyAlignment="1">
      <alignment horizontal="center" vertical="center" wrapText="1"/>
    </xf>
    <xf numFmtId="1" fontId="4" fillId="0" borderId="1307" xfId="0" applyNumberFormat="1" applyFont="1" applyBorder="1" applyAlignment="1">
      <alignment horizontal="center" vertical="center" wrapText="1"/>
    </xf>
    <xf numFmtId="1" fontId="4" fillId="0" borderId="1342" xfId="0" applyNumberFormat="1" applyFont="1" applyBorder="1" applyAlignment="1">
      <alignment horizontal="center" vertical="center" wrapText="1"/>
    </xf>
    <xf numFmtId="1" fontId="4" fillId="0" borderId="1343" xfId="0" applyNumberFormat="1" applyFont="1" applyBorder="1"/>
    <xf numFmtId="1" fontId="4" fillId="0" borderId="1344" xfId="0" applyNumberFormat="1" applyFont="1" applyBorder="1"/>
    <xf numFmtId="1" fontId="4" fillId="0" borderId="1345" xfId="0" applyNumberFormat="1" applyFont="1" applyBorder="1"/>
    <xf numFmtId="1" fontId="4" fillId="0" borderId="1346" xfId="0" applyNumberFormat="1" applyFont="1" applyBorder="1"/>
    <xf numFmtId="1" fontId="4" fillId="6" borderId="1344" xfId="0" applyNumberFormat="1" applyFont="1" applyFill="1" applyBorder="1" applyProtection="1">
      <protection locked="0"/>
    </xf>
    <xf numFmtId="1" fontId="4" fillId="6" borderId="1346" xfId="0" applyNumberFormat="1" applyFont="1" applyFill="1" applyBorder="1" applyProtection="1">
      <protection locked="0"/>
    </xf>
    <xf numFmtId="1" fontId="4" fillId="6" borderId="1347" xfId="0" applyNumberFormat="1" applyFont="1" applyFill="1" applyBorder="1" applyProtection="1">
      <protection locked="0"/>
    </xf>
    <xf numFmtId="1" fontId="4" fillId="6" borderId="1348" xfId="0" applyNumberFormat="1" applyFont="1" applyFill="1" applyBorder="1" applyProtection="1">
      <protection locked="0"/>
    </xf>
    <xf numFmtId="1" fontId="4" fillId="0" borderId="1349" xfId="0" applyNumberFormat="1" applyFont="1" applyBorder="1"/>
    <xf numFmtId="1" fontId="4" fillId="0" borderId="1350" xfId="0" applyNumberFormat="1" applyFont="1" applyBorder="1"/>
    <xf numFmtId="1" fontId="4" fillId="0" borderId="1351" xfId="0" applyNumberFormat="1" applyFont="1" applyBorder="1"/>
    <xf numFmtId="1" fontId="4" fillId="0" borderId="1352" xfId="0" applyNumberFormat="1" applyFont="1" applyBorder="1"/>
    <xf numFmtId="1" fontId="4" fillId="6" borderId="1350" xfId="0" applyNumberFormat="1" applyFont="1" applyFill="1" applyBorder="1" applyProtection="1">
      <protection locked="0"/>
    </xf>
    <xf numFmtId="1" fontId="4" fillId="6" borderId="1352" xfId="0" applyNumberFormat="1" applyFont="1" applyFill="1" applyBorder="1" applyProtection="1">
      <protection locked="0"/>
    </xf>
    <xf numFmtId="1" fontId="4" fillId="6" borderId="1353" xfId="0" applyNumberFormat="1" applyFont="1" applyFill="1" applyBorder="1" applyProtection="1">
      <protection locked="0"/>
    </xf>
    <xf numFmtId="1" fontId="4" fillId="6" borderId="1354" xfId="0" applyNumberFormat="1" applyFont="1" applyFill="1" applyBorder="1" applyProtection="1">
      <protection locked="0"/>
    </xf>
    <xf numFmtId="0" fontId="4" fillId="0" borderId="1304" xfId="0" applyFont="1" applyBorder="1" applyAlignment="1">
      <alignment horizontal="center" vertical="center"/>
    </xf>
    <xf numFmtId="0" fontId="4" fillId="0" borderId="1355" xfId="0" applyFont="1" applyBorder="1" applyAlignment="1">
      <alignment horizontal="center" vertical="center"/>
    </xf>
    <xf numFmtId="0" fontId="4" fillId="0" borderId="1281" xfId="0" applyFont="1" applyBorder="1" applyAlignment="1">
      <alignment horizontal="center" vertical="center"/>
    </xf>
    <xf numFmtId="1" fontId="4" fillId="0" borderId="1304" xfId="0" applyNumberFormat="1" applyFont="1" applyBorder="1"/>
    <xf numFmtId="1" fontId="4" fillId="0" borderId="1355" xfId="0" applyNumberFormat="1" applyFont="1" applyBorder="1" applyAlignment="1">
      <alignment horizontal="center" vertical="center" wrapText="1"/>
    </xf>
    <xf numFmtId="1" fontId="4" fillId="0" borderId="1294" xfId="0" applyNumberFormat="1" applyFont="1" applyBorder="1" applyAlignment="1">
      <alignment horizontal="center" vertical="center" wrapText="1"/>
    </xf>
    <xf numFmtId="1" fontId="4" fillId="3" borderId="1283" xfId="0" applyNumberFormat="1" applyFont="1" applyFill="1" applyBorder="1" applyAlignment="1">
      <alignment horizontal="center" vertical="center"/>
    </xf>
    <xf numFmtId="1" fontId="4" fillId="3" borderId="1294" xfId="0" applyNumberFormat="1" applyFont="1" applyFill="1" applyBorder="1" applyAlignment="1">
      <alignment horizontal="center" vertical="center"/>
    </xf>
    <xf numFmtId="1" fontId="4" fillId="3" borderId="1341" xfId="0" applyNumberFormat="1" applyFont="1" applyFill="1" applyBorder="1" applyAlignment="1">
      <alignment horizontal="center" vertical="center"/>
    </xf>
    <xf numFmtId="1" fontId="4" fillId="0" borderId="1355" xfId="0" applyNumberFormat="1" applyFont="1" applyBorder="1" applyAlignment="1">
      <alignment horizontal="right"/>
    </xf>
    <xf numFmtId="1" fontId="4" fillId="3" borderId="1286" xfId="0" applyNumberFormat="1" applyFont="1" applyFill="1" applyBorder="1" applyAlignment="1">
      <alignment horizontal="center" vertical="center"/>
    </xf>
    <xf numFmtId="1" fontId="4" fillId="0" borderId="1351" xfId="0" applyNumberFormat="1" applyFont="1" applyBorder="1" applyAlignment="1">
      <alignment horizontal="right"/>
    </xf>
    <xf numFmtId="1" fontId="4" fillId="3" borderId="1352" xfId="0" applyNumberFormat="1" applyFont="1" applyFill="1" applyBorder="1" applyAlignment="1">
      <alignment horizontal="right"/>
    </xf>
    <xf numFmtId="1" fontId="4" fillId="6" borderId="1356" xfId="0" applyNumberFormat="1" applyFont="1" applyFill="1" applyBorder="1" applyProtection="1">
      <protection locked="0"/>
    </xf>
    <xf numFmtId="1" fontId="4" fillId="6" borderId="1357" xfId="0" applyNumberFormat="1" applyFont="1" applyFill="1" applyBorder="1" applyProtection="1">
      <protection locked="0"/>
    </xf>
    <xf numFmtId="1" fontId="4" fillId="6" borderId="1358" xfId="0" applyNumberFormat="1" applyFont="1" applyFill="1" applyBorder="1" applyProtection="1">
      <protection locked="0"/>
    </xf>
    <xf numFmtId="1" fontId="4" fillId="6" borderId="1349" xfId="0" applyNumberFormat="1" applyFont="1" applyFill="1" applyBorder="1" applyAlignment="1" applyProtection="1">
      <alignment wrapText="1"/>
      <protection locked="0"/>
    </xf>
    <xf numFmtId="1" fontId="4" fillId="6" borderId="1352" xfId="0" applyNumberFormat="1" applyFont="1" applyFill="1" applyBorder="1" applyAlignment="1" applyProtection="1">
      <alignment wrapText="1"/>
      <protection locked="0"/>
    </xf>
    <xf numFmtId="1" fontId="4" fillId="0" borderId="856" xfId="0" applyNumberFormat="1" applyFont="1" applyBorder="1" applyAlignment="1">
      <alignment horizontal="right" wrapText="1"/>
    </xf>
    <xf numFmtId="1" fontId="5" fillId="3" borderId="1340" xfId="0" applyNumberFormat="1" applyFont="1" applyFill="1" applyBorder="1"/>
    <xf numFmtId="1" fontId="5" fillId="3" borderId="1314" xfId="0" applyNumberFormat="1" applyFont="1" applyFill="1" applyBorder="1"/>
    <xf numFmtId="1" fontId="4" fillId="3" borderId="1340" xfId="0" applyNumberFormat="1" applyFont="1" applyFill="1" applyBorder="1"/>
    <xf numFmtId="1" fontId="4" fillId="0" borderId="1337" xfId="0" applyNumberFormat="1" applyFont="1" applyBorder="1" applyAlignment="1">
      <alignment horizontal="center" vertical="center" wrapText="1"/>
    </xf>
    <xf numFmtId="1" fontId="4" fillId="0" borderId="1305" xfId="0" applyNumberFormat="1" applyFont="1" applyBorder="1" applyAlignment="1">
      <alignment horizontal="center" vertical="center" wrapText="1"/>
    </xf>
    <xf numFmtId="1" fontId="4" fillId="0" borderId="1359" xfId="0" applyNumberFormat="1" applyFont="1" applyBorder="1" applyAlignment="1">
      <alignment horizontal="center" vertical="center" wrapText="1"/>
    </xf>
    <xf numFmtId="1" fontId="4" fillId="0" borderId="1350" xfId="0" applyNumberFormat="1" applyFont="1" applyBorder="1" applyAlignment="1">
      <alignment horizontal="right"/>
    </xf>
    <xf numFmtId="1" fontId="4" fillId="6" borderId="1310" xfId="0" applyNumberFormat="1" applyFont="1" applyFill="1" applyBorder="1" applyProtection="1">
      <protection locked="0"/>
    </xf>
    <xf numFmtId="1" fontId="4" fillId="4" borderId="1360" xfId="0" applyNumberFormat="1" applyFont="1" applyFill="1" applyBorder="1" applyProtection="1">
      <protection hidden="1"/>
    </xf>
    <xf numFmtId="1" fontId="4" fillId="4" borderId="1361" xfId="0" applyNumberFormat="1" applyFont="1" applyFill="1" applyBorder="1" applyProtection="1">
      <protection hidden="1"/>
    </xf>
    <xf numFmtId="1" fontId="4" fillId="4" borderId="1362" xfId="0" applyNumberFormat="1" applyFont="1" applyFill="1" applyBorder="1" applyProtection="1">
      <protection hidden="1"/>
    </xf>
    <xf numFmtId="1" fontId="4" fillId="0" borderId="1355" xfId="0" applyNumberFormat="1" applyFont="1" applyBorder="1" applyAlignment="1">
      <alignment horizontal="center" vertical="center"/>
    </xf>
    <xf numFmtId="1" fontId="4" fillId="3" borderId="1364" xfId="0" applyNumberFormat="1" applyFont="1" applyFill="1" applyBorder="1"/>
    <xf numFmtId="1" fontId="4" fillId="3" borderId="1364" xfId="0" applyNumberFormat="1" applyFont="1" applyFill="1" applyBorder="1" applyAlignment="1">
      <alignment wrapText="1"/>
    </xf>
    <xf numFmtId="1" fontId="4" fillId="4" borderId="1364" xfId="0" applyNumberFormat="1" applyFont="1" applyFill="1" applyBorder="1" applyProtection="1">
      <protection hidden="1"/>
    </xf>
    <xf numFmtId="1" fontId="4" fillId="6" borderId="1351" xfId="0" applyNumberFormat="1" applyFont="1" applyFill="1" applyBorder="1" applyProtection="1">
      <protection locked="0"/>
    </xf>
    <xf numFmtId="1" fontId="4" fillId="3" borderId="1312" xfId="0" applyNumberFormat="1" applyFont="1" applyFill="1" applyBorder="1"/>
    <xf numFmtId="1" fontId="1" fillId="3" borderId="1312" xfId="0" applyNumberFormat="1" applyFont="1" applyFill="1" applyBorder="1" applyAlignment="1">
      <alignment horizontal="right"/>
    </xf>
    <xf numFmtId="1" fontId="4" fillId="0" borderId="1312" xfId="0" applyNumberFormat="1" applyFont="1" applyBorder="1"/>
    <xf numFmtId="1" fontId="4" fillId="4" borderId="1312" xfId="0" applyNumberFormat="1" applyFont="1" applyFill="1" applyBorder="1" applyProtection="1">
      <protection hidden="1"/>
    </xf>
    <xf numFmtId="1" fontId="1" fillId="3" borderId="1312" xfId="0" applyNumberFormat="1" applyFont="1" applyFill="1" applyBorder="1"/>
    <xf numFmtId="1" fontId="5" fillId="0" borderId="1365" xfId="0" applyNumberFormat="1" applyFont="1" applyBorder="1"/>
    <xf numFmtId="1" fontId="5" fillId="0" borderId="1366" xfId="0" applyNumberFormat="1" applyFont="1" applyBorder="1"/>
    <xf numFmtId="1" fontId="4" fillId="0" borderId="1286" xfId="0" applyNumberFormat="1" applyFont="1" applyBorder="1" applyAlignment="1">
      <alignment horizontal="center" vertical="center" wrapText="1"/>
    </xf>
    <xf numFmtId="1" fontId="1" fillId="0" borderId="1357" xfId="0" applyNumberFormat="1" applyFont="1" applyBorder="1" applyAlignment="1">
      <alignment horizontal="left" vertical="center"/>
    </xf>
    <xf numFmtId="1" fontId="4" fillId="0" borderId="1357" xfId="0" applyNumberFormat="1" applyFont="1" applyBorder="1" applyAlignment="1">
      <alignment horizontal="right"/>
    </xf>
    <xf numFmtId="1" fontId="4" fillId="0" borderId="1349" xfId="0" applyNumberFormat="1" applyFont="1" applyBorder="1" applyAlignment="1">
      <alignment horizontal="right"/>
    </xf>
    <xf numFmtId="1" fontId="4" fillId="0" borderId="1352" xfId="0" applyNumberFormat="1" applyFont="1" applyBorder="1" applyAlignment="1">
      <alignment horizontal="right"/>
    </xf>
    <xf numFmtId="1" fontId="4" fillId="0" borderId="1310" xfId="0" applyNumberFormat="1" applyFont="1" applyBorder="1"/>
    <xf numFmtId="1" fontId="5" fillId="0" borderId="1369" xfId="0" applyNumberFormat="1" applyFont="1" applyBorder="1"/>
    <xf numFmtId="1" fontId="5" fillId="0" borderId="1370" xfId="0" applyNumberFormat="1" applyFont="1" applyBorder="1" applyAlignment="1">
      <alignment wrapText="1"/>
    </xf>
    <xf numFmtId="1" fontId="4" fillId="4" borderId="1361" xfId="0" applyNumberFormat="1" applyFont="1" applyFill="1" applyBorder="1"/>
    <xf numFmtId="1" fontId="4" fillId="4" borderId="1360" xfId="0" applyNumberFormat="1" applyFont="1" applyFill="1" applyBorder="1"/>
    <xf numFmtId="1" fontId="4" fillId="0" borderId="1360" xfId="0" applyNumberFormat="1" applyFont="1" applyBorder="1"/>
    <xf numFmtId="1" fontId="4" fillId="4" borderId="1372" xfId="0" applyNumberFormat="1" applyFont="1" applyFill="1" applyBorder="1"/>
    <xf numFmtId="1" fontId="4" fillId="4" borderId="1373" xfId="0" applyNumberFormat="1" applyFont="1" applyFill="1" applyBorder="1"/>
    <xf numFmtId="1" fontId="4" fillId="0" borderId="1374" xfId="0" applyNumberFormat="1" applyFont="1" applyBorder="1"/>
    <xf numFmtId="1" fontId="4" fillId="0" borderId="1372" xfId="0" applyNumberFormat="1" applyFont="1" applyBorder="1" applyProtection="1">
      <protection hidden="1"/>
    </xf>
    <xf numFmtId="1" fontId="4" fillId="0" borderId="1375" xfId="0" applyNumberFormat="1" applyFont="1" applyBorder="1" applyAlignment="1">
      <alignment horizontal="center" vertical="center" wrapText="1"/>
    </xf>
    <xf numFmtId="1" fontId="4" fillId="0" borderId="1376" xfId="0" applyNumberFormat="1" applyFont="1" applyBorder="1" applyAlignment="1">
      <alignment horizontal="center" vertical="center" wrapText="1"/>
    </xf>
    <xf numFmtId="1" fontId="4" fillId="0" borderId="1377" xfId="0" applyNumberFormat="1" applyFont="1" applyBorder="1" applyAlignment="1">
      <alignment horizontal="center" vertical="center" wrapText="1"/>
    </xf>
    <xf numFmtId="1" fontId="4" fillId="0" borderId="1378" xfId="0" applyNumberFormat="1" applyFont="1" applyBorder="1" applyAlignment="1">
      <alignment horizontal="center" vertical="center" wrapText="1"/>
    </xf>
    <xf numFmtId="1" fontId="4" fillId="3" borderId="1374" xfId="0" applyNumberFormat="1" applyFont="1" applyFill="1" applyBorder="1"/>
    <xf numFmtId="1" fontId="4" fillId="3" borderId="1373" xfId="0" applyNumberFormat="1" applyFont="1" applyFill="1" applyBorder="1"/>
    <xf numFmtId="1" fontId="4" fillId="0" borderId="1373" xfId="0" applyNumberFormat="1" applyFont="1" applyBorder="1"/>
    <xf numFmtId="1" fontId="4" fillId="0" borderId="1373" xfId="0" applyNumberFormat="1" applyFont="1" applyBorder="1" applyProtection="1">
      <protection hidden="1"/>
    </xf>
    <xf numFmtId="1" fontId="4" fillId="0" borderId="1379" xfId="0" applyNumberFormat="1" applyFont="1" applyBorder="1" applyAlignment="1">
      <alignment horizontal="left" vertical="center" wrapText="1"/>
    </xf>
    <xf numFmtId="1" fontId="4" fillId="6" borderId="1380" xfId="0" applyNumberFormat="1" applyFont="1" applyFill="1" applyBorder="1" applyProtection="1">
      <protection locked="0"/>
    </xf>
    <xf numFmtId="1" fontId="4" fillId="6" borderId="1381" xfId="0" applyNumberFormat="1" applyFont="1" applyFill="1" applyBorder="1" applyProtection="1">
      <protection locked="0"/>
    </xf>
    <xf numFmtId="1" fontId="4" fillId="0" borderId="1363" xfId="0" applyNumberFormat="1" applyFont="1" applyBorder="1" applyAlignment="1">
      <alignment horizontal="left" vertical="center" wrapText="1"/>
    </xf>
    <xf numFmtId="1" fontId="4" fillId="6" borderId="1382" xfId="0" applyNumberFormat="1" applyFont="1" applyFill="1" applyBorder="1" applyProtection="1">
      <protection locked="0"/>
    </xf>
    <xf numFmtId="1" fontId="4" fillId="6" borderId="1383" xfId="0" applyNumberFormat="1" applyFont="1" applyFill="1" applyBorder="1" applyProtection="1">
      <protection locked="0"/>
    </xf>
    <xf numFmtId="1" fontId="4" fillId="6" borderId="1368" xfId="0" applyNumberFormat="1" applyFont="1" applyFill="1" applyBorder="1" applyProtection="1">
      <protection locked="0"/>
    </xf>
    <xf numFmtId="0" fontId="4" fillId="0" borderId="1385" xfId="0" applyFont="1" applyBorder="1" applyAlignment="1">
      <alignment horizontal="center" vertical="center" wrapText="1"/>
    </xf>
    <xf numFmtId="0" fontId="4" fillId="0" borderId="1378" xfId="0" applyFont="1" applyBorder="1" applyAlignment="1">
      <alignment horizontal="center" vertical="center" wrapText="1"/>
    </xf>
    <xf numFmtId="0" fontId="4" fillId="0" borderId="1357" xfId="0" applyFont="1" applyBorder="1" applyAlignment="1">
      <alignment vertical="center" wrapText="1"/>
    </xf>
    <xf numFmtId="0" fontId="4" fillId="11" borderId="1350" xfId="0" applyFont="1" applyFill="1" applyBorder="1" applyAlignment="1" applyProtection="1">
      <alignment vertical="center"/>
      <protection locked="0"/>
    </xf>
    <xf numFmtId="0" fontId="4" fillId="11" borderId="1386" xfId="0" applyFont="1" applyFill="1" applyBorder="1" applyAlignment="1" applyProtection="1">
      <alignment vertical="center"/>
      <protection locked="0"/>
    </xf>
    <xf numFmtId="0" fontId="4" fillId="11" borderId="1354" xfId="0" applyFont="1" applyFill="1" applyBorder="1" applyAlignment="1" applyProtection="1">
      <alignment vertical="center" wrapText="1"/>
      <protection locked="0"/>
    </xf>
    <xf numFmtId="0" fontId="4" fillId="11" borderId="1386" xfId="0" applyFont="1" applyFill="1" applyBorder="1" applyAlignment="1" applyProtection="1">
      <alignment vertical="center" wrapText="1"/>
      <protection locked="0"/>
    </xf>
    <xf numFmtId="1" fontId="4" fillId="4" borderId="1312" xfId="0" applyNumberFormat="1" applyFont="1" applyFill="1" applyBorder="1"/>
    <xf numFmtId="1" fontId="4" fillId="0" borderId="1387" xfId="0" applyNumberFormat="1" applyFont="1" applyBorder="1" applyAlignment="1">
      <alignment horizontal="center" wrapText="1"/>
    </xf>
    <xf numFmtId="1" fontId="1" fillId="4" borderId="1312" xfId="0" applyNumberFormat="1" applyFont="1" applyFill="1" applyBorder="1"/>
    <xf numFmtId="1" fontId="4" fillId="0" borderId="1379" xfId="0" applyNumberFormat="1" applyFont="1" applyBorder="1" applyAlignment="1">
      <alignment vertical="center" wrapText="1"/>
    </xf>
    <xf numFmtId="1" fontId="4" fillId="6" borderId="1379" xfId="0" applyNumberFormat="1" applyFont="1" applyFill="1" applyBorder="1" applyAlignment="1" applyProtection="1">
      <alignment wrapText="1"/>
      <protection locked="0"/>
    </xf>
    <xf numFmtId="1" fontId="1" fillId="3" borderId="1312" xfId="0" applyNumberFormat="1" applyFont="1" applyFill="1" applyBorder="1" applyAlignment="1">
      <alignment wrapText="1"/>
    </xf>
    <xf numFmtId="1" fontId="5" fillId="0" borderId="1360" xfId="0" applyNumberFormat="1" applyFont="1" applyBorder="1"/>
    <xf numFmtId="1" fontId="4" fillId="0" borderId="1388" xfId="0" applyNumberFormat="1" applyFont="1" applyBorder="1"/>
    <xf numFmtId="1" fontId="4" fillId="3" borderId="1372" xfId="0" applyNumberFormat="1" applyFont="1" applyFill="1" applyBorder="1"/>
    <xf numFmtId="1" fontId="4" fillId="0" borderId="1372" xfId="0" applyNumberFormat="1" applyFont="1" applyBorder="1"/>
    <xf numFmtId="1" fontId="4" fillId="0" borderId="1391" xfId="0" applyNumberFormat="1" applyFont="1" applyBorder="1"/>
    <xf numFmtId="1" fontId="4" fillId="0" borderId="1392" xfId="0" applyNumberFormat="1" applyFont="1" applyBorder="1"/>
    <xf numFmtId="1" fontId="4" fillId="0" borderId="1387" xfId="0" applyNumberFormat="1" applyFont="1" applyBorder="1" applyAlignment="1">
      <alignment horizontal="left" vertical="center" wrapText="1"/>
    </xf>
    <xf numFmtId="1" fontId="4" fillId="6" borderId="1375" xfId="0" applyNumberFormat="1" applyFont="1" applyFill="1" applyBorder="1" applyProtection="1">
      <protection locked="0"/>
    </xf>
    <xf numFmtId="1" fontId="4" fillId="6" borderId="1376" xfId="0" applyNumberFormat="1" applyFont="1" applyFill="1" applyBorder="1" applyProtection="1">
      <protection locked="0"/>
    </xf>
    <xf numFmtId="1" fontId="4" fillId="0" borderId="1393" xfId="0" applyNumberFormat="1" applyFont="1" applyBorder="1" applyProtection="1">
      <protection hidden="1"/>
    </xf>
    <xf numFmtId="1" fontId="4" fillId="0" borderId="1394" xfId="0" applyNumberFormat="1" applyFont="1" applyBorder="1" applyProtection="1">
      <protection hidden="1"/>
    </xf>
    <xf numFmtId="1" fontId="4" fillId="0" borderId="1360" xfId="0" applyNumberFormat="1" applyFont="1" applyBorder="1" applyProtection="1">
      <protection hidden="1"/>
    </xf>
    <xf numFmtId="1" fontId="4" fillId="0" borderId="1400" xfId="0" applyNumberFormat="1" applyFont="1" applyBorder="1"/>
    <xf numFmtId="1" fontId="4" fillId="0" borderId="1400" xfId="0" applyNumberFormat="1" applyFont="1" applyBorder="1" applyProtection="1">
      <protection hidden="1"/>
    </xf>
    <xf numFmtId="1" fontId="4" fillId="0" borderId="1404" xfId="0" applyNumberFormat="1" applyFont="1" applyBorder="1"/>
    <xf numFmtId="1" fontId="4" fillId="3" borderId="1404" xfId="0" applyNumberFormat="1" applyFont="1" applyFill="1" applyBorder="1"/>
    <xf numFmtId="1" fontId="4" fillId="0" borderId="1404" xfId="0" applyNumberFormat="1" applyFont="1" applyBorder="1" applyProtection="1">
      <protection hidden="1"/>
    </xf>
    <xf numFmtId="1" fontId="4" fillId="0" borderId="1405" xfId="0" applyNumberFormat="1" applyFont="1" applyBorder="1" applyAlignment="1">
      <alignment horizontal="center" vertical="center" wrapText="1"/>
    </xf>
    <xf numFmtId="1" fontId="4" fillId="0" borderId="1406" xfId="0" applyNumberFormat="1" applyFont="1" applyBorder="1" applyAlignment="1">
      <alignment horizontal="center" vertical="center" wrapText="1"/>
    </xf>
    <xf numFmtId="1" fontId="4" fillId="0" borderId="1401" xfId="0" applyNumberFormat="1" applyFont="1" applyBorder="1" applyAlignment="1">
      <alignment horizontal="center" vertical="center" wrapText="1"/>
    </xf>
    <xf numFmtId="1" fontId="4" fillId="0" borderId="1407" xfId="0" applyNumberFormat="1" applyFont="1" applyBorder="1" applyAlignment="1">
      <alignment horizontal="center" vertical="center" wrapText="1"/>
    </xf>
    <xf numFmtId="1" fontId="4" fillId="0" borderId="1403" xfId="0" applyNumberFormat="1" applyFont="1" applyBorder="1" applyAlignment="1">
      <alignment horizontal="center" vertical="center" wrapText="1"/>
    </xf>
    <xf numFmtId="1" fontId="4" fillId="0" borderId="1409" xfId="0" applyNumberFormat="1" applyFont="1" applyBorder="1" applyAlignment="1">
      <alignment horizontal="center"/>
    </xf>
    <xf numFmtId="1" fontId="4" fillId="0" borderId="1405" xfId="0" applyNumberFormat="1" applyFont="1" applyBorder="1" applyAlignment="1">
      <alignment horizontal="right"/>
    </xf>
    <xf numFmtId="1" fontId="4" fillId="0" borderId="1406" xfId="0" applyNumberFormat="1" applyFont="1" applyBorder="1" applyAlignment="1">
      <alignment horizontal="right"/>
    </xf>
    <xf numFmtId="1" fontId="4" fillId="0" borderId="1401" xfId="0" applyNumberFormat="1" applyFont="1" applyBorder="1" applyAlignment="1">
      <alignment horizontal="right"/>
    </xf>
    <xf numFmtId="1" fontId="4" fillId="6" borderId="1382" xfId="0" applyNumberFormat="1" applyFont="1" applyFill="1" applyBorder="1" applyAlignment="1" applyProtection="1">
      <alignment horizontal="right"/>
      <protection locked="0"/>
    </xf>
    <xf numFmtId="1" fontId="4" fillId="6" borderId="1368" xfId="0" applyNumberFormat="1" applyFont="1" applyFill="1" applyBorder="1" applyAlignment="1" applyProtection="1">
      <alignment horizontal="right"/>
      <protection locked="0"/>
    </xf>
    <xf numFmtId="1" fontId="4" fillId="6" borderId="1410" xfId="0" applyNumberFormat="1" applyFont="1" applyFill="1" applyBorder="1" applyAlignment="1" applyProtection="1">
      <alignment horizontal="right"/>
      <protection locked="0"/>
    </xf>
    <xf numFmtId="1" fontId="4" fillId="6" borderId="1383" xfId="0" applyNumberFormat="1" applyFont="1" applyFill="1" applyBorder="1" applyAlignment="1" applyProtection="1">
      <alignment horizontal="right"/>
      <protection locked="0"/>
    </xf>
    <xf numFmtId="1" fontId="4" fillId="6" borderId="1411" xfId="0" applyNumberFormat="1" applyFont="1" applyFill="1" applyBorder="1" applyAlignment="1" applyProtection="1">
      <alignment horizontal="right"/>
      <protection locked="0"/>
    </xf>
    <xf numFmtId="1" fontId="4" fillId="6" borderId="1408" xfId="0" applyNumberFormat="1" applyFont="1" applyFill="1" applyBorder="1" applyAlignment="1" applyProtection="1">
      <alignment horizontal="right"/>
      <protection locked="0"/>
    </xf>
    <xf numFmtId="1" fontId="4" fillId="0" borderId="1404" xfId="0" applyNumberFormat="1" applyFont="1" applyBorder="1" applyProtection="1">
      <protection locked="0"/>
    </xf>
    <xf numFmtId="1" fontId="4" fillId="0" borderId="1412" xfId="0" applyNumberFormat="1" applyFont="1" applyBorder="1" applyAlignment="1">
      <alignment horizontal="center" vertical="center"/>
    </xf>
    <xf numFmtId="1" fontId="4" fillId="0" borderId="1400" xfId="0" applyNumberFormat="1" applyFont="1" applyBorder="1" applyProtection="1">
      <protection locked="0"/>
    </xf>
    <xf numFmtId="1" fontId="4" fillId="3" borderId="1400" xfId="0" applyNumberFormat="1" applyFont="1" applyFill="1" applyBorder="1"/>
    <xf numFmtId="1" fontId="4" fillId="0" borderId="1409" xfId="0" applyNumberFormat="1" applyFont="1" applyBorder="1" applyAlignment="1">
      <alignment horizontal="center" vertical="center"/>
    </xf>
    <xf numFmtId="1" fontId="4" fillId="0" borderId="1409" xfId="0" applyNumberFormat="1" applyFont="1" applyBorder="1" applyAlignment="1" applyProtection="1">
      <alignment horizontal="center" vertical="center"/>
      <protection hidden="1"/>
    </xf>
    <xf numFmtId="1" fontId="4" fillId="6" borderId="1405" xfId="0" applyNumberFormat="1" applyFont="1" applyFill="1" applyBorder="1" applyAlignment="1" applyProtection="1">
      <alignment horizontal="right"/>
      <protection locked="0"/>
    </xf>
    <xf numFmtId="1" fontId="4" fillId="6" borderId="1401" xfId="0" applyNumberFormat="1" applyFont="1" applyFill="1" applyBorder="1" applyAlignment="1" applyProtection="1">
      <alignment horizontal="right"/>
      <protection locked="0"/>
    </xf>
    <xf numFmtId="1" fontId="4" fillId="6" borderId="1407" xfId="0" applyNumberFormat="1" applyFont="1" applyFill="1" applyBorder="1" applyAlignment="1" applyProtection="1">
      <alignment horizontal="right"/>
      <protection locked="0"/>
    </xf>
    <xf numFmtId="1" fontId="4" fillId="6" borderId="1413" xfId="0" applyNumberFormat="1" applyFont="1" applyFill="1" applyBorder="1" applyAlignment="1" applyProtection="1">
      <alignment horizontal="right"/>
      <protection locked="0"/>
    </xf>
    <xf numFmtId="1" fontId="4" fillId="6" borderId="1414" xfId="0" applyNumberFormat="1" applyFont="1" applyFill="1" applyBorder="1" applyAlignment="1" applyProtection="1">
      <alignment horizontal="right"/>
      <protection locked="0"/>
    </xf>
    <xf numFmtId="1" fontId="4" fillId="6" borderId="1415" xfId="0" applyNumberFormat="1" applyFont="1" applyFill="1" applyBorder="1" applyAlignment="1" applyProtection="1">
      <alignment horizontal="right"/>
      <protection locked="0"/>
    </xf>
    <xf numFmtId="1" fontId="4" fillId="0" borderId="1362" xfId="0" applyNumberFormat="1" applyFont="1" applyBorder="1" applyProtection="1">
      <protection hidden="1"/>
    </xf>
    <xf numFmtId="1" fontId="4" fillId="0" borderId="1361" xfId="0" applyNumberFormat="1" applyFont="1" applyBorder="1" applyProtection="1">
      <protection hidden="1"/>
    </xf>
    <xf numFmtId="1" fontId="4" fillId="3" borderId="1404" xfId="0" applyNumberFormat="1" applyFont="1" applyFill="1" applyBorder="1" applyProtection="1">
      <protection hidden="1"/>
    </xf>
    <xf numFmtId="1" fontId="4" fillId="0" borderId="1379" xfId="0" applyNumberFormat="1" applyFont="1" applyBorder="1" applyAlignment="1">
      <alignment horizontal="left" vertical="center"/>
    </xf>
    <xf numFmtId="1" fontId="4" fillId="0" borderId="1379" xfId="0" applyNumberFormat="1" applyFont="1" applyBorder="1" applyAlignment="1">
      <alignment horizontal="center" vertical="center" wrapText="1"/>
    </xf>
    <xf numFmtId="1" fontId="4" fillId="6" borderId="1379" xfId="0" applyNumberFormat="1" applyFont="1" applyFill="1" applyBorder="1" applyProtection="1">
      <protection locked="0"/>
    </xf>
    <xf numFmtId="1" fontId="4" fillId="6" borderId="1417" xfId="0" applyNumberFormat="1" applyFont="1" applyFill="1" applyBorder="1" applyProtection="1">
      <protection locked="0"/>
    </xf>
    <xf numFmtId="1" fontId="4" fillId="6" borderId="1418" xfId="0" applyNumberFormat="1" applyFont="1" applyFill="1" applyBorder="1" applyProtection="1">
      <protection locked="0"/>
    </xf>
    <xf numFmtId="1" fontId="4" fillId="6" borderId="1419" xfId="0" applyNumberFormat="1" applyFont="1" applyFill="1" applyBorder="1" applyProtection="1">
      <protection locked="0"/>
    </xf>
    <xf numFmtId="1" fontId="4" fillId="0" borderId="1379" xfId="0" applyNumberFormat="1" applyFont="1" applyBorder="1" applyAlignment="1">
      <alignment horizontal="center"/>
    </xf>
    <xf numFmtId="1" fontId="4" fillId="6" borderId="1363" xfId="0" applyNumberFormat="1" applyFont="1" applyFill="1" applyBorder="1" applyProtection="1">
      <protection locked="0"/>
    </xf>
    <xf numFmtId="1" fontId="4" fillId="3" borderId="1360" xfId="0" applyNumberFormat="1" applyFont="1" applyFill="1" applyBorder="1" applyProtection="1">
      <protection hidden="1"/>
    </xf>
    <xf numFmtId="1" fontId="4" fillId="0" borderId="1427" xfId="3" applyNumberFormat="1" applyFont="1" applyBorder="1" applyAlignment="1">
      <alignment horizontal="center" vertical="center" wrapText="1"/>
    </xf>
    <xf numFmtId="1" fontId="4" fillId="0" borderId="1422" xfId="3" applyNumberFormat="1" applyFont="1" applyBorder="1" applyAlignment="1">
      <alignment horizontal="center" vertical="center" wrapText="1"/>
    </xf>
    <xf numFmtId="1" fontId="4" fillId="0" borderId="1428" xfId="3" applyNumberFormat="1" applyFont="1" applyFill="1" applyBorder="1" applyAlignment="1">
      <alignment horizontal="center" vertical="center" wrapText="1"/>
    </xf>
    <xf numFmtId="1" fontId="4" fillId="0" borderId="1422" xfId="3" applyNumberFormat="1" applyFont="1" applyFill="1" applyBorder="1" applyAlignment="1">
      <alignment horizontal="center" vertical="center" wrapText="1"/>
    </xf>
    <xf numFmtId="1" fontId="4" fillId="0" borderId="1427" xfId="3" applyNumberFormat="1" applyFont="1" applyFill="1" applyBorder="1" applyAlignment="1">
      <alignment horizontal="center" vertical="center" wrapText="1"/>
    </xf>
    <xf numFmtId="1" fontId="4" fillId="0" borderId="1429" xfId="3" applyNumberFormat="1" applyFont="1" applyFill="1" applyBorder="1" applyAlignment="1">
      <alignment horizontal="center" vertical="center" wrapText="1"/>
    </xf>
    <xf numFmtId="1" fontId="4" fillId="0" borderId="1430" xfId="3" applyNumberFormat="1" applyFont="1" applyBorder="1" applyAlignment="1">
      <alignment horizontal="center" vertical="center" wrapText="1"/>
    </xf>
    <xf numFmtId="1" fontId="4" fillId="3" borderId="1431" xfId="0" applyNumberFormat="1" applyFont="1" applyFill="1" applyBorder="1" applyProtection="1">
      <protection hidden="1"/>
    </xf>
    <xf numFmtId="1" fontId="4" fillId="0" borderId="1431" xfId="0" applyNumberFormat="1" applyFont="1" applyBorder="1" applyProtection="1">
      <protection hidden="1"/>
    </xf>
    <xf numFmtId="1" fontId="4" fillId="0" borderId="1432" xfId="2" applyNumberFormat="1" applyFont="1" applyBorder="1" applyAlignment="1">
      <alignment vertical="center" wrapText="1"/>
    </xf>
    <xf numFmtId="1" fontId="4" fillId="6" borderId="1433" xfId="4" applyNumberFormat="1" applyFont="1" applyFill="1" applyBorder="1" applyProtection="1">
      <protection locked="0"/>
    </xf>
    <xf numFmtId="1" fontId="4" fillId="6" borderId="1434" xfId="4" applyNumberFormat="1" applyFont="1" applyFill="1" applyBorder="1" applyProtection="1">
      <protection locked="0"/>
    </xf>
    <xf numFmtId="1" fontId="4" fillId="6" borderId="1435" xfId="4" applyNumberFormat="1" applyFont="1" applyFill="1" applyBorder="1" applyProtection="1">
      <protection locked="0"/>
    </xf>
    <xf numFmtId="1" fontId="4" fillId="6" borderId="1436" xfId="4" applyNumberFormat="1" applyFont="1" applyFill="1" applyBorder="1" applyProtection="1">
      <protection locked="0"/>
    </xf>
    <xf numFmtId="1" fontId="4" fillId="6" borderId="1437" xfId="4" applyNumberFormat="1" applyFont="1" applyFill="1" applyBorder="1" applyProtection="1">
      <protection locked="0"/>
    </xf>
    <xf numFmtId="1" fontId="4" fillId="6" borderId="1386" xfId="4" applyNumberFormat="1" applyFont="1" applyFill="1" applyBorder="1" applyProtection="1">
      <protection locked="0"/>
    </xf>
    <xf numFmtId="1" fontId="4" fillId="3" borderId="1438" xfId="0" applyNumberFormat="1" applyFont="1" applyFill="1" applyBorder="1" applyProtection="1">
      <protection hidden="1"/>
    </xf>
    <xf numFmtId="1" fontId="4" fillId="0" borderId="1438" xfId="0" applyNumberFormat="1" applyFont="1" applyBorder="1" applyProtection="1">
      <protection hidden="1"/>
    </xf>
    <xf numFmtId="1" fontId="4" fillId="0" borderId="1439" xfId="2" applyNumberFormat="1" applyFont="1" applyBorder="1" applyAlignment="1">
      <alignment horizontal="center" vertical="center" wrapText="1"/>
    </xf>
    <xf numFmtId="1" fontId="4" fillId="0" borderId="1440" xfId="4" applyNumberFormat="1" applyFont="1" applyBorder="1" applyAlignment="1">
      <alignment horizontal="right"/>
    </xf>
    <xf numFmtId="1" fontId="4" fillId="0" borderId="1441" xfId="4" applyNumberFormat="1" applyFont="1" applyBorder="1" applyAlignment="1">
      <alignment horizontal="right"/>
    </xf>
    <xf numFmtId="1" fontId="4" fillId="0" borderId="1442" xfId="4" applyNumberFormat="1" applyFont="1" applyBorder="1" applyAlignment="1">
      <alignment horizontal="right"/>
    </xf>
    <xf numFmtId="1" fontId="4" fillId="0" borderId="1443" xfId="4" applyNumberFormat="1" applyFont="1" applyBorder="1" applyAlignment="1">
      <alignment horizontal="right"/>
    </xf>
    <xf numFmtId="1" fontId="4" fillId="0" borderId="1444" xfId="4" applyNumberFormat="1" applyFont="1" applyBorder="1" applyAlignment="1">
      <alignment horizontal="right"/>
    </xf>
    <xf numFmtId="1" fontId="4" fillId="3" borderId="1445" xfId="0" applyNumberFormat="1" applyFont="1" applyFill="1" applyBorder="1" applyProtection="1">
      <protection hidden="1"/>
    </xf>
    <xf numFmtId="1" fontId="4" fillId="0" borderId="1445" xfId="0" applyNumberFormat="1" applyFont="1" applyBorder="1" applyProtection="1">
      <protection hidden="1"/>
    </xf>
    <xf numFmtId="1" fontId="6" fillId="3" borderId="1439" xfId="0" applyNumberFormat="1" applyFont="1" applyFill="1" applyBorder="1" applyAlignment="1">
      <alignment vertical="center" wrapText="1"/>
    </xf>
    <xf numFmtId="1" fontId="6" fillId="3" borderId="1446" xfId="0" applyNumberFormat="1" applyFont="1" applyFill="1" applyBorder="1" applyAlignment="1">
      <alignment vertical="center" wrapText="1"/>
    </xf>
    <xf numFmtId="1" fontId="2" fillId="0" borderId="1447" xfId="0" applyNumberFormat="1" applyFont="1" applyBorder="1"/>
    <xf numFmtId="1" fontId="2" fillId="0" borderId="1448" xfId="0" applyNumberFormat="1" applyFont="1" applyBorder="1"/>
    <xf numFmtId="1" fontId="2" fillId="0" borderId="1449" xfId="0" applyNumberFormat="1" applyFont="1" applyBorder="1"/>
    <xf numFmtId="1" fontId="4" fillId="3" borderId="1450" xfId="0" applyNumberFormat="1" applyFont="1" applyFill="1" applyBorder="1" applyProtection="1">
      <protection hidden="1"/>
    </xf>
    <xf numFmtId="1" fontId="4" fillId="0" borderId="1450" xfId="0" applyNumberFormat="1" applyFont="1" applyBorder="1" applyProtection="1">
      <protection hidden="1"/>
    </xf>
    <xf numFmtId="1" fontId="4" fillId="0" borderId="1427" xfId="0" applyNumberFormat="1" applyFont="1" applyBorder="1" applyAlignment="1">
      <alignment horizontal="center" vertical="center"/>
    </xf>
    <xf numFmtId="1" fontId="4" fillId="0" borderId="1443" xfId="0" applyNumberFormat="1" applyFont="1" applyBorder="1" applyAlignment="1">
      <alignment horizontal="center" vertical="center"/>
    </xf>
    <xf numFmtId="1" fontId="4" fillId="0" borderId="1443" xfId="0" applyNumberFormat="1" applyFont="1" applyBorder="1" applyAlignment="1">
      <alignment horizontal="center" vertical="center" wrapText="1"/>
    </xf>
    <xf numFmtId="1" fontId="4" fillId="0" borderId="1401" xfId="0" applyNumberFormat="1" applyFont="1" applyBorder="1" applyAlignment="1">
      <alignment horizontal="center" vertical="center"/>
    </xf>
    <xf numFmtId="1" fontId="4" fillId="0" borderId="1452" xfId="0" applyNumberFormat="1" applyFont="1" applyBorder="1"/>
    <xf numFmtId="1" fontId="4" fillId="6" borderId="1453" xfId="4" applyNumberFormat="1" applyFont="1" applyFill="1" applyBorder="1" applyProtection="1">
      <protection locked="0"/>
    </xf>
    <xf numFmtId="1" fontId="4" fillId="6" borderId="1454" xfId="4" applyNumberFormat="1" applyFont="1" applyFill="1" applyBorder="1" applyProtection="1">
      <protection locked="0"/>
    </xf>
    <xf numFmtId="1" fontId="4" fillId="6" borderId="1455" xfId="4" applyNumberFormat="1" applyFont="1" applyFill="1" applyBorder="1" applyProtection="1">
      <protection locked="0"/>
    </xf>
    <xf numFmtId="1" fontId="4" fillId="6" borderId="1456" xfId="4" applyNumberFormat="1" applyFont="1" applyFill="1" applyBorder="1" applyProtection="1">
      <protection locked="0"/>
    </xf>
    <xf numFmtId="1" fontId="4" fillId="3" borderId="1457" xfId="0" applyNumberFormat="1" applyFont="1" applyFill="1" applyBorder="1" applyProtection="1">
      <protection hidden="1"/>
    </xf>
    <xf numFmtId="1" fontId="4" fillId="0" borderId="1457" xfId="0" applyNumberFormat="1" applyFont="1" applyBorder="1" applyProtection="1">
      <protection hidden="1"/>
    </xf>
    <xf numFmtId="1" fontId="4" fillId="0" borderId="1458" xfId="0" applyNumberFormat="1" applyFont="1" applyBorder="1"/>
    <xf numFmtId="1" fontId="2" fillId="3" borderId="1459" xfId="0" applyNumberFormat="1" applyFont="1" applyFill="1" applyBorder="1"/>
    <xf numFmtId="1" fontId="4" fillId="0" borderId="239" xfId="0" applyNumberFormat="1" applyFont="1" applyBorder="1" applyAlignment="1">
      <alignment horizontal="center" vertical="center" wrapText="1"/>
    </xf>
    <xf numFmtId="1" fontId="4" fillId="0" borderId="828" xfId="0" applyNumberFormat="1" applyFont="1" applyBorder="1"/>
    <xf numFmtId="1" fontId="4" fillId="0" borderId="1467" xfId="0" applyNumberFormat="1" applyFont="1" applyBorder="1" applyAlignment="1">
      <alignment horizontal="center" vertical="center"/>
    </xf>
    <xf numFmtId="1" fontId="4" fillId="0" borderId="1468" xfId="0" applyNumberFormat="1" applyFont="1" applyBorder="1" applyAlignment="1">
      <alignment horizontal="center" vertical="center"/>
    </xf>
    <xf numFmtId="1" fontId="4" fillId="0" borderId="1466" xfId="0" applyNumberFormat="1" applyFont="1" applyBorder="1" applyAlignment="1">
      <alignment horizontal="center" vertical="center"/>
    </xf>
    <xf numFmtId="1" fontId="4" fillId="0" borderId="1465" xfId="0" applyNumberFormat="1" applyFont="1" applyBorder="1" applyAlignment="1">
      <alignment horizontal="center" vertical="center"/>
    </xf>
    <xf numFmtId="1" fontId="4" fillId="0" borderId="1469" xfId="0" applyNumberFormat="1" applyFont="1" applyBorder="1"/>
    <xf numFmtId="1" fontId="4" fillId="0" borderId="1454" xfId="0" applyNumberFormat="1" applyFont="1" applyBorder="1"/>
    <xf numFmtId="1" fontId="4" fillId="0" borderId="1437" xfId="0" applyNumberFormat="1" applyFont="1" applyBorder="1"/>
    <xf numFmtId="1" fontId="4" fillId="2" borderId="1470" xfId="5" applyNumberFormat="1" applyFont="1" applyBorder="1" applyProtection="1">
      <protection locked="0"/>
    </xf>
    <xf numFmtId="1" fontId="4" fillId="2" borderId="1471" xfId="5" applyNumberFormat="1" applyFont="1" applyBorder="1" applyProtection="1">
      <protection locked="0"/>
    </xf>
    <xf numFmtId="1" fontId="4" fillId="2" borderId="1472" xfId="5" applyNumberFormat="1" applyFont="1" applyBorder="1" applyProtection="1">
      <protection locked="0"/>
    </xf>
    <xf numFmtId="1" fontId="4" fillId="2" borderId="1473" xfId="5" applyNumberFormat="1" applyFont="1" applyBorder="1" applyProtection="1">
      <protection locked="0"/>
    </xf>
    <xf numFmtId="1" fontId="4" fillId="2" borderId="1474" xfId="5" applyNumberFormat="1" applyFont="1" applyBorder="1" applyProtection="1">
      <protection locked="0"/>
    </xf>
    <xf numFmtId="1" fontId="4" fillId="2" borderId="1475" xfId="5" applyNumberFormat="1" applyFont="1" applyBorder="1" applyProtection="1">
      <protection locked="0"/>
    </xf>
    <xf numFmtId="1" fontId="4" fillId="2" borderId="1476" xfId="5" applyNumberFormat="1" applyFont="1" applyBorder="1" applyProtection="1">
      <protection locked="0"/>
    </xf>
    <xf numFmtId="1" fontId="4" fillId="2" borderId="1477" xfId="5" applyNumberFormat="1" applyFont="1" applyBorder="1" applyProtection="1">
      <protection locked="0"/>
    </xf>
    <xf numFmtId="1" fontId="4" fillId="2" borderId="1478" xfId="5" applyNumberFormat="1" applyFont="1" applyBorder="1" applyProtection="1">
      <protection locked="0"/>
    </xf>
    <xf numFmtId="1" fontId="4" fillId="2" borderId="1479" xfId="5" applyNumberFormat="1" applyFont="1" applyBorder="1" applyProtection="1">
      <protection locked="0"/>
    </xf>
    <xf numFmtId="1" fontId="4" fillId="2" borderId="1480" xfId="5" applyNumberFormat="1" applyFont="1" applyBorder="1" applyProtection="1">
      <protection locked="0"/>
    </xf>
    <xf numFmtId="1" fontId="4" fillId="2" borderId="1481" xfId="5" applyNumberFormat="1" applyFont="1" applyBorder="1" applyProtection="1">
      <protection locked="0"/>
    </xf>
    <xf numFmtId="1" fontId="4" fillId="2" borderId="1482" xfId="5" applyNumberFormat="1" applyFont="1" applyBorder="1" applyProtection="1">
      <protection locked="0"/>
    </xf>
    <xf numFmtId="1" fontId="4" fillId="2" borderId="1483" xfId="5" applyNumberFormat="1" applyFont="1" applyBorder="1" applyProtection="1">
      <protection locked="0"/>
    </xf>
    <xf numFmtId="1" fontId="4" fillId="2" borderId="1484" xfId="5" applyNumberFormat="1" applyFont="1" applyBorder="1" applyProtection="1">
      <protection locked="0"/>
    </xf>
    <xf numFmtId="1" fontId="4" fillId="2" borderId="1485" xfId="5" applyNumberFormat="1" applyFont="1" applyBorder="1" applyProtection="1">
      <protection locked="0"/>
    </xf>
    <xf numFmtId="1" fontId="4" fillId="0" borderId="1467" xfId="0" applyNumberFormat="1" applyFont="1" applyBorder="1" applyAlignment="1">
      <alignment horizontal="center" vertical="center" wrapText="1"/>
    </xf>
    <xf numFmtId="1" fontId="4" fillId="0" borderId="1486" xfId="0" applyNumberFormat="1" applyFont="1" applyBorder="1" applyAlignment="1">
      <alignment horizontal="center" vertical="center" wrapText="1"/>
    </xf>
    <xf numFmtId="1" fontId="4" fillId="0" borderId="1487" xfId="0" applyNumberFormat="1" applyFont="1" applyBorder="1" applyAlignment="1">
      <alignment horizontal="center" vertical="center" wrapText="1"/>
    </xf>
    <xf numFmtId="1" fontId="4" fillId="0" borderId="1488" xfId="0" applyNumberFormat="1" applyFont="1" applyBorder="1"/>
    <xf numFmtId="1" fontId="4" fillId="0" borderId="1489" xfId="0" applyNumberFormat="1" applyFont="1" applyBorder="1"/>
    <xf numFmtId="1" fontId="4" fillId="6" borderId="1454" xfId="0" applyNumberFormat="1" applyFont="1" applyFill="1" applyBorder="1" applyProtection="1">
      <protection locked="0"/>
    </xf>
    <xf numFmtId="1" fontId="4" fillId="6" borderId="1489" xfId="0" applyNumberFormat="1" applyFont="1" applyFill="1" applyBorder="1" applyProtection="1">
      <protection locked="0"/>
    </xf>
    <xf numFmtId="1" fontId="4" fillId="6" borderId="1490" xfId="0" applyNumberFormat="1" applyFont="1" applyFill="1" applyBorder="1" applyProtection="1">
      <protection locked="0"/>
    </xf>
    <xf numFmtId="1" fontId="4" fillId="6" borderId="1491" xfId="0" applyNumberFormat="1" applyFont="1" applyFill="1" applyBorder="1" applyProtection="1">
      <protection locked="0"/>
    </xf>
    <xf numFmtId="0" fontId="4" fillId="0" borderId="1467" xfId="0" applyFont="1" applyBorder="1" applyAlignment="1">
      <alignment horizontal="center" vertical="center"/>
    </xf>
    <xf numFmtId="0" fontId="4" fillId="0" borderId="1468" xfId="0" applyFont="1" applyBorder="1" applyAlignment="1">
      <alignment horizontal="center" vertical="center"/>
    </xf>
    <xf numFmtId="0" fontId="4" fillId="0" borderId="1465" xfId="0" applyFont="1" applyBorder="1" applyAlignment="1">
      <alignment horizontal="center" vertical="center"/>
    </xf>
    <xf numFmtId="0" fontId="4" fillId="0" borderId="1493" xfId="0" applyFont="1" applyBorder="1" applyAlignment="1">
      <alignment wrapText="1"/>
    </xf>
    <xf numFmtId="1" fontId="4" fillId="0" borderId="1467" xfId="0" applyNumberFormat="1" applyFont="1" applyBorder="1"/>
    <xf numFmtId="1" fontId="3" fillId="3" borderId="0" xfId="0" applyNumberFormat="1" applyFont="1" applyFill="1" applyAlignment="1">
      <alignment horizontal="center" vertical="center" wrapText="1"/>
    </xf>
    <xf numFmtId="1" fontId="4" fillId="0" borderId="822" xfId="0" applyNumberFormat="1" applyFont="1" applyBorder="1" applyAlignment="1">
      <alignment horizontal="center" vertical="center" wrapText="1"/>
    </xf>
    <xf numFmtId="1" fontId="4" fillId="0" borderId="1368" xfId="0" applyNumberFormat="1" applyFont="1" applyBorder="1" applyAlignment="1">
      <alignment horizontal="center" vertical="center" wrapText="1"/>
    </xf>
    <xf numFmtId="1" fontId="4" fillId="0" borderId="234" xfId="0" applyNumberFormat="1" applyFont="1" applyBorder="1" applyAlignment="1">
      <alignment horizontal="center" vertical="center" wrapText="1"/>
    </xf>
    <xf numFmtId="1" fontId="4" fillId="0" borderId="251" xfId="0" applyNumberFormat="1" applyFont="1" applyBorder="1" applyAlignment="1">
      <alignment horizontal="center" vertical="center" wrapText="1"/>
    </xf>
    <xf numFmtId="1" fontId="3" fillId="3" borderId="0" xfId="0" applyNumberFormat="1" applyFont="1" applyFill="1" applyAlignment="1">
      <alignment horizontal="center" vertical="center" wrapText="1"/>
    </xf>
    <xf numFmtId="1" fontId="4" fillId="0" borderId="822" xfId="0" applyNumberFormat="1" applyFont="1" applyBorder="1" applyAlignment="1">
      <alignment horizontal="center" vertical="center" wrapText="1"/>
    </xf>
    <xf numFmtId="1" fontId="4" fillId="0" borderId="1368" xfId="0" applyNumberFormat="1" applyFont="1" applyBorder="1" applyAlignment="1">
      <alignment horizontal="center" vertical="center" wrapText="1"/>
    </xf>
    <xf numFmtId="1" fontId="4" fillId="0" borderId="1502" xfId="0" applyNumberFormat="1" applyFont="1" applyBorder="1" applyAlignment="1">
      <alignment horizontal="center" vertical="center" wrapText="1"/>
    </xf>
    <xf numFmtId="1" fontId="4" fillId="0" borderId="1503" xfId="0" applyNumberFormat="1" applyFont="1" applyBorder="1" applyAlignment="1">
      <alignment horizontal="center" vertical="center" wrapText="1"/>
    </xf>
    <xf numFmtId="1" fontId="4" fillId="0" borderId="1501" xfId="0" applyNumberFormat="1" applyFont="1" applyBorder="1" applyAlignment="1">
      <alignment horizontal="center" vertical="center" wrapText="1"/>
    </xf>
    <xf numFmtId="1" fontId="4" fillId="3" borderId="1502" xfId="0" applyNumberFormat="1" applyFont="1" applyFill="1" applyBorder="1" applyAlignment="1">
      <alignment horizontal="center" vertical="center"/>
    </xf>
    <xf numFmtId="1" fontId="4" fillId="3" borderId="1501" xfId="0" applyNumberFormat="1" applyFont="1" applyFill="1" applyBorder="1" applyAlignment="1">
      <alignment horizontal="center" vertical="center"/>
    </xf>
    <xf numFmtId="1" fontId="4" fillId="3" borderId="1500" xfId="0" applyNumberFormat="1" applyFont="1" applyFill="1" applyBorder="1" applyAlignment="1">
      <alignment horizontal="center" vertical="center"/>
    </xf>
    <xf numFmtId="1" fontId="4" fillId="0" borderId="1504" xfId="0" applyNumberFormat="1" applyFont="1" applyBorder="1" applyAlignment="1">
      <alignment horizontal="center" vertical="center"/>
    </xf>
    <xf numFmtId="1" fontId="4" fillId="0" borderId="1502" xfId="0" applyNumberFormat="1" applyFont="1" applyBorder="1" applyAlignment="1">
      <alignment horizontal="right"/>
    </xf>
    <xf numFmtId="1" fontId="4" fillId="0" borderId="1503" xfId="0" applyNumberFormat="1" applyFont="1" applyBorder="1" applyAlignment="1">
      <alignment horizontal="right"/>
    </xf>
    <xf numFmtId="1" fontId="4" fillId="3" borderId="1504" xfId="0" applyNumberFormat="1" applyFont="1" applyFill="1" applyBorder="1" applyAlignment="1">
      <alignment horizontal="center" vertical="center"/>
    </xf>
    <xf numFmtId="1" fontId="4" fillId="0" borderId="1505" xfId="0" applyNumberFormat="1" applyFont="1" applyBorder="1" applyAlignment="1">
      <alignment horizontal="right"/>
    </xf>
    <xf numFmtId="1" fontId="4" fillId="3" borderId="1506" xfId="0" applyNumberFormat="1" applyFont="1" applyFill="1" applyBorder="1" applyAlignment="1">
      <alignment horizontal="right"/>
    </xf>
    <xf numFmtId="1" fontId="4" fillId="6" borderId="1507" xfId="0" applyNumberFormat="1" applyFont="1" applyFill="1" applyBorder="1" applyProtection="1">
      <protection locked="0"/>
    </xf>
    <xf numFmtId="1" fontId="4" fillId="6" borderId="1506" xfId="0" applyNumberFormat="1" applyFont="1" applyFill="1" applyBorder="1" applyProtection="1">
      <protection locked="0"/>
    </xf>
    <xf numFmtId="1" fontId="4" fillId="6" borderId="1508" xfId="0" applyNumberFormat="1" applyFont="1" applyFill="1" applyBorder="1" applyProtection="1">
      <protection locked="0"/>
    </xf>
    <xf numFmtId="1" fontId="4" fillId="6" borderId="1509" xfId="0" applyNumberFormat="1" applyFont="1" applyFill="1" applyBorder="1" applyProtection="1">
      <protection locked="0"/>
    </xf>
    <xf numFmtId="1" fontId="4" fillId="6" borderId="1510" xfId="0" applyNumberFormat="1" applyFont="1" applyFill="1" applyBorder="1" applyProtection="1">
      <protection locked="0"/>
    </xf>
    <xf numFmtId="1" fontId="4" fillId="6" borderId="1511" xfId="0" applyNumberFormat="1" applyFont="1" applyFill="1" applyBorder="1" applyAlignment="1" applyProtection="1">
      <alignment wrapText="1"/>
      <protection locked="0"/>
    </xf>
    <xf numFmtId="1" fontId="4" fillId="6" borderId="1506" xfId="0" applyNumberFormat="1" applyFont="1" applyFill="1" applyBorder="1" applyAlignment="1" applyProtection="1">
      <alignment wrapText="1"/>
      <protection locked="0"/>
    </xf>
    <xf numFmtId="1" fontId="4" fillId="0" borderId="1382" xfId="0" applyNumberFormat="1" applyFont="1" applyBorder="1" applyAlignment="1">
      <alignment horizontal="right" wrapText="1"/>
    </xf>
    <xf numFmtId="1" fontId="4" fillId="0" borderId="1512" xfId="0" applyNumberFormat="1" applyFont="1" applyBorder="1" applyAlignment="1">
      <alignment horizontal="right" wrapText="1"/>
    </xf>
    <xf numFmtId="1" fontId="4" fillId="3" borderId="1368" xfId="0" applyNumberFormat="1" applyFont="1" applyFill="1" applyBorder="1" applyAlignment="1">
      <alignment horizontal="right"/>
    </xf>
    <xf numFmtId="1" fontId="4" fillId="6" borderId="1513" xfId="0" applyNumberFormat="1" applyFont="1" applyFill="1" applyBorder="1" applyProtection="1">
      <protection locked="0"/>
    </xf>
    <xf numFmtId="1" fontId="4" fillId="6" borderId="1514" xfId="0" applyNumberFormat="1" applyFont="1" applyFill="1" applyBorder="1" applyProtection="1">
      <protection locked="0"/>
    </xf>
    <xf numFmtId="1" fontId="5" fillId="3" borderId="1499" xfId="0" applyNumberFormat="1" applyFont="1" applyFill="1" applyBorder="1"/>
    <xf numFmtId="1" fontId="5" fillId="3" borderId="1515" xfId="0" applyNumberFormat="1" applyFont="1" applyFill="1" applyBorder="1"/>
    <xf numFmtId="1" fontId="4" fillId="3" borderId="1499" xfId="0" applyNumberFormat="1" applyFont="1" applyFill="1" applyBorder="1"/>
    <xf numFmtId="1" fontId="4" fillId="3" borderId="1494" xfId="0" applyNumberFormat="1" applyFont="1" applyFill="1" applyBorder="1"/>
    <xf numFmtId="1" fontId="4" fillId="4" borderId="1494" xfId="0" applyNumberFormat="1" applyFont="1" applyFill="1" applyBorder="1"/>
    <xf numFmtId="1" fontId="4" fillId="0" borderId="1495" xfId="0" applyNumberFormat="1" applyFont="1" applyBorder="1" applyAlignment="1">
      <alignment horizontal="center" vertical="center" wrapText="1"/>
    </xf>
    <xf numFmtId="1" fontId="4" fillId="0" borderId="1517" xfId="0" applyNumberFormat="1" applyFont="1" applyBorder="1" applyAlignment="1">
      <alignment horizontal="center" vertical="center" wrapText="1"/>
    </xf>
    <xf numFmtId="1" fontId="4" fillId="0" borderId="1518" xfId="0" applyNumberFormat="1" applyFont="1" applyBorder="1" applyAlignment="1">
      <alignment horizontal="center" vertical="center" wrapText="1"/>
    </xf>
    <xf numFmtId="1" fontId="4" fillId="0" borderId="1511" xfId="0" applyNumberFormat="1" applyFont="1" applyBorder="1"/>
    <xf numFmtId="1" fontId="4" fillId="0" borderId="1507" xfId="0" applyNumberFormat="1" applyFont="1" applyBorder="1" applyAlignment="1">
      <alignment horizontal="right"/>
    </xf>
    <xf numFmtId="1" fontId="4" fillId="6" borderId="1519" xfId="0" applyNumberFormat="1" applyFont="1" applyFill="1" applyBorder="1" applyProtection="1">
      <protection locked="0"/>
    </xf>
    <xf numFmtId="1" fontId="4" fillId="6" borderId="1520" xfId="0" applyNumberFormat="1" applyFont="1" applyFill="1" applyBorder="1" applyProtection="1">
      <protection locked="0"/>
    </xf>
    <xf numFmtId="1" fontId="4" fillId="0" borderId="1503" xfId="0" applyNumberFormat="1" applyFont="1" applyBorder="1" applyAlignment="1">
      <alignment horizontal="center" vertical="center"/>
    </xf>
    <xf numFmtId="1" fontId="4" fillId="3" borderId="1521" xfId="0" applyNumberFormat="1" applyFont="1" applyFill="1" applyBorder="1"/>
    <xf numFmtId="1" fontId="4" fillId="3" borderId="1521" xfId="0" applyNumberFormat="1" applyFont="1" applyFill="1" applyBorder="1" applyAlignment="1">
      <alignment wrapText="1"/>
    </xf>
    <xf numFmtId="1" fontId="4" fillId="4" borderId="1521" xfId="0" applyNumberFormat="1" applyFont="1" applyFill="1" applyBorder="1" applyProtection="1">
      <protection hidden="1"/>
    </xf>
    <xf numFmtId="1" fontId="4" fillId="6" borderId="1505" xfId="0" applyNumberFormat="1" applyFont="1" applyFill="1" applyBorder="1" applyProtection="1">
      <protection locked="0"/>
    </xf>
    <xf numFmtId="1" fontId="1" fillId="3" borderId="1521" xfId="0" applyNumberFormat="1" applyFont="1" applyFill="1" applyBorder="1" applyAlignment="1">
      <alignment horizontal="right"/>
    </xf>
    <xf numFmtId="1" fontId="4" fillId="0" borderId="1521" xfId="0" applyNumberFormat="1" applyFont="1" applyBorder="1"/>
    <xf numFmtId="1" fontId="1" fillId="3" borderId="1521" xfId="0" applyNumberFormat="1" applyFont="1" applyFill="1" applyBorder="1"/>
    <xf numFmtId="1" fontId="5" fillId="0" borderId="1522" xfId="0" applyNumberFormat="1" applyFont="1" applyBorder="1"/>
    <xf numFmtId="1" fontId="5" fillId="0" borderId="1523" xfId="0" applyNumberFormat="1" applyFont="1" applyBorder="1"/>
    <xf numFmtId="1" fontId="4" fillId="0" borderId="1521" xfId="0" applyNumberFormat="1" applyFont="1" applyBorder="1" applyProtection="1">
      <protection hidden="1"/>
    </xf>
    <xf numFmtId="1" fontId="4" fillId="0" borderId="1504" xfId="0" applyNumberFormat="1" applyFont="1" applyBorder="1" applyAlignment="1">
      <alignment horizontal="center" vertical="center" wrapText="1"/>
    </xf>
    <xf numFmtId="1" fontId="1" fillId="0" borderId="1509" xfId="0" applyNumberFormat="1" applyFont="1" applyBorder="1" applyAlignment="1">
      <alignment horizontal="left" vertical="center"/>
    </xf>
    <xf numFmtId="1" fontId="4" fillId="0" borderId="1509" xfId="0" applyNumberFormat="1" applyFont="1" applyBorder="1" applyAlignment="1">
      <alignment horizontal="right"/>
    </xf>
    <xf numFmtId="1" fontId="4" fillId="0" borderId="1511" xfId="0" applyNumberFormat="1" applyFont="1" applyBorder="1" applyAlignment="1">
      <alignment horizontal="right"/>
    </xf>
    <xf numFmtId="1" fontId="4" fillId="0" borderId="1506" xfId="0" applyNumberFormat="1" applyFont="1" applyBorder="1" applyAlignment="1">
      <alignment horizontal="right"/>
    </xf>
    <xf numFmtId="1" fontId="4" fillId="0" borderId="1520" xfId="0" applyNumberFormat="1" applyFont="1" applyBorder="1"/>
    <xf numFmtId="1" fontId="4" fillId="10" borderId="1524" xfId="1" applyNumberFormat="1" applyFont="1" applyBorder="1" applyAlignment="1" applyProtection="1">
      <alignment horizontal="right"/>
      <protection locked="0"/>
    </xf>
    <xf numFmtId="1" fontId="4" fillId="10" borderId="1525" xfId="1" applyNumberFormat="1" applyFont="1" applyBorder="1" applyAlignment="1" applyProtection="1">
      <alignment horizontal="right"/>
      <protection locked="0"/>
    </xf>
    <xf numFmtId="1" fontId="4" fillId="10" borderId="1526" xfId="1" applyNumberFormat="1" applyFont="1" applyBorder="1" applyAlignment="1" applyProtection="1">
      <alignment horizontal="right"/>
      <protection locked="0"/>
    </xf>
    <xf numFmtId="1" fontId="4" fillId="10" borderId="1527" xfId="1" applyNumberFormat="1" applyFont="1" applyBorder="1" applyAlignment="1" applyProtection="1">
      <alignment horizontal="right"/>
      <protection locked="0"/>
    </xf>
    <xf numFmtId="1" fontId="5" fillId="0" borderId="1528" xfId="0" applyNumberFormat="1" applyFont="1" applyBorder="1"/>
    <xf numFmtId="1" fontId="5" fillId="0" borderId="1529" xfId="0" applyNumberFormat="1" applyFont="1" applyBorder="1" applyAlignment="1">
      <alignment wrapText="1"/>
    </xf>
    <xf numFmtId="1" fontId="5" fillId="0" borderId="1530" xfId="0" applyNumberFormat="1" applyFont="1" applyBorder="1" applyAlignment="1">
      <alignment wrapText="1"/>
    </xf>
    <xf numFmtId="1" fontId="4" fillId="0" borderId="1531" xfId="0" applyNumberFormat="1" applyFont="1" applyBorder="1"/>
    <xf numFmtId="1" fontId="4" fillId="0" borderId="1531" xfId="0" applyNumberFormat="1" applyFont="1" applyBorder="1" applyProtection="1">
      <protection hidden="1"/>
    </xf>
    <xf numFmtId="1" fontId="4" fillId="4" borderId="1532" xfId="0" applyNumberFormat="1" applyFont="1" applyFill="1" applyBorder="1"/>
    <xf numFmtId="1" fontId="4" fillId="4" borderId="1531" xfId="0" applyNumberFormat="1" applyFont="1" applyFill="1" applyBorder="1"/>
    <xf numFmtId="1" fontId="4" fillId="0" borderId="1533" xfId="0" applyNumberFormat="1" applyFont="1" applyBorder="1"/>
    <xf numFmtId="1" fontId="4" fillId="0" borderId="1532" xfId="0" applyNumberFormat="1" applyFont="1" applyBorder="1" applyProtection="1">
      <protection hidden="1"/>
    </xf>
    <xf numFmtId="1" fontId="4" fillId="0" borderId="1534" xfId="0" applyNumberFormat="1" applyFont="1" applyBorder="1" applyAlignment="1">
      <alignment horizontal="center" vertical="center" wrapText="1"/>
    </xf>
    <xf numFmtId="1" fontId="4" fillId="0" borderId="1535" xfId="0" applyNumberFormat="1" applyFont="1" applyBorder="1" applyAlignment="1">
      <alignment horizontal="center" vertical="center" wrapText="1"/>
    </xf>
    <xf numFmtId="1" fontId="4" fillId="3" borderId="1533" xfId="0" applyNumberFormat="1" applyFont="1" applyFill="1" applyBorder="1"/>
    <xf numFmtId="1" fontId="4" fillId="3" borderId="1531" xfId="0" applyNumberFormat="1" applyFont="1" applyFill="1" applyBorder="1"/>
    <xf numFmtId="1" fontId="4" fillId="0" borderId="1511" xfId="0" applyNumberFormat="1" applyFont="1" applyBorder="1" applyAlignment="1">
      <alignment horizontal="left" vertical="center" wrapText="1"/>
    </xf>
    <xf numFmtId="1" fontId="4" fillId="0" borderId="1516" xfId="0" applyNumberFormat="1" applyFont="1" applyBorder="1" applyAlignment="1">
      <alignment horizontal="left" vertical="center" wrapText="1"/>
    </xf>
    <xf numFmtId="0" fontId="4" fillId="0" borderId="1537" xfId="0" applyFont="1" applyBorder="1" applyAlignment="1">
      <alignment horizontal="center" vertical="center" wrapText="1"/>
    </xf>
    <xf numFmtId="0" fontId="4" fillId="0" borderId="1501" xfId="0" applyFont="1" applyBorder="1" applyAlignment="1">
      <alignment horizontal="center" vertical="center" wrapText="1"/>
    </xf>
    <xf numFmtId="0" fontId="4" fillId="0" borderId="1538" xfId="0" applyFont="1" applyBorder="1" applyAlignment="1">
      <alignment vertical="center" wrapText="1"/>
    </xf>
    <xf numFmtId="0" fontId="4" fillId="11" borderId="1539" xfId="0" applyFont="1" applyFill="1" applyBorder="1" applyAlignment="1" applyProtection="1">
      <alignment vertical="center"/>
      <protection locked="0"/>
    </xf>
    <xf numFmtId="0" fontId="4" fillId="11" borderId="1540" xfId="0" applyFont="1" applyFill="1" applyBorder="1" applyAlignment="1" applyProtection="1">
      <alignment vertical="center"/>
      <protection locked="0"/>
    </xf>
    <xf numFmtId="0" fontId="4" fillId="11" borderId="1541" xfId="0" applyFont="1" applyFill="1" applyBorder="1" applyAlignment="1" applyProtection="1">
      <alignment vertical="center" wrapText="1"/>
      <protection locked="0"/>
    </xf>
    <xf numFmtId="0" fontId="4" fillId="11" borderId="1540" xfId="0" applyFont="1" applyFill="1" applyBorder="1" applyAlignment="1" applyProtection="1">
      <alignment vertical="center" wrapText="1"/>
      <protection locked="0"/>
    </xf>
    <xf numFmtId="1" fontId="4" fillId="0" borderId="1504" xfId="0" applyNumberFormat="1" applyFont="1" applyBorder="1" applyAlignment="1">
      <alignment horizontal="center" wrapText="1"/>
    </xf>
    <xf numFmtId="1" fontId="1" fillId="4" borderId="1531" xfId="0" applyNumberFormat="1" applyFont="1" applyFill="1" applyBorder="1"/>
    <xf numFmtId="1" fontId="4" fillId="0" borderId="1511" xfId="0" applyNumberFormat="1" applyFont="1" applyBorder="1" applyAlignment="1">
      <alignment vertical="center" wrapText="1"/>
    </xf>
    <xf numFmtId="1" fontId="1" fillId="3" borderId="1531" xfId="0" applyNumberFormat="1" applyFont="1" applyFill="1" applyBorder="1" applyAlignment="1">
      <alignment wrapText="1"/>
    </xf>
    <xf numFmtId="1" fontId="4" fillId="0" borderId="1542" xfId="0" applyNumberFormat="1" applyFont="1" applyBorder="1"/>
    <xf numFmtId="1" fontId="4" fillId="3" borderId="1532" xfId="0" applyNumberFormat="1" applyFont="1" applyFill="1" applyBorder="1"/>
    <xf numFmtId="1" fontId="4" fillId="0" borderId="1532" xfId="0" applyNumberFormat="1" applyFont="1" applyBorder="1"/>
    <xf numFmtId="1" fontId="4" fillId="0" borderId="1545" xfId="0" applyNumberFormat="1" applyFont="1" applyBorder="1"/>
    <xf numFmtId="1" fontId="4" fillId="0" borderId="1546" xfId="0" applyNumberFormat="1" applyFont="1" applyBorder="1"/>
    <xf numFmtId="1" fontId="4" fillId="0" borderId="1504" xfId="0" applyNumberFormat="1" applyFont="1" applyBorder="1" applyAlignment="1">
      <alignment horizontal="left" vertical="center" wrapText="1"/>
    </xf>
    <xf numFmtId="1" fontId="4" fillId="6" borderId="1502" xfId="0" applyNumberFormat="1" applyFont="1" applyFill="1" applyBorder="1" applyProtection="1">
      <protection locked="0"/>
    </xf>
    <xf numFmtId="1" fontId="4" fillId="6" borderId="1534" xfId="0" applyNumberFormat="1" applyFont="1" applyFill="1" applyBorder="1" applyProtection="1">
      <protection locked="0"/>
    </xf>
    <xf numFmtId="1" fontId="4" fillId="0" borderId="1547" xfId="0" applyNumberFormat="1" applyFont="1" applyBorder="1" applyProtection="1">
      <protection hidden="1"/>
    </xf>
    <xf numFmtId="1" fontId="4" fillId="0" borderId="1548" xfId="0" applyNumberFormat="1" applyFont="1" applyBorder="1" applyProtection="1">
      <protection hidden="1"/>
    </xf>
    <xf numFmtId="1" fontId="4" fillId="0" borderId="1549" xfId="0" applyNumberFormat="1" applyFont="1" applyBorder="1" applyProtection="1">
      <protection hidden="1"/>
    </xf>
    <xf numFmtId="1" fontId="4" fillId="0" borderId="250" xfId="0" applyNumberFormat="1" applyFont="1" applyBorder="1" applyAlignment="1">
      <alignment horizontal="center" vertical="center" wrapText="1"/>
    </xf>
    <xf numFmtId="1" fontId="4" fillId="0" borderId="1551" xfId="0" applyNumberFormat="1" applyFont="1" applyBorder="1" applyAlignment="1">
      <alignment horizontal="center" vertical="center" wrapText="1"/>
    </xf>
    <xf numFmtId="1" fontId="4" fillId="0" borderId="1553" xfId="0" applyNumberFormat="1" applyFont="1" applyBorder="1"/>
    <xf numFmtId="1" fontId="4" fillId="3" borderId="1553" xfId="0" applyNumberFormat="1" applyFont="1" applyFill="1" applyBorder="1"/>
    <xf numFmtId="1" fontId="4" fillId="0" borderId="1553" xfId="0" applyNumberFormat="1" applyFont="1" applyBorder="1" applyProtection="1">
      <protection hidden="1"/>
    </xf>
    <xf numFmtId="1" fontId="4" fillId="0" borderId="1554" xfId="0" applyNumberFormat="1" applyFont="1" applyBorder="1" applyAlignment="1">
      <alignment horizontal="center"/>
    </xf>
    <xf numFmtId="1" fontId="4" fillId="0" borderId="1555" xfId="0" applyNumberFormat="1" applyFont="1" applyBorder="1" applyAlignment="1">
      <alignment horizontal="right"/>
    </xf>
    <xf numFmtId="1" fontId="4" fillId="0" borderId="1556" xfId="0" applyNumberFormat="1" applyFont="1" applyBorder="1" applyAlignment="1">
      <alignment horizontal="right"/>
    </xf>
    <xf numFmtId="1" fontId="4" fillId="0" borderId="1557" xfId="0" applyNumberFormat="1" applyFont="1" applyBorder="1" applyAlignment="1">
      <alignment horizontal="right"/>
    </xf>
    <xf numFmtId="1" fontId="4" fillId="6" borderId="1558" xfId="0" applyNumberFormat="1" applyFont="1" applyFill="1" applyBorder="1" applyAlignment="1" applyProtection="1">
      <alignment horizontal="right"/>
      <protection locked="0"/>
    </xf>
    <xf numFmtId="1" fontId="4" fillId="6" borderId="1559" xfId="0" applyNumberFormat="1" applyFont="1" applyFill="1" applyBorder="1" applyAlignment="1" applyProtection="1">
      <alignment horizontal="right"/>
      <protection locked="0"/>
    </xf>
    <xf numFmtId="1" fontId="4" fillId="6" borderId="1560" xfId="0" applyNumberFormat="1" applyFont="1" applyFill="1" applyBorder="1" applyAlignment="1" applyProtection="1">
      <alignment horizontal="right"/>
      <protection locked="0"/>
    </xf>
    <xf numFmtId="1" fontId="4" fillId="6" borderId="1552" xfId="0" applyNumberFormat="1" applyFont="1" applyFill="1" applyBorder="1" applyAlignment="1" applyProtection="1">
      <alignment horizontal="right"/>
      <protection locked="0"/>
    </xf>
    <xf numFmtId="1" fontId="4" fillId="0" borderId="1553" xfId="0" applyNumberFormat="1" applyFont="1" applyBorder="1" applyProtection="1">
      <protection locked="0"/>
    </xf>
    <xf numFmtId="1" fontId="4" fillId="0" borderId="1561" xfId="0" applyNumberFormat="1" applyFont="1" applyBorder="1" applyAlignment="1">
      <alignment horizontal="center" vertical="center"/>
    </xf>
    <xf numFmtId="1" fontId="4" fillId="0" borderId="259" xfId="0" applyNumberFormat="1" applyFont="1" applyBorder="1" applyProtection="1">
      <protection locked="0"/>
    </xf>
    <xf numFmtId="1" fontId="4" fillId="0" borderId="1554" xfId="0" applyNumberFormat="1" applyFont="1" applyBorder="1" applyAlignment="1">
      <alignment horizontal="center" vertical="center"/>
    </xf>
    <xf numFmtId="1" fontId="4" fillId="0" borderId="1554" xfId="0" applyNumberFormat="1" applyFont="1" applyBorder="1" applyAlignment="1" applyProtection="1">
      <alignment horizontal="center" vertical="center"/>
      <protection hidden="1"/>
    </xf>
    <xf numFmtId="1" fontId="4" fillId="0" borderId="250" xfId="0" applyNumberFormat="1" applyFont="1" applyBorder="1" applyAlignment="1">
      <alignment horizontal="right"/>
    </xf>
    <xf numFmtId="1" fontId="4" fillId="0" borderId="1551" xfId="0" applyNumberFormat="1" applyFont="1" applyBorder="1" applyAlignment="1">
      <alignment horizontal="right"/>
    </xf>
    <xf numFmtId="1" fontId="4" fillId="6" borderId="250" xfId="0" applyNumberFormat="1" applyFont="1" applyFill="1" applyBorder="1" applyAlignment="1" applyProtection="1">
      <alignment horizontal="right"/>
      <protection locked="0"/>
    </xf>
    <xf numFmtId="1" fontId="4" fillId="6" borderId="1557" xfId="0" applyNumberFormat="1" applyFont="1" applyFill="1" applyBorder="1" applyAlignment="1" applyProtection="1">
      <alignment horizontal="right"/>
      <protection locked="0"/>
    </xf>
    <xf numFmtId="1" fontId="4" fillId="6" borderId="1562" xfId="0" applyNumberFormat="1" applyFont="1" applyFill="1" applyBorder="1" applyAlignment="1" applyProtection="1">
      <alignment horizontal="right"/>
      <protection locked="0"/>
    </xf>
    <xf numFmtId="1" fontId="4" fillId="0" borderId="1563" xfId="0" applyNumberFormat="1" applyFont="1" applyBorder="1" applyProtection="1">
      <protection hidden="1"/>
    </xf>
    <xf numFmtId="1" fontId="4" fillId="0" borderId="1564" xfId="0" applyNumberFormat="1" applyFont="1" applyBorder="1" applyProtection="1">
      <protection hidden="1"/>
    </xf>
    <xf numFmtId="1" fontId="4" fillId="3" borderId="1553" xfId="0" applyNumberFormat="1" applyFont="1" applyFill="1" applyBorder="1" applyProtection="1">
      <protection hidden="1"/>
    </xf>
    <xf numFmtId="1" fontId="4" fillId="0" borderId="1561" xfId="0" applyNumberFormat="1" applyFont="1" applyBorder="1" applyAlignment="1">
      <alignment horizontal="left" vertical="center"/>
    </xf>
    <xf numFmtId="1" fontId="4" fillId="0" borderId="1561" xfId="0" applyNumberFormat="1" applyFont="1" applyBorder="1" applyAlignment="1">
      <alignment horizontal="center" vertical="center" wrapText="1"/>
    </xf>
    <xf numFmtId="1" fontId="4" fillId="6" borderId="1561" xfId="0" applyNumberFormat="1" applyFont="1" applyFill="1" applyBorder="1" applyProtection="1">
      <protection locked="0"/>
    </xf>
    <xf numFmtId="1" fontId="4" fillId="6" borderId="1567" xfId="0" applyNumberFormat="1" applyFont="1" applyFill="1" applyBorder="1" applyProtection="1">
      <protection locked="0"/>
    </xf>
    <xf numFmtId="1" fontId="4" fillId="6" borderId="1568" xfId="0" applyNumberFormat="1" applyFont="1" applyFill="1" applyBorder="1" applyProtection="1">
      <protection locked="0"/>
    </xf>
    <xf numFmtId="1" fontId="4" fillId="6" borderId="1569" xfId="0" applyNumberFormat="1" applyFont="1" applyFill="1" applyBorder="1" applyProtection="1">
      <protection locked="0"/>
    </xf>
    <xf numFmtId="1" fontId="4" fillId="0" borderId="1561" xfId="0" applyNumberFormat="1" applyFont="1" applyBorder="1" applyAlignment="1">
      <alignment horizontal="left" vertical="center" wrapText="1"/>
    </xf>
    <xf numFmtId="1" fontId="4" fillId="0" borderId="1561" xfId="0" applyNumberFormat="1" applyFont="1" applyBorder="1" applyAlignment="1">
      <alignment horizontal="center"/>
    </xf>
    <xf numFmtId="1" fontId="4" fillId="3" borderId="1570" xfId="0" applyNumberFormat="1" applyFont="1" applyFill="1" applyBorder="1"/>
    <xf numFmtId="1" fontId="4" fillId="3" borderId="1570" xfId="0" applyNumberFormat="1" applyFont="1" applyFill="1" applyBorder="1" applyProtection="1">
      <protection hidden="1"/>
    </xf>
    <xf numFmtId="1" fontId="4" fillId="0" borderId="1570" xfId="0" applyNumberFormat="1" applyFont="1" applyBorder="1" applyProtection="1">
      <protection hidden="1"/>
    </xf>
    <xf numFmtId="1" fontId="4" fillId="6" borderId="1516" xfId="0" applyNumberFormat="1" applyFont="1" applyFill="1" applyBorder="1" applyProtection="1">
      <protection locked="0"/>
    </xf>
    <xf numFmtId="1" fontId="4" fillId="4" borderId="1570" xfId="0" applyNumberFormat="1" applyFont="1" applyFill="1" applyBorder="1"/>
    <xf numFmtId="1" fontId="4" fillId="4" borderId="1570" xfId="0" applyNumberFormat="1" applyFont="1" applyFill="1" applyBorder="1" applyProtection="1">
      <protection hidden="1"/>
    </xf>
    <xf numFmtId="1" fontId="4" fillId="3" borderId="1549" xfId="0" applyNumberFormat="1" applyFont="1" applyFill="1" applyBorder="1" applyProtection="1">
      <protection hidden="1"/>
    </xf>
    <xf numFmtId="1" fontId="4" fillId="0" borderId="1578" xfId="3" applyNumberFormat="1" applyFont="1" applyBorder="1" applyAlignment="1">
      <alignment horizontal="center" vertical="center" wrapText="1"/>
    </xf>
    <xf numFmtId="1" fontId="4" fillId="0" borderId="1579" xfId="3" applyNumberFormat="1" applyFont="1" applyFill="1" applyBorder="1" applyAlignment="1">
      <alignment horizontal="center" vertical="center" wrapText="1"/>
    </xf>
    <xf numFmtId="1" fontId="4" fillId="0" borderId="1578" xfId="3" applyNumberFormat="1" applyFont="1" applyFill="1" applyBorder="1" applyAlignment="1">
      <alignment horizontal="center" vertical="center" wrapText="1"/>
    </xf>
    <xf numFmtId="1" fontId="4" fillId="0" borderId="1551" xfId="3" applyNumberFormat="1" applyFont="1" applyFill="1" applyBorder="1" applyAlignment="1">
      <alignment horizontal="center" vertical="center" wrapText="1"/>
    </xf>
    <xf numFmtId="1" fontId="4" fillId="0" borderId="253" xfId="3" applyNumberFormat="1" applyFont="1" applyBorder="1" applyAlignment="1">
      <alignment horizontal="center" vertical="center" wrapText="1"/>
    </xf>
    <xf numFmtId="1" fontId="4" fillId="3" borderId="259" xfId="0" applyNumberFormat="1" applyFont="1" applyFill="1" applyBorder="1" applyProtection="1">
      <protection hidden="1"/>
    </xf>
    <xf numFmtId="1" fontId="4" fillId="0" borderId="1538" xfId="2" applyNumberFormat="1" applyFont="1" applyBorder="1" applyAlignment="1">
      <alignment vertical="center" wrapText="1"/>
    </xf>
    <xf numFmtId="1" fontId="4" fillId="6" borderId="1539" xfId="4" applyNumberFormat="1" applyFont="1" applyFill="1" applyBorder="1" applyProtection="1">
      <protection locked="0"/>
    </xf>
    <xf numFmtId="1" fontId="4" fillId="6" borderId="1580" xfId="4" applyNumberFormat="1" applyFont="1" applyFill="1" applyBorder="1" applyProtection="1">
      <protection locked="0"/>
    </xf>
    <xf numFmtId="1" fontId="4" fillId="6" borderId="1541" xfId="4" applyNumberFormat="1" applyFont="1" applyFill="1" applyBorder="1" applyProtection="1">
      <protection locked="0"/>
    </xf>
    <xf numFmtId="1" fontId="4" fillId="6" borderId="1581" xfId="4" applyNumberFormat="1" applyFont="1" applyFill="1" applyBorder="1" applyProtection="1">
      <protection locked="0"/>
    </xf>
    <xf numFmtId="1" fontId="4" fillId="6" borderId="1582" xfId="4" applyNumberFormat="1" applyFont="1" applyFill="1" applyBorder="1" applyProtection="1">
      <protection locked="0"/>
    </xf>
    <xf numFmtId="1" fontId="4" fillId="6" borderId="1540" xfId="4" applyNumberFormat="1" applyFont="1" applyFill="1" applyBorder="1" applyProtection="1">
      <protection locked="0"/>
    </xf>
    <xf numFmtId="1" fontId="4" fillId="3" borderId="1583" xfId="0" applyNumberFormat="1" applyFont="1" applyFill="1" applyBorder="1" applyProtection="1">
      <protection hidden="1"/>
    </xf>
    <xf numFmtId="1" fontId="4" fillId="0" borderId="1583" xfId="0" applyNumberFormat="1" applyFont="1" applyBorder="1" applyProtection="1">
      <protection hidden="1"/>
    </xf>
    <xf numFmtId="1" fontId="4" fillId="0" borderId="1584" xfId="2" applyNumberFormat="1" applyFont="1" applyBorder="1" applyAlignment="1">
      <alignment horizontal="center" vertical="center" wrapText="1"/>
    </xf>
    <xf numFmtId="1" fontId="4" fillId="0" borderId="1585" xfId="4" applyNumberFormat="1" applyFont="1" applyBorder="1" applyAlignment="1">
      <alignment horizontal="right"/>
    </xf>
    <xf numFmtId="1" fontId="4" fillId="0" borderId="1586" xfId="4" applyNumberFormat="1" applyFont="1" applyBorder="1" applyAlignment="1">
      <alignment horizontal="right"/>
    </xf>
    <xf numFmtId="1" fontId="4" fillId="0" borderId="1587" xfId="4" applyNumberFormat="1" applyFont="1" applyBorder="1" applyAlignment="1">
      <alignment horizontal="right"/>
    </xf>
    <xf numFmtId="1" fontId="4" fillId="0" borderId="1588" xfId="4" applyNumberFormat="1" applyFont="1" applyBorder="1" applyAlignment="1">
      <alignment horizontal="right"/>
    </xf>
    <xf numFmtId="1" fontId="4" fillId="0" borderId="1589" xfId="4" applyNumberFormat="1" applyFont="1" applyBorder="1" applyAlignment="1">
      <alignment horizontal="right"/>
    </xf>
    <xf numFmtId="1" fontId="4" fillId="3" borderId="1590" xfId="0" applyNumberFormat="1" applyFont="1" applyFill="1" applyBorder="1" applyProtection="1">
      <protection hidden="1"/>
    </xf>
    <xf numFmtId="1" fontId="4" fillId="0" borderId="1590" xfId="0" applyNumberFormat="1" applyFont="1" applyBorder="1" applyProtection="1">
      <protection hidden="1"/>
    </xf>
    <xf numFmtId="1" fontId="6" fillId="3" borderId="1584" xfId="0" applyNumberFormat="1" applyFont="1" applyFill="1" applyBorder="1" applyAlignment="1">
      <alignment vertical="center" wrapText="1"/>
    </xf>
    <xf numFmtId="1" fontId="6" fillId="3" borderId="1591" xfId="0" applyNumberFormat="1" applyFont="1" applyFill="1" applyBorder="1" applyAlignment="1">
      <alignment vertical="center" wrapText="1"/>
    </xf>
    <xf numFmtId="1" fontId="2" fillId="0" borderId="1592" xfId="0" applyNumberFormat="1" applyFont="1" applyBorder="1"/>
    <xf numFmtId="1" fontId="2" fillId="0" borderId="1593" xfId="0" applyNumberFormat="1" applyFont="1" applyBorder="1"/>
    <xf numFmtId="1" fontId="2" fillId="0" borderId="1594" xfId="0" applyNumberFormat="1" applyFont="1" applyBorder="1"/>
    <xf numFmtId="1" fontId="4" fillId="3" borderId="1595" xfId="0" applyNumberFormat="1" applyFont="1" applyFill="1" applyBorder="1" applyProtection="1">
      <protection hidden="1"/>
    </xf>
    <xf numFmtId="1" fontId="4" fillId="0" borderId="1595" xfId="0" applyNumberFormat="1" applyFont="1" applyBorder="1" applyProtection="1">
      <protection hidden="1"/>
    </xf>
    <xf numFmtId="1" fontId="4" fillId="0" borderId="1585" xfId="0" applyNumberFormat="1" applyFont="1" applyBorder="1" applyAlignment="1">
      <alignment horizontal="center" vertical="center"/>
    </xf>
    <xf numFmtId="1" fontId="4" fillId="0" borderId="1588" xfId="0" applyNumberFormat="1" applyFont="1" applyBorder="1" applyAlignment="1">
      <alignment horizontal="center" vertical="center"/>
    </xf>
    <xf numFmtId="1" fontId="4" fillId="0" borderId="1588" xfId="0" applyNumberFormat="1" applyFont="1" applyBorder="1" applyAlignment="1">
      <alignment horizontal="center" vertical="center" wrapText="1"/>
    </xf>
    <xf numFmtId="1" fontId="4" fillId="0" borderId="1578" xfId="0" applyNumberFormat="1" applyFont="1" applyBorder="1" applyAlignment="1">
      <alignment horizontal="center" vertical="center"/>
    </xf>
    <xf numFmtId="1" fontId="4" fillId="0" borderId="1597" xfId="0" applyNumberFormat="1" applyFont="1" applyBorder="1"/>
    <xf numFmtId="1" fontId="4" fillId="6" borderId="1598" xfId="4" applyNumberFormat="1" applyFont="1" applyFill="1" applyBorder="1" applyProtection="1">
      <protection locked="0"/>
    </xf>
    <xf numFmtId="1" fontId="4" fillId="6" borderId="1597" xfId="4" applyNumberFormat="1" applyFont="1" applyFill="1" applyBorder="1" applyProtection="1">
      <protection locked="0"/>
    </xf>
    <xf numFmtId="1" fontId="4" fillId="0" borderId="1599" xfId="0" applyNumberFormat="1" applyFont="1" applyBorder="1"/>
    <xf numFmtId="1" fontId="2" fillId="3" borderId="1600" xfId="0" applyNumberFormat="1" applyFont="1" applyFill="1" applyBorder="1"/>
    <xf numFmtId="1" fontId="4" fillId="0" borderId="1607" xfId="0" applyNumberFormat="1" applyFont="1" applyBorder="1" applyAlignment="1">
      <alignment horizontal="center" vertical="center" wrapText="1"/>
    </xf>
    <xf numFmtId="1" fontId="4" fillId="0" borderId="1608" xfId="0" applyNumberFormat="1" applyFont="1" applyBorder="1" applyAlignment="1">
      <alignment horizontal="center" vertical="center" wrapText="1"/>
    </xf>
    <xf numFmtId="1" fontId="4" fillId="0" borderId="1576" xfId="0" applyNumberFormat="1" applyFont="1" applyBorder="1" applyAlignment="1">
      <alignment horizontal="center" vertical="center" wrapText="1"/>
    </xf>
    <xf numFmtId="1" fontId="4" fillId="0" borderId="1609" xfId="0" applyNumberFormat="1" applyFont="1" applyBorder="1" applyAlignment="1">
      <alignment horizontal="center" vertical="center" wrapText="1"/>
    </xf>
    <xf numFmtId="1" fontId="4" fillId="0" borderId="1605" xfId="0" applyNumberFormat="1" applyFont="1" applyBorder="1" applyAlignment="1">
      <alignment horizontal="center" vertical="center" wrapText="1"/>
    </xf>
    <xf numFmtId="1" fontId="4" fillId="0" borderId="1603" xfId="0" applyNumberFormat="1" applyFont="1" applyBorder="1" applyAlignment="1">
      <alignment horizontal="center" vertical="center" wrapText="1"/>
    </xf>
    <xf numFmtId="1" fontId="4" fillId="0" borderId="1576" xfId="0" applyNumberFormat="1" applyFont="1" applyBorder="1"/>
    <xf numFmtId="1" fontId="4" fillId="0" borderId="1586" xfId="0" applyNumberFormat="1" applyFont="1" applyBorder="1" applyAlignment="1">
      <alignment horizontal="center" vertical="center"/>
    </xf>
    <xf numFmtId="1" fontId="4" fillId="0" borderId="1610" xfId="0" applyNumberFormat="1" applyFont="1" applyBorder="1" applyAlignment="1">
      <alignment horizontal="center" vertical="center"/>
    </xf>
    <xf numFmtId="1" fontId="4" fillId="0" borderId="1571" xfId="0" applyNumberFormat="1" applyFont="1" applyBorder="1"/>
    <xf numFmtId="1" fontId="4" fillId="0" borderId="1539" xfId="0" applyNumberFormat="1" applyFont="1" applyBorder="1"/>
    <xf numFmtId="1" fontId="4" fillId="0" borderId="1582" xfId="0" applyNumberFormat="1" applyFont="1" applyBorder="1"/>
    <xf numFmtId="1" fontId="4" fillId="2" borderId="1612" xfId="5" applyNumberFormat="1" applyFont="1" applyBorder="1" applyProtection="1">
      <protection locked="0"/>
    </xf>
    <xf numFmtId="1" fontId="4" fillId="2" borderId="1613" xfId="5" applyNumberFormat="1" applyFont="1" applyBorder="1" applyProtection="1">
      <protection locked="0"/>
    </xf>
    <xf numFmtId="1" fontId="4" fillId="2" borderId="1614" xfId="5" applyNumberFormat="1" applyFont="1" applyBorder="1" applyProtection="1">
      <protection locked="0"/>
    </xf>
    <xf numFmtId="1" fontId="4" fillId="2" borderId="1615" xfId="5" applyNumberFormat="1" applyFont="1" applyBorder="1" applyProtection="1">
      <protection locked="0"/>
    </xf>
    <xf numFmtId="1" fontId="4" fillId="2" borderId="1616" xfId="5" applyNumberFormat="1" applyFont="1" applyBorder="1" applyProtection="1">
      <protection locked="0"/>
    </xf>
    <xf numFmtId="1" fontId="4" fillId="2" borderId="1617" xfId="5" applyNumberFormat="1" applyFont="1" applyBorder="1" applyProtection="1">
      <protection locked="0"/>
    </xf>
    <xf numFmtId="1" fontId="4" fillId="2" borderId="1618" xfId="5" applyNumberFormat="1" applyFont="1" applyBorder="1" applyProtection="1">
      <protection locked="0"/>
    </xf>
    <xf numFmtId="1" fontId="4" fillId="2" borderId="1619" xfId="5" applyNumberFormat="1" applyFont="1" applyBorder="1" applyProtection="1">
      <protection locked="0"/>
    </xf>
    <xf numFmtId="1" fontId="4" fillId="2" borderId="1620" xfId="5" applyNumberFormat="1" applyFont="1" applyBorder="1" applyProtection="1">
      <protection locked="0"/>
    </xf>
    <xf numFmtId="1" fontId="4" fillId="2" borderId="1621" xfId="5" applyNumberFormat="1" applyFont="1" applyBorder="1" applyProtection="1">
      <protection locked="0"/>
    </xf>
    <xf numFmtId="1" fontId="4" fillId="2" borderId="1622" xfId="5" applyNumberFormat="1" applyFont="1" applyBorder="1" applyProtection="1">
      <protection locked="0"/>
    </xf>
    <xf numFmtId="1" fontId="4" fillId="2" borderId="1623" xfId="5" applyNumberFormat="1" applyFont="1" applyBorder="1" applyProtection="1">
      <protection locked="0"/>
    </xf>
    <xf numFmtId="1" fontId="4" fillId="2" borderId="1624" xfId="5" applyNumberFormat="1" applyFont="1" applyBorder="1" applyProtection="1">
      <protection locked="0"/>
    </xf>
    <xf numFmtId="1" fontId="4" fillId="2" borderId="1625" xfId="5" applyNumberFormat="1" applyFont="1" applyBorder="1" applyProtection="1">
      <protection locked="0"/>
    </xf>
    <xf numFmtId="1" fontId="4" fillId="2" borderId="1626" xfId="5" applyNumberFormat="1" applyFont="1" applyBorder="1" applyProtection="1">
      <protection locked="0"/>
    </xf>
    <xf numFmtId="1" fontId="4" fillId="2" borderId="1627" xfId="5" applyNumberFormat="1" applyFont="1" applyBorder="1" applyProtection="1">
      <protection locked="0"/>
    </xf>
    <xf numFmtId="1" fontId="4" fillId="0" borderId="1585" xfId="0" applyNumberFormat="1" applyFont="1" applyBorder="1" applyAlignment="1">
      <alignment horizontal="center" vertical="center" wrapText="1"/>
    </xf>
    <xf numFmtId="1" fontId="4" fillId="0" borderId="1589" xfId="0" applyNumberFormat="1" applyFont="1" applyBorder="1" applyAlignment="1">
      <alignment horizontal="center" vertical="center" wrapText="1"/>
    </xf>
    <xf numFmtId="1" fontId="4" fillId="0" borderId="1628" xfId="0" applyNumberFormat="1" applyFont="1" applyBorder="1" applyAlignment="1">
      <alignment horizontal="center" vertical="center" wrapText="1"/>
    </xf>
    <xf numFmtId="1" fontId="4" fillId="0" borderId="1629" xfId="0" applyNumberFormat="1" applyFont="1" applyBorder="1"/>
    <xf numFmtId="1" fontId="4" fillId="0" borderId="1630" xfId="0" applyNumberFormat="1" applyFont="1" applyBorder="1"/>
    <xf numFmtId="1" fontId="4" fillId="0" borderId="1631" xfId="0" applyNumberFormat="1" applyFont="1" applyBorder="1"/>
    <xf numFmtId="1" fontId="4" fillId="0" borderId="1632" xfId="0" applyNumberFormat="1" applyFont="1" applyBorder="1"/>
    <xf numFmtId="1" fontId="4" fillId="6" borderId="1630" xfId="0" applyNumberFormat="1" applyFont="1" applyFill="1" applyBorder="1" applyProtection="1">
      <protection locked="0"/>
    </xf>
    <xf numFmtId="1" fontId="4" fillId="6" borderId="1632" xfId="0" applyNumberFormat="1" applyFont="1" applyFill="1" applyBorder="1" applyProtection="1">
      <protection locked="0"/>
    </xf>
    <xf numFmtId="1" fontId="4" fillId="6" borderId="1633" xfId="0" applyNumberFormat="1" applyFont="1" applyFill="1" applyBorder="1" applyProtection="1">
      <protection locked="0"/>
    </xf>
    <xf numFmtId="1" fontId="4" fillId="6" borderId="1634" xfId="0" applyNumberFormat="1" applyFont="1" applyFill="1" applyBorder="1" applyProtection="1">
      <protection locked="0"/>
    </xf>
    <xf numFmtId="0" fontId="4" fillId="0" borderId="1636" xfId="0" applyFont="1" applyBorder="1" applyAlignment="1">
      <alignment horizontal="center" vertical="center"/>
    </xf>
    <xf numFmtId="0" fontId="4" fillId="0" borderId="1637" xfId="0" applyFont="1" applyBorder="1" applyAlignment="1">
      <alignment horizontal="center" vertical="center"/>
    </xf>
    <xf numFmtId="0" fontId="4" fillId="0" borderId="1610" xfId="0" applyFont="1" applyBorder="1" applyAlignment="1">
      <alignment horizontal="center" vertical="center"/>
    </xf>
    <xf numFmtId="0" fontId="4" fillId="0" borderId="1638" xfId="0" applyFont="1" applyBorder="1" applyAlignment="1">
      <alignment wrapText="1"/>
    </xf>
    <xf numFmtId="1" fontId="4" fillId="0" borderId="1639" xfId="0" applyNumberFormat="1" applyFont="1" applyBorder="1"/>
    <xf numFmtId="1" fontId="3" fillId="3" borderId="0" xfId="0" applyNumberFormat="1" applyFont="1" applyFill="1" applyAlignment="1">
      <alignment horizontal="center" vertical="center" wrapText="1"/>
    </xf>
    <xf numFmtId="1" fontId="4" fillId="0" borderId="1184" xfId="0" applyNumberFormat="1" applyFont="1" applyBorder="1" applyAlignment="1">
      <alignment horizontal="center" vertical="center" wrapText="1"/>
    </xf>
    <xf numFmtId="1" fontId="4" fillId="0" borderId="822" xfId="0" applyNumberFormat="1" applyFont="1" applyBorder="1" applyAlignment="1">
      <alignment horizontal="center" vertical="center" wrapText="1"/>
    </xf>
    <xf numFmtId="1" fontId="4" fillId="0" borderId="1576" xfId="0" applyNumberFormat="1" applyFont="1" applyBorder="1" applyAlignment="1">
      <alignment horizontal="center" vertical="center" wrapText="1"/>
    </xf>
    <xf numFmtId="1" fontId="4" fillId="0" borderId="1639" xfId="0" applyNumberFormat="1" applyFont="1" applyBorder="1" applyAlignment="1">
      <alignment horizontal="center" vertical="center" wrapText="1"/>
    </xf>
    <xf numFmtId="1" fontId="4" fillId="0" borderId="1637" xfId="0" applyNumberFormat="1" applyFont="1" applyBorder="1" applyAlignment="1">
      <alignment horizontal="center" vertical="center" wrapText="1"/>
    </xf>
    <xf numFmtId="1" fontId="4" fillId="3" borderId="1639" xfId="0" applyNumberFormat="1" applyFont="1" applyFill="1" applyBorder="1" applyAlignment="1">
      <alignment horizontal="center" vertical="center"/>
    </xf>
    <xf numFmtId="1" fontId="4" fillId="3" borderId="1605" xfId="0" applyNumberFormat="1" applyFont="1" applyFill="1" applyBorder="1" applyAlignment="1">
      <alignment horizontal="center" vertical="center"/>
    </xf>
    <xf numFmtId="1" fontId="4" fillId="3" borderId="1641" xfId="0" applyNumberFormat="1" applyFont="1" applyFill="1" applyBorder="1" applyAlignment="1">
      <alignment horizontal="center" vertical="center"/>
    </xf>
    <xf numFmtId="1" fontId="4" fillId="0" borderId="1635" xfId="0" applyNumberFormat="1" applyFont="1" applyBorder="1" applyAlignment="1">
      <alignment horizontal="center" vertical="center"/>
    </xf>
    <xf numFmtId="1" fontId="4" fillId="0" borderId="1639" xfId="0" applyNumberFormat="1" applyFont="1" applyBorder="1" applyAlignment="1">
      <alignment horizontal="right"/>
    </xf>
    <xf numFmtId="1" fontId="4" fillId="0" borderId="1637" xfId="0" applyNumberFormat="1" applyFont="1" applyBorder="1" applyAlignment="1">
      <alignment horizontal="right"/>
    </xf>
    <xf numFmtId="1" fontId="4" fillId="3" borderId="1635" xfId="0" applyNumberFormat="1" applyFont="1" applyFill="1" applyBorder="1" applyAlignment="1">
      <alignment horizontal="center" vertical="center"/>
    </xf>
    <xf numFmtId="1" fontId="4" fillId="3" borderId="1632" xfId="0" applyNumberFormat="1" applyFont="1" applyFill="1" applyBorder="1" applyAlignment="1">
      <alignment horizontal="right"/>
    </xf>
    <xf numFmtId="1" fontId="4" fillId="6" borderId="1642" xfId="0" applyNumberFormat="1" applyFont="1" applyFill="1" applyBorder="1" applyProtection="1">
      <protection locked="0"/>
    </xf>
    <xf numFmtId="1" fontId="4" fillId="6" borderId="1643" xfId="0" applyNumberFormat="1" applyFont="1" applyFill="1" applyBorder="1" applyProtection="1">
      <protection locked="0"/>
    </xf>
    <xf numFmtId="1" fontId="4" fillId="6" borderId="1644" xfId="0" applyNumberFormat="1" applyFont="1" applyFill="1" applyBorder="1" applyProtection="1">
      <protection locked="0"/>
    </xf>
    <xf numFmtId="1" fontId="4" fillId="6" borderId="1629" xfId="0" applyNumberFormat="1" applyFont="1" applyFill="1" applyBorder="1" applyAlignment="1" applyProtection="1">
      <alignment wrapText="1"/>
      <protection locked="0"/>
    </xf>
    <xf numFmtId="1" fontId="4" fillId="6" borderId="1632" xfId="0" applyNumberFormat="1" applyFont="1" applyFill="1" applyBorder="1" applyAlignment="1" applyProtection="1">
      <alignment wrapText="1"/>
      <protection locked="0"/>
    </xf>
    <xf numFmtId="1" fontId="4" fillId="0" borderId="1645" xfId="0" applyNumberFormat="1" applyFont="1" applyBorder="1" applyAlignment="1">
      <alignment horizontal="right" wrapText="1"/>
    </xf>
    <xf numFmtId="1" fontId="4" fillId="6" borderId="1460" xfId="0" applyNumberFormat="1" applyFont="1" applyFill="1" applyBorder="1" applyProtection="1">
      <protection locked="0"/>
    </xf>
    <xf numFmtId="1" fontId="5" fillId="3" borderId="734" xfId="0" applyNumberFormat="1" applyFont="1" applyFill="1" applyBorder="1"/>
    <xf numFmtId="1" fontId="5" fillId="3" borderId="1646" xfId="0" applyNumberFormat="1" applyFont="1" applyFill="1" applyBorder="1"/>
    <xf numFmtId="1" fontId="4" fillId="3" borderId="734" xfId="0" applyNumberFormat="1" applyFont="1" applyFill="1" applyBorder="1"/>
    <xf numFmtId="1" fontId="4" fillId="3" borderId="220" xfId="0" applyNumberFormat="1" applyFont="1" applyFill="1" applyBorder="1"/>
    <xf numFmtId="1" fontId="4" fillId="4" borderId="220" xfId="0" applyNumberFormat="1" applyFont="1" applyFill="1" applyBorder="1"/>
    <xf numFmtId="1" fontId="4" fillId="0" borderId="742" xfId="0" applyNumberFormat="1" applyFont="1" applyBorder="1" applyAlignment="1">
      <alignment horizontal="center" vertical="center" wrapText="1"/>
    </xf>
    <xf numFmtId="1" fontId="4" fillId="0" borderId="1647" xfId="0" applyNumberFormat="1" applyFont="1" applyBorder="1" applyAlignment="1">
      <alignment horizontal="center" vertical="center" wrapText="1"/>
    </xf>
    <xf numFmtId="1" fontId="4" fillId="0" borderId="1630" xfId="0" applyNumberFormat="1" applyFont="1" applyBorder="1" applyAlignment="1">
      <alignment horizontal="right"/>
    </xf>
    <xf numFmtId="1" fontId="4" fillId="6" borderId="1648" xfId="0" applyNumberFormat="1" applyFont="1" applyFill="1" applyBorder="1" applyProtection="1">
      <protection locked="0"/>
    </xf>
    <xf numFmtId="1" fontId="4" fillId="0" borderId="1637" xfId="0" applyNumberFormat="1" applyFont="1" applyBorder="1" applyAlignment="1">
      <alignment horizontal="center" vertical="center"/>
    </xf>
    <xf numFmtId="1" fontId="4" fillId="3" borderId="1649" xfId="0" applyNumberFormat="1" applyFont="1" applyFill="1" applyBorder="1"/>
    <xf numFmtId="1" fontId="4" fillId="3" borderId="1649" xfId="0" applyNumberFormat="1" applyFont="1" applyFill="1" applyBorder="1" applyAlignment="1">
      <alignment wrapText="1"/>
    </xf>
    <xf numFmtId="1" fontId="4" fillId="4" borderId="1649" xfId="0" applyNumberFormat="1" applyFont="1" applyFill="1" applyBorder="1" applyProtection="1">
      <protection hidden="1"/>
    </xf>
    <xf numFmtId="1" fontId="4" fillId="3" borderId="1650" xfId="0" applyNumberFormat="1" applyFont="1" applyFill="1" applyBorder="1"/>
    <xf numFmtId="1" fontId="1" fillId="3" borderId="1650" xfId="0" applyNumberFormat="1" applyFont="1" applyFill="1" applyBorder="1" applyAlignment="1">
      <alignment horizontal="right"/>
    </xf>
    <xf numFmtId="1" fontId="4" fillId="0" borderId="1650" xfId="0" applyNumberFormat="1" applyFont="1" applyBorder="1"/>
    <xf numFmtId="1" fontId="4" fillId="4" borderId="1650" xfId="0" applyNumberFormat="1" applyFont="1" applyFill="1" applyBorder="1" applyProtection="1">
      <protection hidden="1"/>
    </xf>
    <xf numFmtId="1" fontId="1" fillId="3" borderId="1650" xfId="0" applyNumberFormat="1" applyFont="1" applyFill="1" applyBorder="1"/>
    <xf numFmtId="1" fontId="5" fillId="0" borderId="1651" xfId="0" applyNumberFormat="1" applyFont="1" applyBorder="1"/>
    <xf numFmtId="1" fontId="5" fillId="0" borderId="1652" xfId="0" applyNumberFormat="1" applyFont="1" applyBorder="1"/>
    <xf numFmtId="1" fontId="4" fillId="0" borderId="1650" xfId="0" applyNumberFormat="1" applyFont="1" applyBorder="1" applyProtection="1">
      <protection hidden="1"/>
    </xf>
    <xf numFmtId="1" fontId="4" fillId="0" borderId="1635" xfId="0" applyNumberFormat="1" applyFont="1" applyBorder="1" applyAlignment="1">
      <alignment horizontal="center" vertical="center" wrapText="1"/>
    </xf>
    <xf numFmtId="1" fontId="1" fillId="0" borderId="1643" xfId="0" applyNumberFormat="1" applyFont="1" applyBorder="1" applyAlignment="1">
      <alignment horizontal="left" vertical="center"/>
    </xf>
    <xf numFmtId="1" fontId="4" fillId="0" borderId="1643" xfId="0" applyNumberFormat="1" applyFont="1" applyBorder="1" applyAlignment="1">
      <alignment horizontal="right"/>
    </xf>
    <xf numFmtId="1" fontId="4" fillId="0" borderId="1629" xfId="0" applyNumberFormat="1" applyFont="1" applyBorder="1" applyAlignment="1">
      <alignment horizontal="right"/>
    </xf>
    <xf numFmtId="1" fontId="4" fillId="0" borderId="1632" xfId="0" applyNumberFormat="1" applyFont="1" applyBorder="1" applyAlignment="1">
      <alignment horizontal="right"/>
    </xf>
    <xf numFmtId="1" fontId="4" fillId="0" borderId="1648" xfId="0" applyNumberFormat="1" applyFont="1" applyBorder="1"/>
    <xf numFmtId="1" fontId="4" fillId="10" borderId="1653" xfId="1" applyNumberFormat="1" applyFont="1" applyBorder="1" applyAlignment="1" applyProtection="1">
      <alignment horizontal="right"/>
      <protection locked="0"/>
    </xf>
    <xf numFmtId="1" fontId="4" fillId="10" borderId="1654" xfId="1" applyNumberFormat="1" applyFont="1" applyBorder="1" applyAlignment="1" applyProtection="1">
      <alignment horizontal="right"/>
      <protection locked="0"/>
    </xf>
    <xf numFmtId="1" fontId="4" fillId="10" borderId="1655" xfId="1" applyNumberFormat="1" applyFont="1" applyBorder="1" applyAlignment="1" applyProtection="1">
      <alignment horizontal="right"/>
      <protection locked="0"/>
    </xf>
    <xf numFmtId="1" fontId="4" fillId="10" borderId="1656" xfId="1" applyNumberFormat="1" applyFont="1" applyBorder="1" applyAlignment="1" applyProtection="1">
      <alignment horizontal="right"/>
      <protection locked="0"/>
    </xf>
    <xf numFmtId="1" fontId="5" fillId="0" borderId="1657" xfId="0" applyNumberFormat="1" applyFont="1" applyBorder="1"/>
    <xf numFmtId="1" fontId="5" fillId="0" borderId="1658" xfId="0" applyNumberFormat="1" applyFont="1" applyBorder="1" applyAlignment="1">
      <alignment wrapText="1"/>
    </xf>
    <xf numFmtId="1" fontId="5" fillId="0" borderId="1659" xfId="0" applyNumberFormat="1" applyFont="1" applyBorder="1" applyAlignment="1">
      <alignment wrapText="1"/>
    </xf>
    <xf numFmtId="1" fontId="4" fillId="4" borderId="1660" xfId="0" applyNumberFormat="1" applyFont="1" applyFill="1" applyBorder="1"/>
    <xf numFmtId="1" fontId="4" fillId="4" borderId="1661" xfId="0" applyNumberFormat="1" applyFont="1" applyFill="1" applyBorder="1"/>
    <xf numFmtId="1" fontId="4" fillId="0" borderId="1662" xfId="0" applyNumberFormat="1" applyFont="1" applyBorder="1"/>
    <xf numFmtId="1" fontId="4" fillId="0" borderId="1660" xfId="0" applyNumberFormat="1" applyFont="1" applyBorder="1" applyProtection="1">
      <protection hidden="1"/>
    </xf>
    <xf numFmtId="1" fontId="4" fillId="0" borderId="1663" xfId="0" applyNumberFormat="1" applyFont="1" applyBorder="1" applyAlignment="1">
      <alignment horizontal="center" vertical="center" wrapText="1"/>
    </xf>
    <xf numFmtId="1" fontId="4" fillId="0" borderId="1664" xfId="0" applyNumberFormat="1" applyFont="1" applyBorder="1" applyAlignment="1">
      <alignment horizontal="center" vertical="center" wrapText="1"/>
    </xf>
    <xf numFmtId="1" fontId="4" fillId="0" borderId="1665" xfId="0" applyNumberFormat="1" applyFont="1" applyBorder="1" applyAlignment="1">
      <alignment horizontal="center" vertical="center" wrapText="1"/>
    </xf>
    <xf numFmtId="1" fontId="4" fillId="0" borderId="1666" xfId="0" applyNumberFormat="1" applyFont="1" applyBorder="1" applyAlignment="1">
      <alignment horizontal="center" vertical="center" wrapText="1"/>
    </xf>
    <xf numFmtId="1" fontId="4" fillId="3" borderId="1662" xfId="0" applyNumberFormat="1" applyFont="1" applyFill="1" applyBorder="1"/>
    <xf numFmtId="1" fontId="4" fillId="3" borderId="1661" xfId="0" applyNumberFormat="1" applyFont="1" applyFill="1" applyBorder="1"/>
    <xf numFmtId="1" fontId="4" fillId="0" borderId="1661" xfId="0" applyNumberFormat="1" applyFont="1" applyBorder="1"/>
    <xf numFmtId="1" fontId="4" fillId="0" borderId="1661" xfId="0" applyNumberFormat="1" applyFont="1" applyBorder="1" applyProtection="1">
      <protection hidden="1"/>
    </xf>
    <xf numFmtId="1" fontId="4" fillId="0" borderId="1667" xfId="0" applyNumberFormat="1" applyFont="1" applyBorder="1" applyAlignment="1">
      <alignment horizontal="left" vertical="center" wrapText="1"/>
    </xf>
    <xf numFmtId="1" fontId="4" fillId="6" borderId="1668" xfId="0" applyNumberFormat="1" applyFont="1" applyFill="1" applyBorder="1" applyProtection="1">
      <protection locked="0"/>
    </xf>
    <xf numFmtId="1" fontId="4" fillId="6" borderId="1669" xfId="0" applyNumberFormat="1" applyFont="1" applyFill="1" applyBorder="1" applyProtection="1">
      <protection locked="0"/>
    </xf>
    <xf numFmtId="1" fontId="4" fillId="0" borderId="1461" xfId="0" applyNumberFormat="1" applyFont="1" applyBorder="1" applyAlignment="1">
      <alignment horizontal="left" vertical="center" wrapText="1"/>
    </xf>
    <xf numFmtId="0" fontId="4" fillId="0" borderId="1671" xfId="0" applyFont="1" applyBorder="1" applyAlignment="1">
      <alignment horizontal="center" vertical="center" wrapText="1"/>
    </xf>
    <xf numFmtId="0" fontId="4" fillId="0" borderId="1666" xfId="0" applyFont="1" applyBorder="1" applyAlignment="1">
      <alignment horizontal="center" vertical="center" wrapText="1"/>
    </xf>
    <xf numFmtId="1" fontId="4" fillId="4" borderId="1672" xfId="0" applyNumberFormat="1" applyFont="1" applyFill="1" applyBorder="1"/>
    <xf numFmtId="1" fontId="4" fillId="0" borderId="1672" xfId="0" applyNumberFormat="1" applyFont="1" applyBorder="1"/>
    <xf numFmtId="1" fontId="4" fillId="0" borderId="1672" xfId="0" applyNumberFormat="1" applyFont="1" applyBorder="1" applyProtection="1">
      <protection hidden="1"/>
    </xf>
    <xf numFmtId="0" fontId="4" fillId="0" borderId="1673" xfId="0" applyFont="1" applyBorder="1" applyAlignment="1">
      <alignment vertical="center" wrapText="1"/>
    </xf>
    <xf numFmtId="0" fontId="4" fillId="11" borderId="1674" xfId="0" applyFont="1" applyFill="1" applyBorder="1" applyAlignment="1" applyProtection="1">
      <alignment vertical="center"/>
      <protection locked="0"/>
    </xf>
    <xf numFmtId="0" fontId="4" fillId="11" borderId="1675" xfId="0" applyFont="1" applyFill="1" applyBorder="1" applyAlignment="1" applyProtection="1">
      <alignment vertical="center"/>
      <protection locked="0"/>
    </xf>
    <xf numFmtId="0" fontId="4" fillId="11" borderId="1676" xfId="0" applyFont="1" applyFill="1" applyBorder="1" applyAlignment="1" applyProtection="1">
      <alignment vertical="center" wrapText="1"/>
      <protection locked="0"/>
    </xf>
    <xf numFmtId="0" fontId="4" fillId="11" borderId="1675" xfId="0" applyFont="1" applyFill="1" applyBorder="1" applyAlignment="1" applyProtection="1">
      <alignment vertical="center" wrapText="1"/>
      <protection locked="0"/>
    </xf>
    <xf numFmtId="1" fontId="4" fillId="3" borderId="1672" xfId="0" applyNumberFormat="1" applyFont="1" applyFill="1" applyBorder="1"/>
    <xf numFmtId="1" fontId="4" fillId="0" borderId="1677" xfId="0" applyNumberFormat="1" applyFont="1" applyBorder="1" applyAlignment="1">
      <alignment horizontal="center" wrapText="1"/>
    </xf>
    <xf numFmtId="1" fontId="1" fillId="4" borderId="1672" xfId="0" applyNumberFormat="1" applyFont="1" applyFill="1" applyBorder="1"/>
    <xf numFmtId="1" fontId="4" fillId="0" borderId="1667" xfId="0" applyNumberFormat="1" applyFont="1" applyBorder="1" applyAlignment="1">
      <alignment vertical="center" wrapText="1"/>
    </xf>
    <xf numFmtId="1" fontId="4" fillId="6" borderId="1667" xfId="0" applyNumberFormat="1" applyFont="1" applyFill="1" applyBorder="1" applyAlignment="1" applyProtection="1">
      <alignment wrapText="1"/>
      <protection locked="0"/>
    </xf>
    <xf numFmtId="1" fontId="1" fillId="3" borderId="1672" xfId="0" applyNumberFormat="1" applyFont="1" applyFill="1" applyBorder="1" applyAlignment="1">
      <alignment wrapText="1"/>
    </xf>
    <xf numFmtId="1" fontId="4" fillId="0" borderId="1678" xfId="0" applyNumberFormat="1" applyFont="1" applyBorder="1"/>
    <xf numFmtId="1" fontId="4" fillId="3" borderId="1660" xfId="0" applyNumberFormat="1" applyFont="1" applyFill="1" applyBorder="1"/>
    <xf numFmtId="1" fontId="4" fillId="0" borderId="1660" xfId="0" applyNumberFormat="1" applyFont="1" applyBorder="1"/>
    <xf numFmtId="1" fontId="4" fillId="0" borderId="1679" xfId="0" applyNumberFormat="1" applyFont="1" applyBorder="1"/>
    <xf numFmtId="1" fontId="4" fillId="0" borderId="1680" xfId="0" applyNumberFormat="1" applyFont="1" applyBorder="1"/>
    <xf numFmtId="1" fontId="4" fillId="0" borderId="1677" xfId="0" applyNumberFormat="1" applyFont="1" applyBorder="1" applyAlignment="1">
      <alignment horizontal="left" vertical="center" wrapText="1"/>
    </xf>
    <xf numFmtId="1" fontId="4" fillId="6" borderId="1663" xfId="0" applyNumberFormat="1" applyFont="1" applyFill="1" applyBorder="1" applyProtection="1">
      <protection locked="0"/>
    </xf>
    <xf numFmtId="1" fontId="4" fillId="6" borderId="1664" xfId="0" applyNumberFormat="1" applyFont="1" applyFill="1" applyBorder="1" applyProtection="1">
      <protection locked="0"/>
    </xf>
    <xf numFmtId="1" fontId="4" fillId="0" borderId="1448" xfId="0" applyNumberFormat="1" applyFont="1" applyBorder="1" applyProtection="1">
      <protection hidden="1"/>
    </xf>
    <xf numFmtId="1" fontId="4" fillId="0" borderId="1449" xfId="0" applyNumberFormat="1" applyFont="1" applyBorder="1" applyProtection="1">
      <protection hidden="1"/>
    </xf>
    <xf numFmtId="1" fontId="4" fillId="0" borderId="1684" xfId="0" applyNumberFormat="1" applyFont="1" applyBorder="1"/>
    <xf numFmtId="1" fontId="4" fillId="3" borderId="1684" xfId="0" applyNumberFormat="1" applyFont="1" applyFill="1" applyBorder="1"/>
    <xf numFmtId="1" fontId="4" fillId="0" borderId="1684" xfId="0" applyNumberFormat="1" applyFont="1" applyBorder="1" applyProtection="1">
      <protection hidden="1"/>
    </xf>
    <xf numFmtId="1" fontId="4" fillId="0" borderId="1685" xfId="0" applyNumberFormat="1" applyFont="1" applyBorder="1" applyAlignment="1">
      <alignment horizontal="center" vertical="center" wrapText="1"/>
    </xf>
    <xf numFmtId="1" fontId="4" fillId="0" borderId="354" xfId="0" applyNumberFormat="1" applyFont="1" applyBorder="1" applyAlignment="1">
      <alignment horizontal="center" vertical="center" wrapText="1"/>
    </xf>
    <xf numFmtId="1" fontId="4" fillId="0" borderId="355" xfId="0" applyNumberFormat="1" applyFont="1" applyBorder="1" applyAlignment="1">
      <alignment horizontal="center" vertical="center" wrapText="1"/>
    </xf>
    <xf numFmtId="1" fontId="4" fillId="0" borderId="1686" xfId="0" applyNumberFormat="1" applyFont="1" applyBorder="1" applyAlignment="1">
      <alignment horizontal="center"/>
    </xf>
    <xf numFmtId="1" fontId="4" fillId="0" borderId="1687" xfId="0" applyNumberFormat="1" applyFont="1" applyBorder="1" applyAlignment="1">
      <alignment horizontal="right"/>
    </xf>
    <xf numFmtId="1" fontId="4" fillId="0" borderId="1688" xfId="0" applyNumberFormat="1" applyFont="1" applyBorder="1" applyAlignment="1">
      <alignment horizontal="right"/>
    </xf>
    <xf numFmtId="1" fontId="4" fillId="0" borderId="251" xfId="0" applyNumberFormat="1" applyFont="1" applyBorder="1" applyAlignment="1">
      <alignment horizontal="right"/>
    </xf>
    <xf numFmtId="1" fontId="4" fillId="0" borderId="1689" xfId="0" applyNumberFormat="1" applyFont="1" applyBorder="1" applyProtection="1">
      <protection locked="0"/>
    </xf>
    <xf numFmtId="1" fontId="4" fillId="3" borderId="1689" xfId="0" applyNumberFormat="1" applyFont="1" applyFill="1" applyBorder="1"/>
    <xf numFmtId="1" fontId="4" fillId="0" borderId="1689" xfId="0" applyNumberFormat="1" applyFont="1" applyBorder="1"/>
    <xf numFmtId="1" fontId="4" fillId="0" borderId="1689" xfId="0" applyNumberFormat="1" applyFont="1" applyBorder="1" applyProtection="1">
      <protection hidden="1"/>
    </xf>
    <xf numFmtId="1" fontId="4" fillId="0" borderId="1691" xfId="0" applyNumberFormat="1" applyFont="1" applyBorder="1" applyAlignment="1">
      <alignment horizontal="center" vertical="center"/>
    </xf>
    <xf numFmtId="1" fontId="4" fillId="0" borderId="1672" xfId="0" applyNumberFormat="1" applyFont="1" applyBorder="1" applyProtection="1">
      <protection locked="0"/>
    </xf>
    <xf numFmtId="1" fontId="4" fillId="0" borderId="1690" xfId="0" applyNumberFormat="1" applyFont="1" applyBorder="1" applyAlignment="1">
      <alignment horizontal="center" vertical="center"/>
    </xf>
    <xf numFmtId="1" fontId="4" fillId="0" borderId="1690" xfId="0" applyNumberFormat="1" applyFont="1" applyBorder="1" applyAlignment="1" applyProtection="1">
      <alignment horizontal="center" vertical="center"/>
      <protection hidden="1"/>
    </xf>
    <xf numFmtId="1" fontId="4" fillId="0" borderId="1692" xfId="0" applyNumberFormat="1" applyFont="1" applyBorder="1" applyAlignment="1">
      <alignment horizontal="right"/>
    </xf>
    <xf numFmtId="1" fontId="4" fillId="0" borderId="1693" xfId="0" applyNumberFormat="1" applyFont="1" applyBorder="1" applyAlignment="1">
      <alignment horizontal="right"/>
    </xf>
    <xf numFmtId="1" fontId="4" fillId="0" borderId="1694" xfId="0" applyNumberFormat="1" applyFont="1" applyBorder="1" applyAlignment="1">
      <alignment horizontal="right"/>
    </xf>
    <xf numFmtId="1" fontId="4" fillId="6" borderId="1692" xfId="0" applyNumberFormat="1" applyFont="1" applyFill="1" applyBorder="1" applyAlignment="1" applyProtection="1">
      <alignment horizontal="right"/>
      <protection locked="0"/>
    </xf>
    <xf numFmtId="1" fontId="4" fillId="6" borderId="1694" xfId="0" applyNumberFormat="1" applyFont="1" applyFill="1" applyBorder="1" applyAlignment="1" applyProtection="1">
      <alignment horizontal="right"/>
      <protection locked="0"/>
    </xf>
    <xf numFmtId="1" fontId="4" fillId="6" borderId="1695" xfId="0" applyNumberFormat="1" applyFont="1" applyFill="1" applyBorder="1" applyAlignment="1" applyProtection="1">
      <alignment horizontal="right"/>
      <protection locked="0"/>
    </xf>
    <xf numFmtId="1" fontId="4" fillId="6" borderId="1696" xfId="0" applyNumberFormat="1" applyFont="1" applyFill="1" applyBorder="1" applyAlignment="1" applyProtection="1">
      <alignment horizontal="right"/>
      <protection locked="0"/>
    </xf>
    <xf numFmtId="1" fontId="4" fillId="6" borderId="1697" xfId="0" applyNumberFormat="1" applyFont="1" applyFill="1" applyBorder="1" applyAlignment="1" applyProtection="1">
      <alignment horizontal="right"/>
      <protection locked="0"/>
    </xf>
    <xf numFmtId="1" fontId="4" fillId="6" borderId="1698" xfId="0" applyNumberFormat="1" applyFont="1" applyFill="1" applyBorder="1" applyAlignment="1" applyProtection="1">
      <alignment horizontal="right"/>
      <protection locked="0"/>
    </xf>
    <xf numFmtId="1" fontId="4" fillId="3" borderId="1672" xfId="0" applyNumberFormat="1" applyFont="1" applyFill="1" applyBorder="1" applyProtection="1">
      <protection hidden="1"/>
    </xf>
    <xf numFmtId="1" fontId="4" fillId="0" borderId="1691" xfId="0" applyNumberFormat="1" applyFont="1" applyBorder="1" applyAlignment="1">
      <alignment horizontal="left" vertical="center"/>
    </xf>
    <xf numFmtId="1" fontId="4" fillId="0" borderId="1691" xfId="0" applyNumberFormat="1" applyFont="1" applyBorder="1" applyAlignment="1">
      <alignment horizontal="center" vertical="center" wrapText="1"/>
    </xf>
    <xf numFmtId="1" fontId="4" fillId="6" borderId="1691" xfId="0" applyNumberFormat="1" applyFont="1" applyFill="1" applyBorder="1" applyProtection="1">
      <protection locked="0"/>
    </xf>
    <xf numFmtId="1" fontId="4" fillId="6" borderId="1703" xfId="0" applyNumberFormat="1" applyFont="1" applyFill="1" applyBorder="1" applyProtection="1">
      <protection locked="0"/>
    </xf>
    <xf numFmtId="1" fontId="4" fillId="6" borderId="1704" xfId="0" applyNumberFormat="1" applyFont="1" applyFill="1" applyBorder="1" applyProtection="1">
      <protection locked="0"/>
    </xf>
    <xf numFmtId="1" fontId="4" fillId="3" borderId="1689" xfId="0" applyNumberFormat="1" applyFont="1" applyFill="1" applyBorder="1" applyProtection="1">
      <protection hidden="1"/>
    </xf>
    <xf numFmtId="1" fontId="4" fillId="0" borderId="1691" xfId="0" applyNumberFormat="1" applyFont="1" applyBorder="1" applyAlignment="1">
      <alignment horizontal="left" vertical="center" wrapText="1"/>
    </xf>
    <xf numFmtId="1" fontId="4" fillId="0" borderId="1691" xfId="0" applyNumberFormat="1" applyFont="1" applyBorder="1" applyAlignment="1">
      <alignment horizontal="center"/>
    </xf>
    <xf numFmtId="1" fontId="4" fillId="6" borderId="1461" xfId="0" applyNumberFormat="1" applyFont="1" applyFill="1" applyBorder="1" applyProtection="1">
      <protection locked="0"/>
    </xf>
    <xf numFmtId="1" fontId="4" fillId="3" borderId="1705" xfId="0" applyNumberFormat="1" applyFont="1" applyFill="1" applyBorder="1"/>
    <xf numFmtId="1" fontId="4" fillId="3" borderId="1705" xfId="0" applyNumberFormat="1" applyFont="1" applyFill="1" applyBorder="1" applyProtection="1">
      <protection hidden="1"/>
    </xf>
    <xf numFmtId="1" fontId="4" fillId="0" borderId="1705" xfId="0" applyNumberFormat="1" applyFont="1" applyBorder="1" applyProtection="1">
      <protection hidden="1"/>
    </xf>
    <xf numFmtId="1" fontId="4" fillId="4" borderId="1705" xfId="0" applyNumberFormat="1" applyFont="1" applyFill="1" applyBorder="1"/>
    <xf numFmtId="1" fontId="4" fillId="4" borderId="1705" xfId="0" applyNumberFormat="1" applyFont="1" applyFill="1" applyBorder="1" applyProtection="1">
      <protection hidden="1"/>
    </xf>
    <xf numFmtId="1" fontId="4" fillId="0" borderId="1713" xfId="3" applyNumberFormat="1" applyFont="1" applyBorder="1" applyAlignment="1">
      <alignment horizontal="center" vertical="center" wrapText="1"/>
    </xf>
    <xf numFmtId="1" fontId="4" fillId="0" borderId="1714" xfId="3" applyNumberFormat="1" applyFont="1" applyBorder="1" applyAlignment="1">
      <alignment horizontal="center" vertical="center" wrapText="1"/>
    </xf>
    <xf numFmtId="1" fontId="4" fillId="0" borderId="1715" xfId="3" applyNumberFormat="1" applyFont="1" applyFill="1" applyBorder="1" applyAlignment="1">
      <alignment horizontal="center" vertical="center" wrapText="1"/>
    </xf>
    <xf numFmtId="1" fontId="4" fillId="0" borderId="1714" xfId="3" applyNumberFormat="1" applyFont="1" applyFill="1" applyBorder="1" applyAlignment="1">
      <alignment horizontal="center" vertical="center" wrapText="1"/>
    </xf>
    <xf numFmtId="1" fontId="4" fillId="0" borderId="1713" xfId="3" applyNumberFormat="1" applyFont="1" applyFill="1" applyBorder="1" applyAlignment="1">
      <alignment horizontal="center" vertical="center" wrapText="1"/>
    </xf>
    <xf numFmtId="1" fontId="4" fillId="0" borderId="1716" xfId="3" applyNumberFormat="1" applyFont="1" applyFill="1" applyBorder="1" applyAlignment="1">
      <alignment horizontal="center" vertical="center" wrapText="1"/>
    </xf>
    <xf numFmtId="1" fontId="4" fillId="0" borderId="1717" xfId="3" applyNumberFormat="1" applyFont="1" applyBorder="1" applyAlignment="1">
      <alignment horizontal="center" vertical="center" wrapText="1"/>
    </xf>
    <xf numFmtId="1" fontId="4" fillId="3" borderId="1718" xfId="0" applyNumberFormat="1" applyFont="1" applyFill="1" applyBorder="1" applyProtection="1">
      <protection hidden="1"/>
    </xf>
    <xf numFmtId="1" fontId="4" fillId="0" borderId="1718" xfId="0" applyNumberFormat="1" applyFont="1" applyBorder="1" applyProtection="1">
      <protection hidden="1"/>
    </xf>
    <xf numFmtId="1" fontId="4" fillId="0" borderId="1673" xfId="2" applyNumberFormat="1" applyFont="1" applyBorder="1" applyAlignment="1">
      <alignment vertical="center" wrapText="1"/>
    </xf>
    <xf numFmtId="1" fontId="4" fillId="6" borderId="1719" xfId="4" applyNumberFormat="1" applyFont="1" applyFill="1" applyBorder="1" applyProtection="1">
      <protection locked="0"/>
    </xf>
    <xf numFmtId="1" fontId="4" fillId="6" borderId="1720" xfId="4" applyNumberFormat="1" applyFont="1" applyFill="1" applyBorder="1" applyProtection="1">
      <protection locked="0"/>
    </xf>
    <xf numFmtId="1" fontId="4" fillId="6" borderId="1721" xfId="4" applyNumberFormat="1" applyFont="1" applyFill="1" applyBorder="1" applyProtection="1">
      <protection locked="0"/>
    </xf>
    <xf numFmtId="1" fontId="4" fillId="6" borderId="1722" xfId="4" applyNumberFormat="1" applyFont="1" applyFill="1" applyBorder="1" applyProtection="1">
      <protection locked="0"/>
    </xf>
    <xf numFmtId="1" fontId="4" fillId="6" borderId="1723" xfId="4" applyNumberFormat="1" applyFont="1" applyFill="1" applyBorder="1" applyProtection="1">
      <protection locked="0"/>
    </xf>
    <xf numFmtId="1" fontId="4" fillId="6" borderId="1724" xfId="4" applyNumberFormat="1" applyFont="1" applyFill="1" applyBorder="1" applyProtection="1">
      <protection locked="0"/>
    </xf>
    <xf numFmtId="1" fontId="4" fillId="0" borderId="1725" xfId="2" applyNumberFormat="1" applyFont="1" applyBorder="1" applyAlignment="1">
      <alignment horizontal="center" vertical="center" wrapText="1"/>
    </xf>
    <xf numFmtId="1" fontId="4" fillId="0" borderId="1726" xfId="4" applyNumberFormat="1" applyFont="1" applyBorder="1" applyAlignment="1">
      <alignment horizontal="right"/>
    </xf>
    <xf numFmtId="1" fontId="4" fillId="0" borderId="1727" xfId="4" applyNumberFormat="1" applyFont="1" applyBorder="1" applyAlignment="1">
      <alignment horizontal="right"/>
    </xf>
    <xf numFmtId="1" fontId="4" fillId="0" borderId="1728" xfId="4" applyNumberFormat="1" applyFont="1" applyBorder="1" applyAlignment="1">
      <alignment horizontal="right"/>
    </xf>
    <xf numFmtId="1" fontId="4" fillId="0" borderId="1716" xfId="4" applyNumberFormat="1" applyFont="1" applyBorder="1" applyAlignment="1">
      <alignment horizontal="right"/>
    </xf>
    <xf numFmtId="1" fontId="4" fillId="0" borderId="1729" xfId="4" applyNumberFormat="1" applyFont="1" applyBorder="1" applyAlignment="1">
      <alignment horizontal="right"/>
    </xf>
    <xf numFmtId="1" fontId="4" fillId="3" borderId="1730" xfId="0" applyNumberFormat="1" applyFont="1" applyFill="1" applyBorder="1" applyProtection="1">
      <protection hidden="1"/>
    </xf>
    <xf numFmtId="1" fontId="4" fillId="0" borderId="1730" xfId="0" applyNumberFormat="1" applyFont="1" applyBorder="1" applyProtection="1">
      <protection hidden="1"/>
    </xf>
    <xf numFmtId="1" fontId="6" fillId="3" borderId="1725" xfId="0" applyNumberFormat="1" applyFont="1" applyFill="1" applyBorder="1" applyAlignment="1">
      <alignment vertical="center" wrapText="1"/>
    </xf>
    <xf numFmtId="1" fontId="2" fillId="0" borderId="1731" xfId="0" applyNumberFormat="1" applyFont="1" applyBorder="1"/>
    <xf numFmtId="1" fontId="2" fillId="0" borderId="1732" xfId="0" applyNumberFormat="1" applyFont="1" applyBorder="1"/>
    <xf numFmtId="1" fontId="2" fillId="0" borderId="1733" xfId="0" applyNumberFormat="1" applyFont="1" applyBorder="1"/>
    <xf numFmtId="1" fontId="4" fillId="0" borderId="1692" xfId="0" applyNumberFormat="1" applyFont="1" applyBorder="1" applyAlignment="1">
      <alignment horizontal="center" vertical="center"/>
    </xf>
    <xf numFmtId="1" fontId="4" fillId="0" borderId="1716" xfId="0" applyNumberFormat="1" applyFont="1" applyBorder="1" applyAlignment="1">
      <alignment horizontal="center" vertical="center"/>
    </xf>
    <xf numFmtId="1" fontId="4" fillId="0" borderId="1716" xfId="0" applyNumberFormat="1" applyFont="1" applyBorder="1" applyAlignment="1">
      <alignment horizontal="center" vertical="center" wrapText="1"/>
    </xf>
    <xf numFmtId="1" fontId="4" fillId="0" borderId="1737" xfId="0" applyNumberFormat="1" applyFont="1" applyBorder="1" applyAlignment="1">
      <alignment horizontal="center" vertical="center"/>
    </xf>
    <xf numFmtId="1" fontId="4" fillId="0" borderId="1738" xfId="0" applyNumberFormat="1" applyFont="1" applyBorder="1"/>
    <xf numFmtId="1" fontId="4" fillId="6" borderId="1674" xfId="4" applyNumberFormat="1" applyFont="1" applyFill="1" applyBorder="1" applyProtection="1">
      <protection locked="0"/>
    </xf>
    <xf numFmtId="1" fontId="4" fillId="6" borderId="1739" xfId="4" applyNumberFormat="1" applyFont="1" applyFill="1" applyBorder="1" applyProtection="1">
      <protection locked="0"/>
    </xf>
    <xf numFmtId="1" fontId="4" fillId="6" borderId="1738" xfId="4" applyNumberFormat="1" applyFont="1" applyFill="1" applyBorder="1" applyProtection="1">
      <protection locked="0"/>
    </xf>
    <xf numFmtId="1" fontId="4" fillId="3" borderId="1740" xfId="0" applyNumberFormat="1" applyFont="1" applyFill="1" applyBorder="1" applyProtection="1">
      <protection hidden="1"/>
    </xf>
    <xf numFmtId="1" fontId="4" fillId="0" borderId="1740" xfId="0" applyNumberFormat="1" applyFont="1" applyBorder="1" applyProtection="1">
      <protection hidden="1"/>
    </xf>
    <xf numFmtId="1" fontId="4" fillId="0" borderId="1741" xfId="0" applyNumberFormat="1" applyFont="1" applyBorder="1"/>
    <xf numFmtId="1" fontId="2" fillId="3" borderId="1742" xfId="0" applyNumberFormat="1" applyFont="1" applyFill="1" applyBorder="1"/>
    <xf numFmtId="1" fontId="4" fillId="0" borderId="1746" xfId="0" applyNumberFormat="1" applyFont="1" applyBorder="1" applyAlignment="1">
      <alignment horizontal="center" vertical="center" wrapText="1"/>
    </xf>
    <xf numFmtId="1" fontId="4" fillId="0" borderId="1747" xfId="0" applyNumberFormat="1" applyFont="1" applyBorder="1" applyAlignment="1">
      <alignment horizontal="center" vertical="center" wrapText="1"/>
    </xf>
    <xf numFmtId="1" fontId="4" fillId="0" borderId="1711" xfId="0" applyNumberFormat="1" applyFont="1" applyBorder="1" applyAlignment="1">
      <alignment horizontal="center" vertical="center" wrapText="1"/>
    </xf>
    <xf numFmtId="1" fontId="4" fillId="0" borderId="1748" xfId="0" applyNumberFormat="1" applyFont="1" applyBorder="1" applyAlignment="1">
      <alignment horizontal="center" vertical="center" wrapText="1"/>
    </xf>
    <xf numFmtId="1" fontId="4" fillId="0" borderId="1737" xfId="0" applyNumberFormat="1" applyFont="1" applyBorder="1" applyAlignment="1">
      <alignment horizontal="center" vertical="center" wrapText="1"/>
    </xf>
    <xf numFmtId="1" fontId="4" fillId="0" borderId="1745" xfId="0" applyNumberFormat="1" applyFont="1" applyBorder="1" applyAlignment="1">
      <alignment horizontal="center" vertical="center" wrapText="1"/>
    </xf>
    <xf numFmtId="1" fontId="4" fillId="0" borderId="1711" xfId="0" applyNumberFormat="1" applyFont="1" applyBorder="1"/>
    <xf numFmtId="1" fontId="4" fillId="0" borderId="1753" xfId="0" applyNumberFormat="1" applyFont="1" applyBorder="1" applyAlignment="1">
      <alignment horizontal="center" vertical="center" wrapText="1"/>
    </xf>
    <xf numFmtId="1" fontId="4" fillId="0" borderId="1754" xfId="0" applyNumberFormat="1" applyFont="1" applyBorder="1" applyAlignment="1">
      <alignment horizontal="center" vertical="center"/>
    </xf>
    <xf numFmtId="1" fontId="4" fillId="0" borderId="1755" xfId="0" applyNumberFormat="1" applyFont="1" applyBorder="1" applyAlignment="1">
      <alignment horizontal="center" vertical="center"/>
    </xf>
    <xf numFmtId="1" fontId="4" fillId="0" borderId="1753" xfId="0" applyNumberFormat="1" applyFont="1" applyBorder="1" applyAlignment="1">
      <alignment horizontal="center" vertical="center"/>
    </xf>
    <xf numFmtId="1" fontId="4" fillId="0" borderId="1752" xfId="0" applyNumberFormat="1" applyFont="1" applyBorder="1" applyAlignment="1">
      <alignment horizontal="center" vertical="center"/>
    </xf>
    <xf numFmtId="1" fontId="4" fillId="0" borderId="1757" xfId="0" applyNumberFormat="1" applyFont="1" applyBorder="1"/>
    <xf numFmtId="1" fontId="4" fillId="0" borderId="1758" xfId="0" applyNumberFormat="1" applyFont="1" applyBorder="1"/>
    <xf numFmtId="1" fontId="4" fillId="0" borderId="1759" xfId="0" applyNumberFormat="1" applyFont="1" applyBorder="1"/>
    <xf numFmtId="1" fontId="4" fillId="2" borderId="1760" xfId="5" applyNumberFormat="1" applyFont="1" applyBorder="1" applyProtection="1">
      <protection locked="0"/>
    </xf>
    <xf numFmtId="1" fontId="4" fillId="2" borderId="1761" xfId="5" applyNumberFormat="1" applyFont="1" applyBorder="1" applyProtection="1">
      <protection locked="0"/>
    </xf>
    <xf numFmtId="1" fontId="4" fillId="2" borderId="1762" xfId="5" applyNumberFormat="1" applyFont="1" applyBorder="1" applyProtection="1">
      <protection locked="0"/>
    </xf>
    <xf numFmtId="1" fontId="4" fillId="2" borderId="1763" xfId="5" applyNumberFormat="1" applyFont="1" applyBorder="1" applyProtection="1">
      <protection locked="0"/>
    </xf>
    <xf numFmtId="1" fontId="4" fillId="2" borderId="1764" xfId="5" applyNumberFormat="1" applyFont="1" applyBorder="1" applyProtection="1">
      <protection locked="0"/>
    </xf>
    <xf numFmtId="1" fontId="4" fillId="2" borderId="1765" xfId="5" applyNumberFormat="1" applyFont="1" applyBorder="1" applyProtection="1">
      <protection locked="0"/>
    </xf>
    <xf numFmtId="1" fontId="4" fillId="2" borderId="1766" xfId="5" applyNumberFormat="1" applyFont="1" applyBorder="1" applyProtection="1">
      <protection locked="0"/>
    </xf>
    <xf numFmtId="1" fontId="4" fillId="2" borderId="1767" xfId="5" applyNumberFormat="1" applyFont="1" applyBorder="1" applyProtection="1">
      <protection locked="0"/>
    </xf>
    <xf numFmtId="1" fontId="4" fillId="2" borderId="1768" xfId="5" applyNumberFormat="1" applyFont="1" applyBorder="1" applyProtection="1">
      <protection locked="0"/>
    </xf>
    <xf numFmtId="1" fontId="4" fillId="2" borderId="1769" xfId="5" applyNumberFormat="1" applyFont="1" applyBorder="1" applyProtection="1">
      <protection locked="0"/>
    </xf>
    <xf numFmtId="1" fontId="4" fillId="2" borderId="1770" xfId="5" applyNumberFormat="1" applyFont="1" applyBorder="1" applyProtection="1">
      <protection locked="0"/>
    </xf>
    <xf numFmtId="1" fontId="4" fillId="2" borderId="1771" xfId="5" applyNumberFormat="1" applyFont="1" applyBorder="1" applyProtection="1">
      <protection locked="0"/>
    </xf>
    <xf numFmtId="1" fontId="4" fillId="2" borderId="1772" xfId="5" applyNumberFormat="1" applyFont="1" applyBorder="1" applyProtection="1">
      <protection locked="0"/>
    </xf>
    <xf numFmtId="1" fontId="4" fillId="2" borderId="1773" xfId="5" applyNumberFormat="1" applyFont="1" applyBorder="1" applyProtection="1">
      <protection locked="0"/>
    </xf>
    <xf numFmtId="1" fontId="4" fillId="2" borderId="1774" xfId="5" applyNumberFormat="1" applyFont="1" applyBorder="1" applyProtection="1">
      <protection locked="0"/>
    </xf>
    <xf numFmtId="1" fontId="4" fillId="2" borderId="1775" xfId="5" applyNumberFormat="1" applyFont="1" applyBorder="1" applyProtection="1">
      <protection locked="0"/>
    </xf>
    <xf numFmtId="1" fontId="4" fillId="0" borderId="1754" xfId="0" applyNumberFormat="1" applyFont="1" applyBorder="1" applyAlignment="1">
      <alignment horizontal="center" vertical="center" wrapText="1"/>
    </xf>
    <xf numFmtId="1" fontId="4" fillId="0" borderId="1776" xfId="0" applyNumberFormat="1" applyFont="1" applyBorder="1" applyAlignment="1">
      <alignment horizontal="center" vertical="center" wrapText="1"/>
    </xf>
    <xf numFmtId="1" fontId="4" fillId="0" borderId="1777" xfId="0" applyNumberFormat="1" applyFont="1" applyBorder="1" applyAlignment="1">
      <alignment horizontal="center" vertical="center" wrapText="1"/>
    </xf>
    <xf numFmtId="1" fontId="4" fillId="0" borderId="1778" xfId="0" applyNumberFormat="1" applyFont="1" applyBorder="1"/>
    <xf numFmtId="1" fontId="4" fillId="0" borderId="1779" xfId="0" applyNumberFormat="1" applyFont="1" applyBorder="1"/>
    <xf numFmtId="1" fontId="4" fillId="6" borderId="1758" xfId="0" applyNumberFormat="1" applyFont="1" applyFill="1" applyBorder="1" applyProtection="1">
      <protection locked="0"/>
    </xf>
    <xf numFmtId="1" fontId="4" fillId="6" borderId="1779" xfId="0" applyNumberFormat="1" applyFont="1" applyFill="1" applyBorder="1" applyProtection="1">
      <protection locked="0"/>
    </xf>
    <xf numFmtId="1" fontId="4" fillId="6" borderId="1780" xfId="0" applyNumberFormat="1" applyFont="1" applyFill="1" applyBorder="1" applyProtection="1">
      <protection locked="0"/>
    </xf>
    <xf numFmtId="1" fontId="4" fillId="6" borderId="1781" xfId="0" applyNumberFormat="1" applyFont="1" applyFill="1" applyBorder="1" applyProtection="1">
      <protection locked="0"/>
    </xf>
    <xf numFmtId="0" fontId="4" fillId="0" borderId="1754" xfId="0" applyFont="1" applyBorder="1" applyAlignment="1">
      <alignment horizontal="center" vertical="center"/>
    </xf>
    <xf numFmtId="0" fontId="4" fillId="0" borderId="1755" xfId="0" applyFont="1" applyBorder="1" applyAlignment="1">
      <alignment horizontal="center" vertical="center"/>
    </xf>
    <xf numFmtId="0" fontId="4" fillId="0" borderId="1752" xfId="0" applyFont="1" applyBorder="1" applyAlignment="1">
      <alignment horizontal="center" vertical="center"/>
    </xf>
    <xf numFmtId="1" fontId="4" fillId="0" borderId="1754" xfId="0" applyNumberFormat="1" applyFont="1" applyBorder="1"/>
    <xf numFmtId="1" fontId="4" fillId="0" borderId="165" xfId="0" applyNumberFormat="1" applyFont="1" applyBorder="1" applyAlignment="1">
      <alignment horizontal="center" vertical="center" wrapText="1"/>
    </xf>
    <xf numFmtId="1" fontId="4" fillId="0" borderId="9" xfId="0" applyNumberFormat="1" applyFont="1" applyBorder="1" applyAlignment="1">
      <alignment horizontal="center" vertical="center" wrapText="1"/>
    </xf>
    <xf numFmtId="1" fontId="4" fillId="0" borderId="151" xfId="0" applyNumberFormat="1" applyFont="1" applyBorder="1" applyAlignment="1">
      <alignment horizontal="center" vertical="center" wrapText="1"/>
    </xf>
    <xf numFmtId="0" fontId="4" fillId="0" borderId="165" xfId="0" applyFont="1" applyBorder="1" applyAlignment="1">
      <alignment horizontal="center" vertical="center"/>
    </xf>
    <xf numFmtId="0" fontId="4" fillId="0" borderId="151" xfId="0" applyFont="1" applyBorder="1" applyAlignment="1">
      <alignment horizontal="center" vertical="center"/>
    </xf>
    <xf numFmtId="0" fontId="4" fillId="0" borderId="156" xfId="0" applyFont="1" applyBorder="1" applyAlignment="1">
      <alignment horizontal="center" vertical="center"/>
    </xf>
    <xf numFmtId="0" fontId="4" fillId="0" borderId="157" xfId="0" applyFont="1" applyBorder="1" applyAlignment="1">
      <alignment horizontal="center" vertical="center"/>
    </xf>
    <xf numFmtId="0" fontId="4" fillId="0" borderId="158" xfId="0" applyFont="1" applyBorder="1" applyAlignment="1">
      <alignment horizontal="center" vertical="center"/>
    </xf>
    <xf numFmtId="0" fontId="4" fillId="0" borderId="160" xfId="0" applyFont="1" applyBorder="1" applyAlignment="1">
      <alignment horizontal="center" vertical="center" wrapText="1"/>
    </xf>
    <xf numFmtId="0" fontId="4" fillId="0" borderId="197" xfId="0" applyFont="1" applyBorder="1" applyAlignment="1">
      <alignment horizontal="center" vertical="center" wrapText="1"/>
    </xf>
    <xf numFmtId="1" fontId="4" fillId="0" borderId="156" xfId="0" applyNumberFormat="1" applyFont="1" applyBorder="1" applyAlignment="1">
      <alignment horizontal="center" vertical="center" wrapText="1"/>
    </xf>
    <xf numFmtId="1" fontId="4" fillId="0" borderId="160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/>
    </xf>
    <xf numFmtId="1" fontId="4" fillId="0" borderId="14" xfId="0" applyNumberFormat="1" applyFont="1" applyBorder="1" applyAlignment="1">
      <alignment horizontal="center" vertical="center"/>
    </xf>
    <xf numFmtId="1" fontId="4" fillId="0" borderId="133" xfId="0" applyNumberFormat="1" applyFont="1" applyBorder="1" applyAlignment="1">
      <alignment horizontal="center" vertical="center"/>
    </xf>
    <xf numFmtId="1" fontId="4" fillId="0" borderId="157" xfId="0" applyNumberFormat="1" applyFont="1" applyBorder="1" applyAlignment="1">
      <alignment horizontal="center" vertical="center" wrapText="1"/>
    </xf>
    <xf numFmtId="1" fontId="4" fillId="0" borderId="158" xfId="0" applyNumberFormat="1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/>
    </xf>
    <xf numFmtId="1" fontId="4" fillId="0" borderId="9" xfId="0" applyNumberFormat="1" applyFont="1" applyBorder="1" applyAlignment="1">
      <alignment horizontal="center" vertical="center"/>
    </xf>
    <xf numFmtId="1" fontId="4" fillId="0" borderId="151" xfId="0" applyNumberFormat="1" applyFont="1" applyBorder="1" applyAlignment="1">
      <alignment horizontal="center" vertical="center"/>
    </xf>
    <xf numFmtId="1" fontId="4" fillId="0" borderId="79" xfId="0" applyNumberFormat="1" applyFont="1" applyBorder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 wrapText="1"/>
    </xf>
    <xf numFmtId="1" fontId="4" fillId="0" borderId="14" xfId="0" applyNumberFormat="1" applyFont="1" applyBorder="1" applyAlignment="1">
      <alignment horizontal="center" vertical="center" wrapText="1"/>
    </xf>
    <xf numFmtId="1" fontId="4" fillId="0" borderId="150" xfId="0" applyNumberFormat="1" applyFont="1" applyBorder="1" applyAlignment="1">
      <alignment horizontal="center" vertical="center" wrapText="1"/>
    </xf>
    <xf numFmtId="1" fontId="4" fillId="0" borderId="11" xfId="0" applyNumberFormat="1" applyFont="1" applyBorder="1" applyAlignment="1">
      <alignment horizontal="center" vertical="center" wrapText="1"/>
    </xf>
    <xf numFmtId="1" fontId="4" fillId="0" borderId="133" xfId="0" applyNumberFormat="1" applyFont="1" applyBorder="1" applyAlignment="1">
      <alignment horizontal="center" vertical="center" wrapText="1"/>
    </xf>
    <xf numFmtId="1" fontId="4" fillId="0" borderId="156" xfId="0" applyNumberFormat="1" applyFont="1" applyBorder="1" applyAlignment="1">
      <alignment horizontal="center" vertical="center"/>
    </xf>
    <xf numFmtId="1" fontId="4" fillId="0" borderId="158" xfId="0" applyNumberFormat="1" applyFont="1" applyBorder="1" applyAlignment="1">
      <alignment horizontal="center" vertical="center"/>
    </xf>
    <xf numFmtId="1" fontId="4" fillId="0" borderId="176" xfId="0" applyNumberFormat="1" applyFont="1" applyBorder="1" applyAlignment="1">
      <alignment horizontal="center" vertical="center" wrapText="1"/>
    </xf>
    <xf numFmtId="1" fontId="4" fillId="0" borderId="185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33" xfId="0" applyFont="1" applyBorder="1" applyAlignment="1">
      <alignment horizontal="center" vertical="center"/>
    </xf>
    <xf numFmtId="1" fontId="4" fillId="0" borderId="159" xfId="0" applyNumberFormat="1" applyFont="1" applyBorder="1" applyAlignment="1">
      <alignment horizontal="center" vertical="center" wrapText="1"/>
    </xf>
    <xf numFmtId="1" fontId="4" fillId="0" borderId="161" xfId="0" applyNumberFormat="1" applyFont="1" applyBorder="1" applyAlignment="1">
      <alignment horizontal="center" vertical="center" wrapText="1"/>
    </xf>
    <xf numFmtId="1" fontId="4" fillId="0" borderId="164" xfId="0" applyNumberFormat="1" applyFont="1" applyBorder="1" applyAlignment="1">
      <alignment horizontal="center" vertical="center" wrapText="1"/>
    </xf>
    <xf numFmtId="1" fontId="4" fillId="0" borderId="155" xfId="0" applyNumberFormat="1" applyFont="1" applyBorder="1" applyAlignment="1">
      <alignment horizontal="center" vertical="center"/>
    </xf>
    <xf numFmtId="1" fontId="4" fillId="0" borderId="79" xfId="0" applyNumberFormat="1" applyFont="1" applyBorder="1" applyAlignment="1">
      <alignment horizontal="center" vertical="center"/>
    </xf>
    <xf numFmtId="1" fontId="4" fillId="0" borderId="132" xfId="0" applyNumberFormat="1" applyFont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 vertical="center"/>
    </xf>
    <xf numFmtId="1" fontId="4" fillId="0" borderId="11" xfId="0" applyNumberFormat="1" applyFont="1" applyBorder="1" applyAlignment="1">
      <alignment horizontal="center" vertical="center"/>
    </xf>
    <xf numFmtId="1" fontId="4" fillId="0" borderId="157" xfId="0" applyNumberFormat="1" applyFont="1" applyBorder="1" applyAlignment="1">
      <alignment horizontal="center" vertical="center"/>
    </xf>
    <xf numFmtId="1" fontId="4" fillId="0" borderId="160" xfId="0" applyNumberFormat="1" applyFont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/>
    </xf>
    <xf numFmtId="1" fontId="4" fillId="0" borderId="7" xfId="0" applyNumberFormat="1" applyFont="1" applyBorder="1" applyAlignment="1">
      <alignment horizontal="center" vertical="center"/>
    </xf>
    <xf numFmtId="1" fontId="4" fillId="0" borderId="8" xfId="0" applyNumberFormat="1" applyFont="1" applyBorder="1" applyAlignment="1">
      <alignment horizontal="center" vertical="center"/>
    </xf>
    <xf numFmtId="1" fontId="4" fillId="0" borderId="13" xfId="0" applyNumberFormat="1" applyFont="1" applyBorder="1" applyAlignment="1">
      <alignment horizontal="center" vertical="center"/>
    </xf>
    <xf numFmtId="1" fontId="4" fillId="0" borderId="128" xfId="3" applyNumberFormat="1" applyFont="1" applyBorder="1" applyAlignment="1">
      <alignment horizontal="center" vertical="center" wrapText="1"/>
    </xf>
    <xf numFmtId="1" fontId="4" fillId="0" borderId="9" xfId="3" applyNumberFormat="1" applyFont="1" applyBorder="1" applyAlignment="1">
      <alignment horizontal="center" vertical="center" wrapText="1"/>
    </xf>
    <xf numFmtId="1" fontId="4" fillId="0" borderId="134" xfId="3" applyNumberFormat="1" applyFont="1" applyBorder="1" applyAlignment="1">
      <alignment horizontal="center" vertical="center" wrapText="1"/>
    </xf>
    <xf numFmtId="1" fontId="4" fillId="0" borderId="129" xfId="3" applyNumberFormat="1" applyFont="1" applyBorder="1" applyAlignment="1">
      <alignment horizontal="center" vertical="center" wrapText="1"/>
    </xf>
    <xf numFmtId="1" fontId="4" fillId="0" borderId="131" xfId="3" applyNumberFormat="1" applyFont="1" applyBorder="1" applyAlignment="1">
      <alignment horizontal="center" vertical="center" wrapText="1"/>
    </xf>
    <xf numFmtId="1" fontId="4" fillId="0" borderId="132" xfId="3" applyNumberFormat="1" applyFont="1" applyBorder="1" applyAlignment="1">
      <alignment horizontal="center" vertical="center" wrapText="1"/>
    </xf>
    <xf numFmtId="1" fontId="4" fillId="0" borderId="133" xfId="3" applyNumberFormat="1" applyFont="1" applyBorder="1" applyAlignment="1">
      <alignment horizontal="center" vertical="center" wrapText="1"/>
    </xf>
    <xf numFmtId="1" fontId="4" fillId="0" borderId="3" xfId="2" applyNumberFormat="1" applyFont="1" applyBorder="1" applyAlignment="1">
      <alignment horizontal="center" vertical="center" wrapText="1"/>
    </xf>
    <xf numFmtId="1" fontId="4" fillId="0" borderId="150" xfId="2" applyNumberFormat="1" applyFont="1" applyBorder="1" applyAlignment="1">
      <alignment horizontal="center" vertical="center" wrapText="1"/>
    </xf>
    <xf numFmtId="1" fontId="4" fillId="0" borderId="2" xfId="2" applyNumberFormat="1" applyFont="1" applyBorder="1" applyAlignment="1">
      <alignment horizontal="center" vertical="center" wrapText="1"/>
    </xf>
    <xf numFmtId="1" fontId="4" fillId="0" borderId="151" xfId="2" applyNumberFormat="1" applyFont="1" applyBorder="1" applyAlignment="1">
      <alignment horizontal="center" vertical="center" wrapText="1"/>
    </xf>
    <xf numFmtId="1" fontId="4" fillId="0" borderId="6" xfId="2" applyNumberFormat="1" applyFont="1" applyBorder="1" applyAlignment="1">
      <alignment horizontal="center" vertical="center" wrapText="1"/>
    </xf>
    <xf numFmtId="1" fontId="4" fillId="0" borderId="7" xfId="2" applyNumberFormat="1" applyFont="1" applyBorder="1" applyAlignment="1">
      <alignment horizontal="center" vertical="center" wrapText="1"/>
    </xf>
    <xf numFmtId="1" fontId="4" fillId="0" borderId="13" xfId="2" applyNumberFormat="1" applyFont="1" applyBorder="1" applyAlignment="1">
      <alignment horizontal="center" vertical="center" wrapText="1"/>
    </xf>
    <xf numFmtId="1" fontId="4" fillId="0" borderId="18" xfId="0" applyNumberFormat="1" applyFont="1" applyBorder="1" applyAlignment="1">
      <alignment horizontal="center" vertical="center" wrapText="1"/>
    </xf>
    <xf numFmtId="1" fontId="1" fillId="0" borderId="123" xfId="0" applyNumberFormat="1" applyFont="1" applyBorder="1" applyAlignment="1">
      <alignment horizontal="left" vertical="center"/>
    </xf>
    <xf numFmtId="1" fontId="1" fillId="0" borderId="124" xfId="0" applyNumberFormat="1" applyFont="1" applyBorder="1" applyAlignment="1">
      <alignment horizontal="left" vertical="center"/>
    </xf>
    <xf numFmtId="1" fontId="1" fillId="0" borderId="125" xfId="0" applyNumberFormat="1" applyFont="1" applyBorder="1" applyAlignment="1">
      <alignment horizontal="left" vertical="center"/>
    </xf>
    <xf numFmtId="1" fontId="5" fillId="4" borderId="11" xfId="2" quotePrefix="1" applyNumberFormat="1" applyFont="1" applyFill="1" applyBorder="1" applyAlignment="1">
      <alignment horizontal="left"/>
    </xf>
    <xf numFmtId="1" fontId="4" fillId="0" borderId="128" xfId="2" applyNumberFormat="1" applyFont="1" applyBorder="1" applyAlignment="1">
      <alignment horizontal="center" vertical="center" wrapText="1"/>
    </xf>
    <xf numFmtId="1" fontId="4" fillId="0" borderId="9" xfId="2" applyNumberFormat="1" applyFont="1" applyBorder="1" applyAlignment="1">
      <alignment horizontal="center" vertical="center" wrapText="1"/>
    </xf>
    <xf numFmtId="1" fontId="4" fillId="0" borderId="134" xfId="2" applyNumberFormat="1" applyFont="1" applyBorder="1" applyAlignment="1">
      <alignment horizontal="center" vertical="center" wrapText="1"/>
    </xf>
    <xf numFmtId="1" fontId="4" fillId="0" borderId="129" xfId="3" applyNumberFormat="1" applyFont="1" applyBorder="1" applyAlignment="1">
      <alignment horizontal="center" vertical="center"/>
    </xf>
    <xf numFmtId="1" fontId="4" fillId="0" borderId="130" xfId="3" applyNumberFormat="1" applyFont="1" applyBorder="1" applyAlignment="1">
      <alignment horizontal="center" vertical="center"/>
    </xf>
    <xf numFmtId="1" fontId="4" fillId="0" borderId="131" xfId="3" applyNumberFormat="1" applyFont="1" applyBorder="1" applyAlignment="1">
      <alignment horizontal="center" vertical="center"/>
    </xf>
    <xf numFmtId="1" fontId="4" fillId="0" borderId="132" xfId="3" applyNumberFormat="1" applyFont="1" applyBorder="1" applyAlignment="1">
      <alignment horizontal="center" vertical="center"/>
    </xf>
    <xf numFmtId="1" fontId="4" fillId="0" borderId="11" xfId="3" applyNumberFormat="1" applyFont="1" applyBorder="1" applyAlignment="1">
      <alignment horizontal="center" vertical="center"/>
    </xf>
    <xf numFmtId="1" fontId="4" fillId="0" borderId="133" xfId="3" applyNumberFormat="1" applyFont="1" applyBorder="1" applyAlignment="1">
      <alignment horizontal="center" vertical="center"/>
    </xf>
    <xf numFmtId="1" fontId="4" fillId="0" borderId="79" xfId="3" applyNumberFormat="1" applyFont="1" applyBorder="1" applyAlignment="1">
      <alignment horizontal="center" vertical="center"/>
    </xf>
    <xf numFmtId="1" fontId="4" fillId="0" borderId="0" xfId="3" applyNumberFormat="1" applyFont="1" applyBorder="1" applyAlignment="1">
      <alignment horizontal="center" vertical="center"/>
    </xf>
    <xf numFmtId="1" fontId="4" fillId="0" borderId="14" xfId="3" applyNumberFormat="1" applyFont="1" applyBorder="1" applyAlignment="1">
      <alignment horizontal="center" vertical="center"/>
    </xf>
    <xf numFmtId="1" fontId="4" fillId="0" borderId="18" xfId="0" applyNumberFormat="1" applyFont="1" applyBorder="1" applyAlignment="1">
      <alignment horizontal="center" vertical="center"/>
    </xf>
    <xf numFmtId="1" fontId="4" fillId="0" borderId="122" xfId="0" applyNumberFormat="1" applyFont="1" applyBorder="1" applyAlignment="1">
      <alignment horizontal="center" vertical="center" wrapText="1"/>
    </xf>
    <xf numFmtId="1" fontId="4" fillId="0" borderId="13" xfId="0" applyNumberFormat="1" applyFont="1" applyBorder="1" applyAlignment="1">
      <alignment horizontal="center" vertical="center" wrapText="1"/>
    </xf>
    <xf numFmtId="1" fontId="4" fillId="0" borderId="110" xfId="0" applyNumberFormat="1" applyFont="1" applyBorder="1" applyAlignment="1">
      <alignment horizontal="center" vertical="center" wrapText="1"/>
    </xf>
    <xf numFmtId="1" fontId="4" fillId="0" borderId="111" xfId="0" applyNumberFormat="1" applyFont="1" applyBorder="1" applyAlignment="1">
      <alignment horizontal="center" vertical="center" wrapText="1"/>
    </xf>
    <xf numFmtId="1" fontId="4" fillId="0" borderId="113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1" fontId="4" fillId="0" borderId="12" xfId="0" applyNumberFormat="1" applyFont="1" applyBorder="1" applyAlignment="1">
      <alignment horizontal="center" vertical="center" wrapText="1"/>
    </xf>
    <xf numFmtId="1" fontId="5" fillId="0" borderId="0" xfId="0" applyNumberFormat="1" applyFont="1" applyAlignment="1">
      <alignment horizontal="left"/>
    </xf>
    <xf numFmtId="1" fontId="4" fillId="3" borderId="2" xfId="0" applyNumberFormat="1" applyFont="1" applyFill="1" applyBorder="1" applyAlignment="1">
      <alignment horizontal="center" vertical="center"/>
    </xf>
    <xf numFmtId="1" fontId="4" fillId="3" borderId="9" xfId="0" applyNumberFormat="1" applyFont="1" applyFill="1" applyBorder="1" applyAlignment="1">
      <alignment horizontal="center" vertical="center"/>
    </xf>
    <xf numFmtId="1" fontId="4" fillId="3" borderId="15" xfId="0" applyNumberFormat="1" applyFont="1" applyFill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 wrapText="1"/>
    </xf>
    <xf numFmtId="1" fontId="4" fillId="0" borderId="10" xfId="0" applyNumberFormat="1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0" fontId="4" fillId="0" borderId="92" xfId="0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 wrapText="1"/>
    </xf>
    <xf numFmtId="1" fontId="4" fillId="0" borderId="15" xfId="0" applyNumberFormat="1" applyFont="1" applyBorder="1" applyAlignment="1">
      <alignment horizontal="center" vertical="center" wrapText="1"/>
    </xf>
    <xf numFmtId="1" fontId="4" fillId="0" borderId="15" xfId="0" applyNumberFormat="1" applyFont="1" applyBorder="1" applyAlignment="1">
      <alignment horizontal="center" vertical="center"/>
    </xf>
    <xf numFmtId="1" fontId="4" fillId="0" borderId="103" xfId="0" applyNumberFormat="1" applyFont="1" applyBorder="1" applyAlignment="1">
      <alignment horizontal="center" vertical="center" wrapText="1"/>
    </xf>
    <xf numFmtId="1" fontId="4" fillId="0" borderId="48" xfId="0" applyNumberFormat="1" applyFont="1" applyBorder="1" applyAlignment="1">
      <alignment horizontal="center" vertical="center" wrapText="1"/>
    </xf>
    <xf numFmtId="1" fontId="4" fillId="0" borderId="104" xfId="0" applyNumberFormat="1" applyFont="1" applyBorder="1" applyAlignment="1">
      <alignment horizontal="center" vertical="center" wrapText="1"/>
    </xf>
    <xf numFmtId="1" fontId="4" fillId="0" borderId="91" xfId="0" applyNumberFormat="1" applyFont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1" fontId="6" fillId="3" borderId="0" xfId="0" applyNumberFormat="1" applyFont="1" applyFill="1" applyAlignment="1">
      <alignment horizontal="center" wrapText="1"/>
    </xf>
    <xf numFmtId="1" fontId="3" fillId="3" borderId="0" xfId="0" applyNumberFormat="1" applyFont="1" applyFill="1" applyAlignment="1">
      <alignment horizontal="center" vertical="center" wrapText="1"/>
    </xf>
    <xf numFmtId="1" fontId="4" fillId="0" borderId="946" xfId="0" applyNumberFormat="1" applyFont="1" applyBorder="1" applyAlignment="1">
      <alignment horizontal="center" vertical="center" wrapText="1"/>
    </xf>
    <xf numFmtId="1" fontId="4" fillId="0" borderId="1225" xfId="0" applyNumberFormat="1" applyFont="1" applyBorder="1" applyAlignment="1">
      <alignment horizontal="center" vertical="center" wrapText="1"/>
    </xf>
    <xf numFmtId="0" fontId="4" fillId="0" borderId="946" xfId="0" applyFont="1" applyBorder="1" applyAlignment="1">
      <alignment horizontal="center" vertical="center"/>
    </xf>
    <xf numFmtId="0" fontId="4" fillId="0" borderId="1225" xfId="0" applyFont="1" applyBorder="1" applyAlignment="1">
      <alignment horizontal="center" vertical="center"/>
    </xf>
    <xf numFmtId="0" fontId="4" fillId="0" borderId="1339" xfId="0" applyFont="1" applyBorder="1" applyAlignment="1">
      <alignment horizontal="center" vertical="center"/>
    </xf>
    <xf numFmtId="0" fontId="4" fillId="0" borderId="1313" xfId="0" applyFont="1" applyBorder="1" applyAlignment="1">
      <alignment horizontal="center" vertical="center"/>
    </xf>
    <xf numFmtId="0" fontId="4" fillId="0" borderId="1281" xfId="0" applyFont="1" applyBorder="1" applyAlignment="1">
      <alignment horizontal="center" vertical="center"/>
    </xf>
    <xf numFmtId="0" fontId="4" fillId="0" borderId="1280" xfId="0" applyFont="1" applyBorder="1" applyAlignment="1">
      <alignment horizontal="center" vertical="center" wrapText="1"/>
    </xf>
    <xf numFmtId="0" fontId="4" fillId="0" borderId="1163" xfId="0" applyFont="1" applyBorder="1" applyAlignment="1">
      <alignment horizontal="center" vertical="center" wrapText="1"/>
    </xf>
    <xf numFmtId="1" fontId="4" fillId="0" borderId="1292" xfId="0" applyNumberFormat="1" applyFont="1" applyBorder="1" applyAlignment="1">
      <alignment horizontal="center" vertical="center" wrapText="1"/>
    </xf>
    <xf numFmtId="1" fontId="4" fillId="0" borderId="1280" xfId="0" applyNumberFormat="1" applyFont="1" applyBorder="1" applyAlignment="1">
      <alignment horizontal="center" vertical="center" wrapText="1"/>
    </xf>
    <xf numFmtId="1" fontId="4" fillId="0" borderId="1337" xfId="0" applyNumberFormat="1" applyFont="1" applyBorder="1" applyAlignment="1">
      <alignment horizontal="center" vertical="center"/>
    </xf>
    <xf numFmtId="1" fontId="4" fillId="0" borderId="994" xfId="0" applyNumberFormat="1" applyFont="1" applyBorder="1" applyAlignment="1">
      <alignment horizontal="center" vertical="center"/>
    </xf>
    <xf numFmtId="1" fontId="4" fillId="0" borderId="1313" xfId="0" applyNumberFormat="1" applyFont="1" applyBorder="1" applyAlignment="1">
      <alignment horizontal="center" vertical="center" wrapText="1"/>
    </xf>
    <xf numFmtId="1" fontId="4" fillId="0" borderId="1281" xfId="0" applyNumberFormat="1" applyFont="1" applyBorder="1" applyAlignment="1">
      <alignment horizontal="center" vertical="center" wrapText="1"/>
    </xf>
    <xf numFmtId="1" fontId="4" fillId="0" borderId="946" xfId="0" applyNumberFormat="1" applyFont="1" applyBorder="1" applyAlignment="1">
      <alignment horizontal="center" vertical="center"/>
    </xf>
    <xf numFmtId="1" fontId="4" fillId="0" borderId="1318" xfId="0" applyNumberFormat="1" applyFont="1" applyBorder="1" applyAlignment="1">
      <alignment horizontal="center" vertical="center"/>
    </xf>
    <xf numFmtId="1" fontId="4" fillId="0" borderId="1317" xfId="0" applyNumberFormat="1" applyFont="1" applyBorder="1" applyAlignment="1">
      <alignment horizontal="center" vertical="center" wrapText="1"/>
    </xf>
    <xf numFmtId="1" fontId="4" fillId="0" borderId="822" xfId="0" applyNumberFormat="1" applyFont="1" applyBorder="1" applyAlignment="1">
      <alignment horizontal="center" vertical="center" wrapText="1"/>
    </xf>
    <xf numFmtId="1" fontId="4" fillId="0" borderId="1302" xfId="0" applyNumberFormat="1" applyFont="1" applyBorder="1" applyAlignment="1">
      <alignment horizontal="center" vertical="center" wrapText="1"/>
    </xf>
    <xf numFmtId="1" fontId="4" fillId="0" borderId="1292" xfId="0" applyNumberFormat="1" applyFont="1" applyBorder="1" applyAlignment="1">
      <alignment horizontal="center" vertical="center"/>
    </xf>
    <xf numFmtId="1" fontId="4" fillId="0" borderId="1281" xfId="0" applyNumberFormat="1" applyFont="1" applyBorder="1" applyAlignment="1">
      <alignment horizontal="center" vertical="center"/>
    </xf>
    <xf numFmtId="0" fontId="10" fillId="0" borderId="1337" xfId="0" applyFont="1" applyBorder="1" applyAlignment="1">
      <alignment horizontal="center" vertical="center"/>
    </xf>
    <xf numFmtId="0" fontId="10" fillId="0" borderId="994" xfId="0" applyFont="1" applyBorder="1" applyAlignment="1">
      <alignment horizontal="center" vertical="center"/>
    </xf>
    <xf numFmtId="1" fontId="4" fillId="0" borderId="1338" xfId="0" applyNumberFormat="1" applyFont="1" applyBorder="1" applyAlignment="1">
      <alignment horizontal="center" vertical="center" wrapText="1"/>
    </xf>
    <xf numFmtId="1" fontId="4" fillId="0" borderId="1041" xfId="0" applyNumberFormat="1" applyFont="1" applyBorder="1" applyAlignment="1">
      <alignment horizontal="center" vertical="center" wrapText="1"/>
    </xf>
    <xf numFmtId="0" fontId="4" fillId="0" borderId="1340" xfId="0" applyFont="1" applyBorder="1" applyAlignment="1">
      <alignment horizontal="center" vertical="center"/>
    </xf>
    <xf numFmtId="0" fontId="4" fillId="0" borderId="1341" xfId="0" applyFont="1" applyBorder="1" applyAlignment="1">
      <alignment horizontal="center" vertical="center"/>
    </xf>
    <xf numFmtId="1" fontId="4" fillId="0" borderId="938" xfId="0" applyNumberFormat="1" applyFont="1" applyBorder="1" applyAlignment="1">
      <alignment horizontal="center" vertical="center"/>
    </xf>
    <xf numFmtId="1" fontId="4" fillId="0" borderId="939" xfId="0" applyNumberFormat="1" applyFont="1" applyBorder="1" applyAlignment="1">
      <alignment horizontal="center" vertical="center"/>
    </xf>
    <xf numFmtId="1" fontId="4" fillId="0" borderId="1317" xfId="0" applyNumberFormat="1" applyFont="1" applyBorder="1" applyAlignment="1">
      <alignment horizontal="center" vertical="center"/>
    </xf>
    <xf numFmtId="1" fontId="4" fillId="0" borderId="1302" xfId="0" applyNumberFormat="1" applyFont="1" applyBorder="1" applyAlignment="1">
      <alignment horizontal="center" vertical="center"/>
    </xf>
    <xf numFmtId="1" fontId="4" fillId="0" borderId="940" xfId="0" applyNumberFormat="1" applyFont="1" applyBorder="1" applyAlignment="1">
      <alignment horizontal="center" vertical="center"/>
    </xf>
    <xf numFmtId="1" fontId="4" fillId="0" borderId="822" xfId="0" applyNumberFormat="1" applyFont="1" applyBorder="1" applyAlignment="1">
      <alignment horizontal="center" vertical="center"/>
    </xf>
    <xf numFmtId="1" fontId="4" fillId="0" borderId="1313" xfId="0" applyNumberFormat="1" applyFont="1" applyBorder="1" applyAlignment="1">
      <alignment horizontal="center" vertical="center"/>
    </xf>
    <xf numFmtId="1" fontId="4" fillId="0" borderId="943" xfId="0" applyNumberFormat="1" applyFont="1" applyBorder="1" applyAlignment="1">
      <alignment horizontal="center" vertical="center" wrapText="1"/>
    </xf>
    <xf numFmtId="1" fontId="4" fillId="0" borderId="1320" xfId="0" applyNumberFormat="1" applyFont="1" applyBorder="1" applyAlignment="1">
      <alignment horizontal="center" vertical="center" wrapText="1"/>
    </xf>
    <xf numFmtId="1" fontId="4" fillId="0" borderId="1280" xfId="0" applyNumberFormat="1" applyFont="1" applyBorder="1" applyAlignment="1">
      <alignment horizontal="center" vertical="center"/>
    </xf>
    <xf numFmtId="1" fontId="4" fillId="0" borderId="1279" xfId="0" applyNumberFormat="1" applyFont="1" applyBorder="1" applyAlignment="1">
      <alignment horizontal="center" vertical="center"/>
    </xf>
    <xf numFmtId="1" fontId="4" fillId="0" borderId="1318" xfId="0" applyNumberFormat="1" applyFont="1" applyBorder="1" applyAlignment="1">
      <alignment horizontal="center" vertical="center" wrapText="1"/>
    </xf>
    <xf numFmtId="1" fontId="4" fillId="0" borderId="1297" xfId="3" applyNumberFormat="1" applyFont="1" applyBorder="1" applyAlignment="1">
      <alignment horizontal="center" vertical="center" wrapText="1"/>
    </xf>
    <xf numFmtId="1" fontId="4" fillId="0" borderId="1303" xfId="3" applyNumberFormat="1" applyFont="1" applyBorder="1" applyAlignment="1">
      <alignment horizontal="center" vertical="center" wrapText="1"/>
    </xf>
    <xf numFmtId="1" fontId="4" fillId="0" borderId="1298" xfId="3" applyNumberFormat="1" applyFont="1" applyBorder="1" applyAlignment="1">
      <alignment horizontal="center" vertical="center" wrapText="1"/>
    </xf>
    <xf numFmtId="1" fontId="4" fillId="0" borderId="1300" xfId="3" applyNumberFormat="1" applyFont="1" applyBorder="1" applyAlignment="1">
      <alignment horizontal="center" vertical="center" wrapText="1"/>
    </xf>
    <xf numFmtId="1" fontId="4" fillId="0" borderId="1301" xfId="3" applyNumberFormat="1" applyFont="1" applyBorder="1" applyAlignment="1">
      <alignment horizontal="center" vertical="center" wrapText="1"/>
    </xf>
    <xf numFmtId="1" fontId="4" fillId="0" borderId="1302" xfId="3" applyNumberFormat="1" applyFont="1" applyBorder="1" applyAlignment="1">
      <alignment horizontal="center" vertical="center" wrapText="1"/>
    </xf>
    <xf numFmtId="1" fontId="4" fillId="0" borderId="938" xfId="2" applyNumberFormat="1" applyFont="1" applyBorder="1" applyAlignment="1">
      <alignment horizontal="center" vertical="center" wrapText="1"/>
    </xf>
    <xf numFmtId="1" fontId="4" fillId="0" borderId="1317" xfId="2" applyNumberFormat="1" applyFont="1" applyBorder="1" applyAlignment="1">
      <alignment horizontal="center" vertical="center" wrapText="1"/>
    </xf>
    <xf numFmtId="1" fontId="4" fillId="0" borderId="946" xfId="2" applyNumberFormat="1" applyFont="1" applyBorder="1" applyAlignment="1">
      <alignment horizontal="center" vertical="center" wrapText="1"/>
    </xf>
    <xf numFmtId="1" fontId="4" fillId="0" borderId="1318" xfId="2" applyNumberFormat="1" applyFont="1" applyBorder="1" applyAlignment="1">
      <alignment horizontal="center" vertical="center" wrapText="1"/>
    </xf>
    <xf numFmtId="1" fontId="4" fillId="0" borderId="1279" xfId="2" applyNumberFormat="1" applyFont="1" applyBorder="1" applyAlignment="1">
      <alignment horizontal="center" vertical="center" wrapText="1"/>
    </xf>
    <xf numFmtId="1" fontId="4" fillId="0" borderId="1313" xfId="2" applyNumberFormat="1" applyFont="1" applyBorder="1" applyAlignment="1">
      <alignment horizontal="center" vertical="center" wrapText="1"/>
    </xf>
    <xf numFmtId="1" fontId="4" fillId="0" borderId="1280" xfId="2" applyNumberFormat="1" applyFont="1" applyBorder="1" applyAlignment="1">
      <alignment horizontal="center" vertical="center" wrapText="1"/>
    </xf>
    <xf numFmtId="1" fontId="4" fillId="0" borderId="1273" xfId="0" applyNumberFormat="1" applyFont="1" applyBorder="1" applyAlignment="1">
      <alignment horizontal="center" vertical="center" wrapText="1"/>
    </xf>
    <xf numFmtId="1" fontId="1" fillId="0" borderId="1292" xfId="0" applyNumberFormat="1" applyFont="1" applyBorder="1" applyAlignment="1">
      <alignment horizontal="left" vertical="center"/>
    </xf>
    <xf numFmtId="1" fontId="1" fillId="0" borderId="1293" xfId="0" applyNumberFormat="1" applyFont="1" applyBorder="1" applyAlignment="1">
      <alignment horizontal="left" vertical="center"/>
    </xf>
    <xf numFmtId="1" fontId="1" fillId="0" borderId="1294" xfId="0" applyNumberFormat="1" applyFont="1" applyBorder="1" applyAlignment="1">
      <alignment horizontal="left" vertical="center"/>
    </xf>
    <xf numFmtId="1" fontId="5" fillId="4" borderId="822" xfId="2" quotePrefix="1" applyNumberFormat="1" applyFont="1" applyFill="1" applyBorder="1" applyAlignment="1">
      <alignment horizontal="left"/>
    </xf>
    <xf numFmtId="1" fontId="4" fillId="0" borderId="1297" xfId="2" applyNumberFormat="1" applyFont="1" applyBorder="1" applyAlignment="1">
      <alignment horizontal="center" vertical="center" wrapText="1"/>
    </xf>
    <xf numFmtId="1" fontId="4" fillId="0" borderId="1303" xfId="2" applyNumberFormat="1" applyFont="1" applyBorder="1" applyAlignment="1">
      <alignment horizontal="center" vertical="center" wrapText="1"/>
    </xf>
    <xf numFmtId="1" fontId="4" fillId="0" borderId="1298" xfId="3" applyNumberFormat="1" applyFont="1" applyBorder="1" applyAlignment="1">
      <alignment horizontal="center" vertical="center"/>
    </xf>
    <xf numFmtId="1" fontId="4" fillId="0" borderId="1299" xfId="3" applyNumberFormat="1" applyFont="1" applyBorder="1" applyAlignment="1">
      <alignment horizontal="center" vertical="center"/>
    </xf>
    <xf numFmtId="1" fontId="4" fillId="0" borderId="1300" xfId="3" applyNumberFormat="1" applyFont="1" applyBorder="1" applyAlignment="1">
      <alignment horizontal="center" vertical="center"/>
    </xf>
    <xf numFmtId="1" fontId="4" fillId="0" borderId="1301" xfId="3" applyNumberFormat="1" applyFont="1" applyBorder="1" applyAlignment="1">
      <alignment horizontal="center" vertical="center"/>
    </xf>
    <xf numFmtId="1" fontId="4" fillId="0" borderId="822" xfId="3" applyNumberFormat="1" applyFont="1" applyBorder="1" applyAlignment="1">
      <alignment horizontal="center" vertical="center"/>
    </xf>
    <xf numFmtId="1" fontId="4" fillId="0" borderId="1302" xfId="3" applyNumberFormat="1" applyFont="1" applyBorder="1" applyAlignment="1">
      <alignment horizontal="center" vertical="center"/>
    </xf>
    <xf numFmtId="1" fontId="4" fillId="0" borderId="1286" xfId="0" applyNumberFormat="1" applyFont="1" applyBorder="1" applyAlignment="1">
      <alignment horizontal="center" vertical="center"/>
    </xf>
    <xf numFmtId="1" fontId="4" fillId="0" borderId="1273" xfId="0" applyNumberFormat="1" applyFont="1" applyBorder="1" applyAlignment="1">
      <alignment horizontal="center" vertical="center"/>
    </xf>
    <xf numFmtId="1" fontId="4" fillId="0" borderId="1291" xfId="0" applyNumberFormat="1" applyFont="1" applyBorder="1" applyAlignment="1">
      <alignment horizontal="center" vertical="center" wrapText="1"/>
    </xf>
    <xf numFmtId="1" fontId="4" fillId="0" borderId="1278" xfId="0" applyNumberFormat="1" applyFont="1" applyBorder="1" applyAlignment="1">
      <alignment horizontal="center" vertical="center" wrapText="1"/>
    </xf>
    <xf numFmtId="1" fontId="4" fillId="0" borderId="1039" xfId="0" applyNumberFormat="1" applyFont="1" applyBorder="1" applyAlignment="1">
      <alignment horizontal="center" vertical="center" wrapText="1"/>
    </xf>
    <xf numFmtId="1" fontId="4" fillId="0" borderId="1184" xfId="0" applyNumberFormat="1" applyFont="1" applyBorder="1" applyAlignment="1">
      <alignment horizontal="center" vertical="center" wrapText="1"/>
    </xf>
    <xf numFmtId="1" fontId="4" fillId="0" borderId="994" xfId="0" applyNumberFormat="1" applyFont="1" applyBorder="1" applyAlignment="1">
      <alignment horizontal="center" vertical="center" wrapText="1"/>
    </xf>
    <xf numFmtId="1" fontId="4" fillId="3" borderId="1252" xfId="0" applyNumberFormat="1" applyFont="1" applyFill="1" applyBorder="1" applyAlignment="1">
      <alignment horizontal="center" vertical="center"/>
    </xf>
    <xf numFmtId="1" fontId="4" fillId="3" borderId="1225" xfId="0" applyNumberFormat="1" applyFont="1" applyFill="1" applyBorder="1" applyAlignment="1">
      <alignment horizontal="center" vertical="center"/>
    </xf>
    <xf numFmtId="1" fontId="4" fillId="0" borderId="1274" xfId="0" applyNumberFormat="1" applyFont="1" applyBorder="1" applyAlignment="1">
      <alignment horizontal="center" vertical="center" wrapText="1"/>
    </xf>
    <xf numFmtId="1" fontId="4" fillId="0" borderId="993" xfId="0" applyNumberFormat="1" applyFont="1" applyBorder="1" applyAlignment="1">
      <alignment horizontal="center" vertical="center" wrapText="1"/>
    </xf>
    <xf numFmtId="1" fontId="4" fillId="0" borderId="940" xfId="0" applyNumberFormat="1" applyFont="1" applyBorder="1" applyAlignment="1">
      <alignment horizontal="center" vertical="center" wrapText="1"/>
    </xf>
    <xf numFmtId="1" fontId="4" fillId="0" borderId="1275" xfId="0" applyNumberFormat="1" applyFont="1" applyBorder="1" applyAlignment="1">
      <alignment horizontal="center" vertical="center"/>
    </xf>
    <xf numFmtId="1" fontId="4" fillId="0" borderId="1276" xfId="0" applyNumberFormat="1" applyFont="1" applyBorder="1" applyAlignment="1">
      <alignment horizontal="center" vertical="center"/>
    </xf>
    <xf numFmtId="1" fontId="4" fillId="0" borderId="1277" xfId="0" applyNumberFormat="1" applyFont="1" applyBorder="1" applyAlignment="1">
      <alignment horizontal="center" vertical="center"/>
    </xf>
    <xf numFmtId="1" fontId="4" fillId="0" borderId="1181" xfId="0" applyNumberFormat="1" applyFont="1" applyBorder="1" applyAlignment="1">
      <alignment horizontal="center" vertical="center" wrapText="1"/>
    </xf>
    <xf numFmtId="1" fontId="4" fillId="0" borderId="1181" xfId="0" applyNumberFormat="1" applyFont="1" applyBorder="1" applyAlignment="1">
      <alignment horizontal="center" vertical="center"/>
    </xf>
    <xf numFmtId="1" fontId="4" fillId="0" borderId="1225" xfId="0" applyNumberFormat="1" applyFont="1" applyBorder="1" applyAlignment="1">
      <alignment horizontal="center" vertical="center"/>
    </xf>
    <xf numFmtId="1" fontId="4" fillId="0" borderId="1182" xfId="0" applyNumberFormat="1" applyFont="1" applyBorder="1" applyAlignment="1">
      <alignment horizontal="center" vertical="center" wrapText="1"/>
    </xf>
    <xf numFmtId="1" fontId="4" fillId="0" borderId="1232" xfId="0" applyNumberFormat="1" applyFont="1" applyBorder="1" applyAlignment="1">
      <alignment horizontal="center" vertical="center"/>
    </xf>
    <xf numFmtId="1" fontId="4" fillId="0" borderId="1233" xfId="0" applyNumberFormat="1" applyFont="1" applyBorder="1" applyAlignment="1">
      <alignment horizontal="center" vertical="center"/>
    </xf>
    <xf numFmtId="1" fontId="4" fillId="0" borderId="1243" xfId="0" applyNumberFormat="1" applyFont="1" applyBorder="1" applyAlignment="1">
      <alignment horizontal="center" vertical="center"/>
    </xf>
    <xf numFmtId="1" fontId="4" fillId="0" borderId="1252" xfId="0" applyNumberFormat="1" applyFont="1" applyBorder="1" applyAlignment="1">
      <alignment horizontal="center" vertical="center"/>
    </xf>
    <xf numFmtId="1" fontId="4" fillId="0" borderId="1252" xfId="0" applyNumberFormat="1" applyFont="1" applyBorder="1" applyAlignment="1">
      <alignment horizontal="center" vertical="center" wrapText="1"/>
    </xf>
    <xf numFmtId="1" fontId="4" fillId="0" borderId="1269" xfId="0" applyNumberFormat="1" applyFont="1" applyBorder="1" applyAlignment="1">
      <alignment horizontal="center" vertical="center" wrapText="1"/>
    </xf>
    <xf numFmtId="1" fontId="4" fillId="0" borderId="1002" xfId="0" applyNumberFormat="1" applyFont="1" applyBorder="1" applyAlignment="1">
      <alignment horizontal="center" vertical="center" wrapText="1"/>
    </xf>
    <xf numFmtId="1" fontId="4" fillId="0" borderId="1270" xfId="0" applyNumberFormat="1" applyFont="1" applyBorder="1" applyAlignment="1">
      <alignment horizontal="center" vertical="center" wrapText="1"/>
    </xf>
    <xf numFmtId="1" fontId="4" fillId="0" borderId="1003" xfId="0" applyNumberFormat="1" applyFont="1" applyBorder="1" applyAlignment="1">
      <alignment horizontal="center" vertical="center" wrapText="1"/>
    </xf>
    <xf numFmtId="1" fontId="4" fillId="0" borderId="1232" xfId="0" applyNumberFormat="1" applyFont="1" applyBorder="1" applyAlignment="1">
      <alignment horizontal="center" vertical="center" wrapText="1"/>
    </xf>
    <xf numFmtId="1" fontId="4" fillId="0" borderId="1243" xfId="0" applyNumberFormat="1" applyFont="1" applyBorder="1" applyAlignment="1">
      <alignment horizontal="center" vertical="center" wrapText="1"/>
    </xf>
    <xf numFmtId="1" fontId="4" fillId="0" borderId="1233" xfId="0" applyNumberFormat="1" applyFont="1" applyBorder="1" applyAlignment="1">
      <alignment horizontal="center" vertical="center" wrapText="1"/>
    </xf>
    <xf numFmtId="1" fontId="4" fillId="0" borderId="1234" xfId="0" applyNumberFormat="1" applyFont="1" applyBorder="1" applyAlignment="1">
      <alignment horizontal="center" vertical="center"/>
    </xf>
    <xf numFmtId="1" fontId="4" fillId="0" borderId="1469" xfId="0" applyNumberFormat="1" applyFont="1" applyBorder="1" applyAlignment="1">
      <alignment horizontal="center" vertical="center" wrapText="1"/>
    </xf>
    <xf numFmtId="1" fontId="4" fillId="0" borderId="829" xfId="0" applyNumberFormat="1" applyFont="1" applyBorder="1" applyAlignment="1">
      <alignment horizontal="center" vertical="center" wrapText="1"/>
    </xf>
    <xf numFmtId="0" fontId="4" fillId="0" borderId="1469" xfId="0" applyFont="1" applyBorder="1" applyAlignment="1">
      <alignment horizontal="center" vertical="center"/>
    </xf>
    <xf numFmtId="0" fontId="4" fillId="0" borderId="829" xfId="0" applyFont="1" applyBorder="1" applyAlignment="1">
      <alignment horizontal="center" vertical="center"/>
    </xf>
    <xf numFmtId="0" fontId="4" fillId="0" borderId="1463" xfId="0" applyFont="1" applyBorder="1" applyAlignment="1">
      <alignment horizontal="center" vertical="center"/>
    </xf>
    <xf numFmtId="0" fontId="4" fillId="0" borderId="1464" xfId="0" applyFont="1" applyBorder="1" applyAlignment="1">
      <alignment horizontal="center" vertical="center"/>
    </xf>
    <xf numFmtId="0" fontId="4" fillId="0" borderId="1465" xfId="0" applyFont="1" applyBorder="1" applyAlignment="1">
      <alignment horizontal="center" vertical="center"/>
    </xf>
    <xf numFmtId="0" fontId="4" fillId="0" borderId="1466" xfId="0" applyFont="1" applyBorder="1" applyAlignment="1">
      <alignment horizontal="center" vertical="center" wrapText="1"/>
    </xf>
    <xf numFmtId="0" fontId="4" fillId="0" borderId="1492" xfId="0" applyFont="1" applyBorder="1" applyAlignment="1">
      <alignment horizontal="center" vertical="center" wrapText="1"/>
    </xf>
    <xf numFmtId="1" fontId="4" fillId="0" borderId="1463" xfId="0" applyNumberFormat="1" applyFont="1" applyBorder="1" applyAlignment="1">
      <alignment horizontal="center" vertical="center" wrapText="1"/>
    </xf>
    <xf numFmtId="1" fontId="4" fillId="0" borderId="1466" xfId="0" applyNumberFormat="1" applyFont="1" applyBorder="1" applyAlignment="1">
      <alignment horizontal="center" vertical="center" wrapText="1"/>
    </xf>
    <xf numFmtId="1" fontId="4" fillId="0" borderId="828" xfId="0" applyNumberFormat="1" applyFont="1" applyBorder="1" applyAlignment="1">
      <alignment horizontal="center" vertical="center"/>
    </xf>
    <xf numFmtId="1" fontId="4" fillId="0" borderId="1464" xfId="0" applyNumberFormat="1" applyFont="1" applyBorder="1" applyAlignment="1">
      <alignment horizontal="center" vertical="center" wrapText="1"/>
    </xf>
    <xf numFmtId="1" fontId="4" fillId="0" borderId="1465" xfId="0" applyNumberFormat="1" applyFont="1" applyBorder="1" applyAlignment="1">
      <alignment horizontal="center" vertical="center" wrapText="1"/>
    </xf>
    <xf numFmtId="1" fontId="4" fillId="0" borderId="228" xfId="0" applyNumberFormat="1" applyFont="1" applyBorder="1" applyAlignment="1">
      <alignment horizontal="center" vertical="center"/>
    </xf>
    <xf numFmtId="1" fontId="4" fillId="0" borderId="1461" xfId="0" applyNumberFormat="1" applyFont="1" applyBorder="1" applyAlignment="1">
      <alignment horizontal="center" vertical="center"/>
    </xf>
    <xf numFmtId="1" fontId="4" fillId="0" borderId="1460" xfId="0" applyNumberFormat="1" applyFont="1" applyBorder="1" applyAlignment="1">
      <alignment horizontal="center" vertical="center" wrapText="1"/>
    </xf>
    <xf numFmtId="1" fontId="4" fillId="0" borderId="828" xfId="0" applyNumberFormat="1" applyFont="1" applyBorder="1" applyAlignment="1">
      <alignment horizontal="center" vertical="center" wrapText="1"/>
    </xf>
    <xf numFmtId="1" fontId="4" fillId="0" borderId="1463" xfId="0" applyNumberFormat="1" applyFont="1" applyBorder="1" applyAlignment="1">
      <alignment horizontal="center" vertical="center"/>
    </xf>
    <xf numFmtId="1" fontId="4" fillId="0" borderId="1465" xfId="0" applyNumberFormat="1" applyFont="1" applyBorder="1" applyAlignment="1">
      <alignment horizontal="center" vertical="center"/>
    </xf>
    <xf numFmtId="1" fontId="4" fillId="0" borderId="1461" xfId="0" applyNumberFormat="1" applyFont="1" applyBorder="1" applyAlignment="1">
      <alignment horizontal="center" vertical="center" wrapText="1"/>
    </xf>
    <xf numFmtId="0" fontId="10" fillId="0" borderId="939" xfId="0" applyFont="1" applyBorder="1" applyAlignment="1">
      <alignment horizontal="center" vertical="center"/>
    </xf>
    <xf numFmtId="0" fontId="10" fillId="0" borderId="828" xfId="0" applyFont="1" applyBorder="1" applyAlignment="1">
      <alignment horizontal="center" vertical="center"/>
    </xf>
    <xf numFmtId="1" fontId="4" fillId="0" borderId="882" xfId="0" applyNumberFormat="1" applyFont="1" applyBorder="1" applyAlignment="1">
      <alignment horizontal="center" vertical="center" wrapText="1"/>
    </xf>
    <xf numFmtId="1" fontId="4" fillId="0" borderId="1462" xfId="0" applyNumberFormat="1" applyFont="1" applyBorder="1" applyAlignment="1">
      <alignment horizontal="center" vertical="center"/>
    </xf>
    <xf numFmtId="1" fontId="4" fillId="0" borderId="834" xfId="0" applyNumberFormat="1" applyFont="1" applyBorder="1" applyAlignment="1">
      <alignment horizontal="center" vertical="center"/>
    </xf>
    <xf numFmtId="1" fontId="4" fillId="0" borderId="1464" xfId="0" applyNumberFormat="1" applyFont="1" applyBorder="1" applyAlignment="1">
      <alignment horizontal="center" vertical="center"/>
    </xf>
    <xf numFmtId="1" fontId="4" fillId="0" borderId="1466" xfId="0" applyNumberFormat="1" applyFont="1" applyBorder="1" applyAlignment="1">
      <alignment horizontal="center" vertical="center"/>
    </xf>
    <xf numFmtId="1" fontId="4" fillId="0" borderId="237" xfId="0" applyNumberFormat="1" applyFont="1" applyBorder="1" applyAlignment="1">
      <alignment horizontal="center" vertical="center"/>
    </xf>
    <xf numFmtId="1" fontId="4" fillId="0" borderId="238" xfId="0" applyNumberFormat="1" applyFont="1" applyBorder="1" applyAlignment="1">
      <alignment horizontal="center" vertical="center"/>
    </xf>
    <xf numFmtId="1" fontId="4" fillId="0" borderId="234" xfId="0" applyNumberFormat="1" applyFont="1" applyBorder="1" applyAlignment="1">
      <alignment horizontal="center" vertical="center"/>
    </xf>
    <xf numFmtId="1" fontId="4" fillId="0" borderId="239" xfId="0" applyNumberFormat="1" applyFont="1" applyBorder="1" applyAlignment="1">
      <alignment horizontal="center" vertical="center"/>
    </xf>
    <xf numFmtId="1" fontId="4" fillId="0" borderId="1423" xfId="3" applyNumberFormat="1" applyFont="1" applyBorder="1" applyAlignment="1">
      <alignment horizontal="center" vertical="center" wrapText="1"/>
    </xf>
    <xf numFmtId="1" fontId="4" fillId="0" borderId="829" xfId="3" applyNumberFormat="1" applyFont="1" applyBorder="1" applyAlignment="1">
      <alignment horizontal="center" vertical="center" wrapText="1"/>
    </xf>
    <xf numFmtId="1" fontId="4" fillId="0" borderId="1424" xfId="3" applyNumberFormat="1" applyFont="1" applyBorder="1" applyAlignment="1">
      <alignment horizontal="center" vertical="center" wrapText="1"/>
    </xf>
    <xf numFmtId="1" fontId="4" fillId="0" borderId="1426" xfId="3" applyNumberFormat="1" applyFont="1" applyBorder="1" applyAlignment="1">
      <alignment horizontal="center" vertical="center" wrapText="1"/>
    </xf>
    <xf numFmtId="1" fontId="4" fillId="0" borderId="834" xfId="3" applyNumberFormat="1" applyFont="1" applyBorder="1" applyAlignment="1">
      <alignment horizontal="center" vertical="center" wrapText="1"/>
    </xf>
    <xf numFmtId="1" fontId="4" fillId="0" borderId="828" xfId="3" applyNumberFormat="1" applyFont="1" applyBorder="1" applyAlignment="1">
      <alignment horizontal="center" vertical="center" wrapText="1"/>
    </xf>
    <xf numFmtId="1" fontId="4" fillId="0" borderId="834" xfId="2" applyNumberFormat="1" applyFont="1" applyBorder="1" applyAlignment="1">
      <alignment horizontal="center" vertical="center" wrapText="1"/>
    </xf>
    <xf numFmtId="1" fontId="4" fillId="0" borderId="829" xfId="2" applyNumberFormat="1" applyFont="1" applyBorder="1" applyAlignment="1">
      <alignment horizontal="center" vertical="center" wrapText="1"/>
    </xf>
    <xf numFmtId="1" fontId="4" fillId="0" borderId="1451" xfId="2" applyNumberFormat="1" applyFont="1" applyBorder="1" applyAlignment="1">
      <alignment horizontal="center" vertical="center" wrapText="1"/>
    </xf>
    <xf numFmtId="1" fontId="4" fillId="0" borderId="1446" xfId="2" applyNumberFormat="1" applyFont="1" applyBorder="1" applyAlignment="1">
      <alignment horizontal="center" vertical="center" wrapText="1"/>
    </xf>
    <xf numFmtId="1" fontId="4" fillId="0" borderId="1441" xfId="2" applyNumberFormat="1" applyFont="1" applyBorder="1" applyAlignment="1">
      <alignment horizontal="center" vertical="center" wrapText="1"/>
    </xf>
    <xf numFmtId="1" fontId="4" fillId="0" borderId="1409" xfId="0" applyNumberFormat="1" applyFont="1" applyBorder="1" applyAlignment="1">
      <alignment horizontal="center" vertical="center" wrapText="1"/>
    </xf>
    <xf numFmtId="1" fontId="1" fillId="0" borderId="1396" xfId="0" applyNumberFormat="1" applyFont="1" applyBorder="1" applyAlignment="1">
      <alignment horizontal="left" vertical="center"/>
    </xf>
    <xf numFmtId="1" fontId="1" fillId="0" borderId="1397" xfId="0" applyNumberFormat="1" applyFont="1" applyBorder="1" applyAlignment="1">
      <alignment horizontal="left" vertical="center"/>
    </xf>
    <xf numFmtId="1" fontId="1" fillId="0" borderId="1378" xfId="0" applyNumberFormat="1" applyFont="1" applyBorder="1" applyAlignment="1">
      <alignment horizontal="left" vertical="center"/>
    </xf>
    <xf numFmtId="1" fontId="1" fillId="0" borderId="1420" xfId="0" applyNumberFormat="1" applyFont="1" applyBorder="1" applyAlignment="1">
      <alignment horizontal="left" vertical="center"/>
    </xf>
    <xf numFmtId="1" fontId="1" fillId="0" borderId="1421" xfId="0" applyNumberFormat="1" applyFont="1" applyBorder="1" applyAlignment="1">
      <alignment horizontal="left" vertical="center"/>
    </xf>
    <xf numFmtId="1" fontId="1" fillId="0" borderId="1422" xfId="0" applyNumberFormat="1" applyFont="1" applyBorder="1" applyAlignment="1">
      <alignment horizontal="left" vertical="center"/>
    </xf>
    <xf numFmtId="1" fontId="4" fillId="0" borderId="1423" xfId="2" applyNumberFormat="1" applyFont="1" applyBorder="1" applyAlignment="1">
      <alignment horizontal="center" vertical="center" wrapText="1"/>
    </xf>
    <xf numFmtId="1" fontId="4" fillId="0" borderId="1424" xfId="3" applyNumberFormat="1" applyFont="1" applyBorder="1" applyAlignment="1">
      <alignment horizontal="center" vertical="center"/>
    </xf>
    <xf numFmtId="1" fontId="4" fillId="0" borderId="1425" xfId="3" applyNumberFormat="1" applyFont="1" applyBorder="1" applyAlignment="1">
      <alignment horizontal="center" vertical="center"/>
    </xf>
    <xf numFmtId="1" fontId="4" fillId="0" borderId="1426" xfId="3" applyNumberFormat="1" applyFont="1" applyBorder="1" applyAlignment="1">
      <alignment horizontal="center" vertical="center"/>
    </xf>
    <xf numFmtId="1" fontId="4" fillId="0" borderId="834" xfId="3" applyNumberFormat="1" applyFont="1" applyBorder="1" applyAlignment="1">
      <alignment horizontal="center" vertical="center"/>
    </xf>
    <xf numFmtId="1" fontId="4" fillId="0" borderId="828" xfId="3" applyNumberFormat="1" applyFont="1" applyBorder="1" applyAlignment="1">
      <alignment horizontal="center" vertical="center"/>
    </xf>
    <xf numFmtId="1" fontId="4" fillId="0" borderId="1409" xfId="0" applyNumberFormat="1" applyFont="1" applyBorder="1" applyAlignment="1">
      <alignment horizontal="center" vertical="center"/>
    </xf>
    <xf numFmtId="1" fontId="4" fillId="0" borderId="1416" xfId="0" applyNumberFormat="1" applyFont="1" applyBorder="1" applyAlignment="1">
      <alignment horizontal="center" vertical="center" wrapText="1"/>
    </xf>
    <xf numFmtId="1" fontId="4" fillId="0" borderId="1401" xfId="0" applyNumberFormat="1" applyFont="1" applyBorder="1" applyAlignment="1">
      <alignment horizontal="center" vertical="center" wrapText="1"/>
    </xf>
    <xf numFmtId="1" fontId="4" fillId="0" borderId="1402" xfId="0" applyNumberFormat="1" applyFont="1" applyBorder="1" applyAlignment="1">
      <alignment horizontal="center" vertical="center"/>
    </xf>
    <xf numFmtId="1" fontId="4" fillId="0" borderId="1401" xfId="0" applyNumberFormat="1" applyFont="1" applyBorder="1" applyAlignment="1">
      <alignment horizontal="center" vertical="center"/>
    </xf>
    <xf numFmtId="1" fontId="4" fillId="0" borderId="1399" xfId="0" applyNumberFormat="1" applyFont="1" applyBorder="1" applyAlignment="1">
      <alignment horizontal="center" vertical="center" wrapText="1"/>
    </xf>
    <xf numFmtId="1" fontId="4" fillId="0" borderId="1408" xfId="0" applyNumberFormat="1" applyFont="1" applyBorder="1" applyAlignment="1">
      <alignment horizontal="center" vertical="center" wrapText="1"/>
    </xf>
    <xf numFmtId="1" fontId="4" fillId="0" borderId="1337" xfId="0" applyNumberFormat="1" applyFont="1" applyBorder="1" applyAlignment="1">
      <alignment horizontal="center" vertical="center" wrapText="1"/>
    </xf>
    <xf numFmtId="1" fontId="4" fillId="0" borderId="1368" xfId="0" applyNumberFormat="1" applyFont="1" applyBorder="1" applyAlignment="1">
      <alignment horizontal="center" vertical="center" wrapText="1"/>
    </xf>
    <xf numFmtId="1" fontId="4" fillId="0" borderId="1177" xfId="0" applyNumberFormat="1" applyFont="1" applyBorder="1" applyAlignment="1">
      <alignment horizontal="center" vertical="center"/>
    </xf>
    <xf numFmtId="1" fontId="4" fillId="3" borderId="1371" xfId="0" applyNumberFormat="1" applyFont="1" applyFill="1" applyBorder="1" applyAlignment="1">
      <alignment horizontal="center" vertical="center"/>
    </xf>
    <xf numFmtId="1" fontId="4" fillId="3" borderId="1363" xfId="0" applyNumberFormat="1" applyFont="1" applyFill="1" applyBorder="1" applyAlignment="1">
      <alignment horizontal="center" vertical="center"/>
    </xf>
    <xf numFmtId="1" fontId="4" fillId="0" borderId="1395" xfId="0" applyNumberFormat="1" applyFont="1" applyBorder="1" applyAlignment="1">
      <alignment horizontal="center" vertical="center" wrapText="1"/>
    </xf>
    <xf numFmtId="1" fontId="4" fillId="0" borderId="1367" xfId="0" applyNumberFormat="1" applyFont="1" applyBorder="1" applyAlignment="1">
      <alignment horizontal="center" vertical="center" wrapText="1"/>
    </xf>
    <xf numFmtId="1" fontId="4" fillId="0" borderId="1396" xfId="0" applyNumberFormat="1" applyFont="1" applyBorder="1" applyAlignment="1">
      <alignment horizontal="center" vertical="center"/>
    </xf>
    <xf numFmtId="1" fontId="4" fillId="0" borderId="1397" xfId="0" applyNumberFormat="1" applyFont="1" applyBorder="1" applyAlignment="1">
      <alignment horizontal="center" vertical="center"/>
    </xf>
    <xf numFmtId="1" fontId="4" fillId="0" borderId="1398" xfId="0" applyNumberFormat="1" applyFont="1" applyBorder="1" applyAlignment="1">
      <alignment horizontal="center" vertical="center"/>
    </xf>
    <xf numFmtId="1" fontId="4" fillId="0" borderId="1403" xfId="0" applyNumberFormat="1" applyFont="1" applyBorder="1" applyAlignment="1">
      <alignment horizontal="center" vertical="center"/>
    </xf>
    <xf numFmtId="0" fontId="4" fillId="0" borderId="1384" xfId="0" applyFont="1" applyBorder="1" applyAlignment="1">
      <alignment horizontal="center" vertical="center" wrapText="1"/>
    </xf>
    <xf numFmtId="1" fontId="4" fillId="0" borderId="1297" xfId="0" applyNumberFormat="1" applyFont="1" applyBorder="1" applyAlignment="1">
      <alignment horizontal="center" vertical="center" wrapText="1"/>
    </xf>
    <xf numFmtId="1" fontId="4" fillId="0" borderId="1363" xfId="0" applyNumberFormat="1" applyFont="1" applyBorder="1" applyAlignment="1">
      <alignment horizontal="center" vertical="center" wrapText="1"/>
    </xf>
    <xf numFmtId="1" fontId="4" fillId="0" borderId="1297" xfId="0" applyNumberFormat="1" applyFont="1" applyBorder="1" applyAlignment="1">
      <alignment horizontal="center" vertical="center"/>
    </xf>
    <xf numFmtId="1" fontId="4" fillId="0" borderId="1363" xfId="0" applyNumberFormat="1" applyFont="1" applyBorder="1" applyAlignment="1">
      <alignment horizontal="center" vertical="center"/>
    </xf>
    <xf numFmtId="1" fontId="4" fillId="0" borderId="1298" xfId="0" applyNumberFormat="1" applyFont="1" applyBorder="1" applyAlignment="1">
      <alignment horizontal="center" vertical="center" wrapText="1"/>
    </xf>
    <xf numFmtId="1" fontId="4" fillId="0" borderId="1339" xfId="0" applyNumberFormat="1" applyFont="1" applyBorder="1" applyAlignment="1">
      <alignment horizontal="center" vertical="center"/>
    </xf>
    <xf numFmtId="1" fontId="4" fillId="0" borderId="1340" xfId="0" applyNumberFormat="1" applyFont="1" applyBorder="1" applyAlignment="1">
      <alignment horizontal="center" vertical="center"/>
    </xf>
    <xf numFmtId="1" fontId="4" fillId="0" borderId="1294" xfId="0" applyNumberFormat="1" applyFont="1" applyBorder="1" applyAlignment="1">
      <alignment horizontal="center" vertical="center"/>
    </xf>
    <xf numFmtId="1" fontId="4" fillId="0" borderId="1371" xfId="0" applyNumberFormat="1" applyFont="1" applyBorder="1" applyAlignment="1">
      <alignment horizontal="center" vertical="center"/>
    </xf>
    <xf numFmtId="1" fontId="4" fillId="0" borderId="1371" xfId="0" applyNumberFormat="1" applyFont="1" applyBorder="1" applyAlignment="1">
      <alignment horizontal="center" vertical="center" wrapText="1"/>
    </xf>
    <xf numFmtId="1" fontId="4" fillId="0" borderId="1389" xfId="0" applyNumberFormat="1" applyFont="1" applyBorder="1" applyAlignment="1">
      <alignment horizontal="center" vertical="center" wrapText="1"/>
    </xf>
    <xf numFmtId="1" fontId="4" fillId="0" borderId="1382" xfId="0" applyNumberFormat="1" applyFont="1" applyBorder="1" applyAlignment="1">
      <alignment horizontal="center" vertical="center" wrapText="1"/>
    </xf>
    <xf numFmtId="1" fontId="4" fillId="0" borderId="1390" xfId="0" applyNumberFormat="1" applyFont="1" applyBorder="1" applyAlignment="1">
      <alignment horizontal="center" vertical="center" wrapText="1"/>
    </xf>
    <xf numFmtId="1" fontId="4" fillId="0" borderId="1383" xfId="0" applyNumberFormat="1" applyFont="1" applyBorder="1" applyAlignment="1">
      <alignment horizontal="center" vertical="center" wrapText="1"/>
    </xf>
    <xf numFmtId="1" fontId="4" fillId="0" borderId="1339" xfId="0" applyNumberFormat="1" applyFont="1" applyBorder="1" applyAlignment="1">
      <alignment horizontal="center" vertical="center" wrapText="1"/>
    </xf>
    <xf numFmtId="1" fontId="4" fillId="0" borderId="1294" xfId="0" applyNumberFormat="1" applyFont="1" applyBorder="1" applyAlignment="1">
      <alignment horizontal="center" vertical="center" wrapText="1"/>
    </xf>
    <xf numFmtId="1" fontId="4" fillId="0" borderId="1340" xfId="0" applyNumberFormat="1" applyFont="1" applyBorder="1" applyAlignment="1">
      <alignment horizontal="center" vertical="center" wrapText="1"/>
    </xf>
    <xf numFmtId="1" fontId="4" fillId="0" borderId="1341" xfId="0" applyNumberFormat="1" applyFont="1" applyBorder="1" applyAlignment="1">
      <alignment horizontal="center" vertical="center"/>
    </xf>
    <xf numFmtId="1" fontId="4" fillId="0" borderId="829" xfId="0" applyNumberFormat="1" applyFont="1" applyBorder="1" applyAlignment="1">
      <alignment horizontal="center" vertical="center"/>
    </xf>
    <xf numFmtId="1" fontId="4" fillId="0" borderId="834" xfId="0" applyNumberFormat="1" applyFont="1" applyBorder="1" applyAlignment="1">
      <alignment horizontal="center" vertical="center" wrapText="1"/>
    </xf>
    <xf numFmtId="1" fontId="4" fillId="0" borderId="1571" xfId="0" applyNumberFormat="1" applyFont="1" applyBorder="1" applyAlignment="1">
      <alignment horizontal="center" vertical="center" wrapText="1"/>
    </xf>
    <xf numFmtId="1" fontId="4" fillId="0" borderId="1577" xfId="0" applyNumberFormat="1" applyFont="1" applyBorder="1" applyAlignment="1">
      <alignment horizontal="center" vertical="center" wrapText="1"/>
    </xf>
    <xf numFmtId="0" fontId="4" fillId="0" borderId="1571" xfId="0" applyFont="1" applyBorder="1" applyAlignment="1">
      <alignment horizontal="center" vertical="center"/>
    </xf>
    <xf numFmtId="0" fontId="4" fillId="0" borderId="1577" xfId="0" applyFont="1" applyBorder="1" applyAlignment="1">
      <alignment horizontal="center" vertical="center"/>
    </xf>
    <xf numFmtId="0" fontId="4" fillId="0" borderId="1596" xfId="0" applyFont="1" applyBorder="1" applyAlignment="1">
      <alignment horizontal="center" vertical="center"/>
    </xf>
    <xf numFmtId="0" fontId="4" fillId="0" borderId="1591" xfId="0" applyFont="1" applyBorder="1" applyAlignment="1">
      <alignment horizontal="center" vertical="center"/>
    </xf>
    <xf numFmtId="0" fontId="4" fillId="0" borderId="1610" xfId="0" applyFont="1" applyBorder="1" applyAlignment="1">
      <alignment horizontal="center" vertical="center"/>
    </xf>
    <xf numFmtId="0" fontId="4" fillId="0" borderId="1586" xfId="0" applyFont="1" applyBorder="1" applyAlignment="1">
      <alignment horizontal="center" vertical="center" wrapText="1"/>
    </xf>
    <xf numFmtId="0" fontId="4" fillId="0" borderId="1635" xfId="0" applyFont="1" applyBorder="1" applyAlignment="1">
      <alignment horizontal="center" vertical="center" wrapText="1"/>
    </xf>
    <xf numFmtId="1" fontId="4" fillId="0" borderId="1596" xfId="0" applyNumberFormat="1" applyFont="1" applyBorder="1" applyAlignment="1">
      <alignment horizontal="center" vertical="center" wrapText="1"/>
    </xf>
    <xf numFmtId="1" fontId="4" fillId="0" borderId="1586" xfId="0" applyNumberFormat="1" applyFont="1" applyBorder="1" applyAlignment="1">
      <alignment horizontal="center" vertical="center" wrapText="1"/>
    </xf>
    <xf numFmtId="1" fontId="4" fillId="0" borderId="219" xfId="0" applyNumberFormat="1" applyFont="1" applyBorder="1" applyAlignment="1">
      <alignment horizontal="center" vertical="center"/>
    </xf>
    <xf numFmtId="1" fontId="4" fillId="0" borderId="1576" xfId="0" applyNumberFormat="1" applyFont="1" applyBorder="1" applyAlignment="1">
      <alignment horizontal="center" vertical="center"/>
    </xf>
    <xf numFmtId="1" fontId="4" fillId="0" borderId="1591" xfId="0" applyNumberFormat="1" applyFont="1" applyBorder="1" applyAlignment="1">
      <alignment horizontal="center" vertical="center" wrapText="1"/>
    </xf>
    <xf numFmtId="1" fontId="4" fillId="0" borderId="1610" xfId="0" applyNumberFormat="1" applyFont="1" applyBorder="1" applyAlignment="1">
      <alignment horizontal="center" vertical="center" wrapText="1"/>
    </xf>
    <xf numFmtId="1" fontId="4" fillId="0" borderId="1606" xfId="0" applyNumberFormat="1" applyFont="1" applyBorder="1" applyAlignment="1">
      <alignment horizontal="center" vertical="center"/>
    </xf>
    <xf numFmtId="1" fontId="4" fillId="0" borderId="1604" xfId="0" applyNumberFormat="1" applyFont="1" applyBorder="1" applyAlignment="1">
      <alignment horizontal="center" vertical="center" wrapText="1"/>
    </xf>
    <xf numFmtId="1" fontId="4" fillId="0" borderId="1576" xfId="0" applyNumberFormat="1" applyFont="1" applyBorder="1" applyAlignment="1">
      <alignment horizontal="center" vertical="center" wrapText="1"/>
    </xf>
    <xf numFmtId="1" fontId="4" fillId="0" borderId="1596" xfId="0" applyNumberFormat="1" applyFont="1" applyBorder="1" applyAlignment="1">
      <alignment horizontal="center" vertical="center"/>
    </xf>
    <xf numFmtId="1" fontId="4" fillId="0" borderId="1610" xfId="0" applyNumberFormat="1" applyFont="1" applyBorder="1" applyAlignment="1">
      <alignment horizontal="center" vertical="center"/>
    </xf>
    <xf numFmtId="1" fontId="4" fillId="0" borderId="1606" xfId="0" applyNumberFormat="1" applyFont="1" applyBorder="1" applyAlignment="1">
      <alignment horizontal="center" vertical="center" wrapText="1"/>
    </xf>
    <xf numFmtId="0" fontId="10" fillId="0" borderId="219" xfId="0" applyFont="1" applyBorder="1" applyAlignment="1">
      <alignment horizontal="center" vertical="center"/>
    </xf>
    <xf numFmtId="0" fontId="10" fillId="0" borderId="1576" xfId="0" applyFont="1" applyBorder="1" applyAlignment="1">
      <alignment horizontal="center" vertical="center"/>
    </xf>
    <xf numFmtId="1" fontId="4" fillId="0" borderId="221" xfId="0" applyNumberFormat="1" applyFont="1" applyBorder="1" applyAlignment="1">
      <alignment horizontal="center" vertical="center" wrapText="1"/>
    </xf>
    <xf numFmtId="1" fontId="4" fillId="0" borderId="1611" xfId="0" applyNumberFormat="1" applyFont="1" applyBorder="1" applyAlignment="1">
      <alignment horizontal="center" vertical="center" wrapText="1"/>
    </xf>
    <xf numFmtId="1" fontId="4" fillId="0" borderId="336" xfId="0" applyNumberFormat="1" applyFont="1" applyBorder="1" applyAlignment="1">
      <alignment horizontal="center" vertical="center"/>
    </xf>
    <xf numFmtId="1" fontId="4" fillId="0" borderId="1575" xfId="0" applyNumberFormat="1" applyFont="1" applyBorder="1" applyAlignment="1">
      <alignment horizontal="center" vertical="center"/>
    </xf>
    <xf numFmtId="1" fontId="4" fillId="0" borderId="220" xfId="0" applyNumberFormat="1" applyFont="1" applyBorder="1" applyAlignment="1">
      <alignment horizontal="center" vertical="center"/>
    </xf>
    <xf numFmtId="1" fontId="4" fillId="0" borderId="1591" xfId="0" applyNumberFormat="1" applyFont="1" applyBorder="1" applyAlignment="1">
      <alignment horizontal="center" vertical="center"/>
    </xf>
    <xf numFmtId="1" fontId="4" fillId="0" borderId="1586" xfId="0" applyNumberFormat="1" applyFont="1" applyBorder="1" applyAlignment="1">
      <alignment horizontal="center" vertical="center"/>
    </xf>
    <xf numFmtId="1" fontId="4" fillId="0" borderId="1601" xfId="0" applyNumberFormat="1" applyFont="1" applyBorder="1" applyAlignment="1">
      <alignment horizontal="center" vertical="center"/>
    </xf>
    <xf numFmtId="1" fontId="4" fillId="0" borderId="1602" xfId="0" applyNumberFormat="1" applyFont="1" applyBorder="1" applyAlignment="1">
      <alignment horizontal="center" vertical="center"/>
    </xf>
    <xf numFmtId="1" fontId="4" fillId="0" borderId="1603" xfId="0" applyNumberFormat="1" applyFont="1" applyBorder="1" applyAlignment="1">
      <alignment horizontal="center" vertical="center"/>
    </xf>
    <xf numFmtId="1" fontId="4" fillId="0" borderId="1605" xfId="0" applyNumberFormat="1" applyFont="1" applyBorder="1" applyAlignment="1">
      <alignment horizontal="center" vertical="center"/>
    </xf>
    <xf numFmtId="1" fontId="4" fillId="0" borderId="1571" xfId="3" applyNumberFormat="1" applyFont="1" applyBorder="1" applyAlignment="1">
      <alignment horizontal="center" vertical="center" wrapText="1"/>
    </xf>
    <xf numFmtId="1" fontId="4" fillId="0" borderId="1577" xfId="3" applyNumberFormat="1" applyFont="1" applyBorder="1" applyAlignment="1">
      <alignment horizontal="center" vertical="center" wrapText="1"/>
    </xf>
    <xf numFmtId="1" fontId="4" fillId="0" borderId="1572" xfId="3" applyNumberFormat="1" applyFont="1" applyBorder="1" applyAlignment="1">
      <alignment horizontal="center" vertical="center" wrapText="1"/>
    </xf>
    <xf numFmtId="1" fontId="4" fillId="0" borderId="1574" xfId="3" applyNumberFormat="1" applyFont="1" applyBorder="1" applyAlignment="1">
      <alignment horizontal="center" vertical="center" wrapText="1"/>
    </xf>
    <xf numFmtId="1" fontId="4" fillId="0" borderId="1575" xfId="3" applyNumberFormat="1" applyFont="1" applyBorder="1" applyAlignment="1">
      <alignment horizontal="center" vertical="center" wrapText="1"/>
    </xf>
    <xf numFmtId="1" fontId="4" fillId="0" borderId="1576" xfId="3" applyNumberFormat="1" applyFont="1" applyBorder="1" applyAlignment="1">
      <alignment horizontal="center" vertical="center" wrapText="1"/>
    </xf>
    <xf numFmtId="1" fontId="4" fillId="0" borderId="336" xfId="2" applyNumberFormat="1" applyFont="1" applyBorder="1" applyAlignment="1">
      <alignment horizontal="center" vertical="center" wrapText="1"/>
    </xf>
    <xf numFmtId="1" fontId="4" fillId="0" borderId="1575" xfId="2" applyNumberFormat="1" applyFont="1" applyBorder="1" applyAlignment="1">
      <alignment horizontal="center" vertical="center" wrapText="1"/>
    </xf>
    <xf numFmtId="1" fontId="4" fillId="0" borderId="1571" xfId="2" applyNumberFormat="1" applyFont="1" applyBorder="1" applyAlignment="1">
      <alignment horizontal="center" vertical="center" wrapText="1"/>
    </xf>
    <xf numFmtId="1" fontId="4" fillId="0" borderId="1577" xfId="2" applyNumberFormat="1" applyFont="1" applyBorder="1" applyAlignment="1">
      <alignment horizontal="center" vertical="center" wrapText="1"/>
    </xf>
    <xf numFmtId="1" fontId="4" fillId="0" borderId="1596" xfId="2" applyNumberFormat="1" applyFont="1" applyBorder="1" applyAlignment="1">
      <alignment horizontal="center" vertical="center" wrapText="1"/>
    </xf>
    <xf numFmtId="1" fontId="4" fillId="0" borderId="1591" xfId="2" applyNumberFormat="1" applyFont="1" applyBorder="1" applyAlignment="1">
      <alignment horizontal="center" vertical="center" wrapText="1"/>
    </xf>
    <xf numFmtId="1" fontId="4" fillId="0" borderId="1578" xfId="2" applyNumberFormat="1" applyFont="1" applyBorder="1" applyAlignment="1">
      <alignment horizontal="center" vertical="center" wrapText="1"/>
    </xf>
    <xf numFmtId="1" fontId="4" fillId="0" borderId="1554" xfId="0" applyNumberFormat="1" applyFont="1" applyBorder="1" applyAlignment="1">
      <alignment horizontal="center" vertical="center" wrapText="1"/>
    </xf>
    <xf numFmtId="1" fontId="1" fillId="0" borderId="256" xfId="0" applyNumberFormat="1" applyFont="1" applyBorder="1" applyAlignment="1">
      <alignment horizontal="left" vertical="center"/>
    </xf>
    <xf numFmtId="1" fontId="1" fillId="0" borderId="1566" xfId="0" applyNumberFormat="1" applyFont="1" applyBorder="1" applyAlignment="1">
      <alignment horizontal="left" vertical="center"/>
    </xf>
    <xf numFmtId="1" fontId="1" fillId="0" borderId="251" xfId="0" applyNumberFormat="1" applyFont="1" applyBorder="1" applyAlignment="1">
      <alignment horizontal="left" vertical="center"/>
    </xf>
    <xf numFmtId="1" fontId="4" fillId="0" borderId="1572" xfId="3" applyNumberFormat="1" applyFont="1" applyBorder="1" applyAlignment="1">
      <alignment horizontal="center" vertical="center"/>
    </xf>
    <xf numFmtId="1" fontId="4" fillId="0" borderId="1573" xfId="3" applyNumberFormat="1" applyFont="1" applyBorder="1" applyAlignment="1">
      <alignment horizontal="center" vertical="center"/>
    </xf>
    <xf numFmtId="1" fontId="4" fillId="0" borderId="1574" xfId="3" applyNumberFormat="1" applyFont="1" applyBorder="1" applyAlignment="1">
      <alignment horizontal="center" vertical="center"/>
    </xf>
    <xf numFmtId="1" fontId="4" fillId="0" borderId="1575" xfId="3" applyNumberFormat="1" applyFont="1" applyBorder="1" applyAlignment="1">
      <alignment horizontal="center" vertical="center"/>
    </xf>
    <xf numFmtId="1" fontId="4" fillId="0" borderId="1576" xfId="3" applyNumberFormat="1" applyFont="1" applyBorder="1" applyAlignment="1">
      <alignment horizontal="center" vertical="center"/>
    </xf>
    <xf numFmtId="1" fontId="4" fillId="0" borderId="1554" xfId="0" applyNumberFormat="1" applyFont="1" applyBorder="1" applyAlignment="1">
      <alignment horizontal="center" vertical="center"/>
    </xf>
    <xf numFmtId="1" fontId="4" fillId="0" borderId="1565" xfId="0" applyNumberFormat="1" applyFont="1" applyBorder="1" applyAlignment="1">
      <alignment horizontal="center" vertical="center" wrapText="1"/>
    </xf>
    <xf numFmtId="1" fontId="4" fillId="0" borderId="1557" xfId="0" applyNumberFormat="1" applyFont="1" applyBorder="1" applyAlignment="1">
      <alignment horizontal="center" vertical="center" wrapText="1"/>
    </xf>
    <xf numFmtId="1" fontId="4" fillId="0" borderId="352" xfId="0" applyNumberFormat="1" applyFont="1" applyBorder="1" applyAlignment="1">
      <alignment horizontal="center" vertical="center"/>
    </xf>
    <xf numFmtId="1" fontId="4" fillId="0" borderId="354" xfId="0" applyNumberFormat="1" applyFont="1" applyBorder="1" applyAlignment="1">
      <alignment horizontal="center" vertical="center"/>
    </xf>
    <xf numFmtId="1" fontId="4" fillId="0" borderId="1550" xfId="0" applyNumberFormat="1" applyFont="1" applyBorder="1" applyAlignment="1">
      <alignment horizontal="center" vertical="center" wrapText="1"/>
    </xf>
    <xf numFmtId="1" fontId="4" fillId="0" borderId="1552" xfId="0" applyNumberFormat="1" applyFont="1" applyBorder="1" applyAlignment="1">
      <alignment horizontal="center" vertical="center" wrapText="1"/>
    </xf>
    <xf numFmtId="1" fontId="4" fillId="0" borderId="1495" xfId="0" applyNumberFormat="1" applyFont="1" applyBorder="1" applyAlignment="1">
      <alignment horizontal="center" vertical="center" wrapText="1"/>
    </xf>
    <xf numFmtId="1" fontId="4" fillId="3" borderId="1496" xfId="0" applyNumberFormat="1" applyFont="1" applyFill="1" applyBorder="1" applyAlignment="1">
      <alignment horizontal="center" vertical="center"/>
    </xf>
    <xf numFmtId="1" fontId="4" fillId="3" borderId="1516" xfId="0" applyNumberFormat="1" applyFont="1" applyFill="1" applyBorder="1" applyAlignment="1">
      <alignment horizontal="center" vertical="center"/>
    </xf>
    <xf numFmtId="1" fontId="4" fillId="0" borderId="1497" xfId="0" applyNumberFormat="1" applyFont="1" applyBorder="1" applyAlignment="1">
      <alignment horizontal="center" vertical="center" wrapText="1"/>
    </xf>
    <xf numFmtId="1" fontId="4" fillId="0" borderId="1513" xfId="0" applyNumberFormat="1" applyFont="1" applyBorder="1" applyAlignment="1">
      <alignment horizontal="center" vertical="center" wrapText="1"/>
    </xf>
    <xf numFmtId="1" fontId="4" fillId="0" borderId="1494" xfId="0" applyNumberFormat="1" applyFont="1" applyBorder="1" applyAlignment="1">
      <alignment horizontal="center" vertical="center" wrapText="1"/>
    </xf>
    <xf numFmtId="1" fontId="4" fillId="0" borderId="1498" xfId="0" applyNumberFormat="1" applyFont="1" applyBorder="1" applyAlignment="1">
      <alignment horizontal="center" vertical="center"/>
    </xf>
    <xf numFmtId="1" fontId="4" fillId="0" borderId="1499" xfId="0" applyNumberFormat="1" applyFont="1" applyBorder="1" applyAlignment="1">
      <alignment horizontal="center" vertical="center"/>
    </xf>
    <xf numFmtId="1" fontId="4" fillId="0" borderId="1500" xfId="0" applyNumberFormat="1" applyFont="1" applyBorder="1" applyAlignment="1">
      <alignment horizontal="center" vertical="center"/>
    </xf>
    <xf numFmtId="1" fontId="4" fillId="0" borderId="320" xfId="0" applyNumberFormat="1" applyFont="1" applyBorder="1" applyAlignment="1">
      <alignment horizontal="center" vertical="center"/>
    </xf>
    <xf numFmtId="0" fontId="4" fillId="0" borderId="1536" xfId="0" applyFont="1" applyBorder="1" applyAlignment="1">
      <alignment horizontal="center" vertical="center" wrapText="1"/>
    </xf>
    <xf numFmtId="1" fontId="4" fillId="0" borderId="1496" xfId="0" applyNumberFormat="1" applyFont="1" applyBorder="1" applyAlignment="1">
      <alignment horizontal="center" vertical="center" wrapText="1"/>
    </xf>
    <xf numFmtId="1" fontId="4" fillId="0" borderId="1516" xfId="0" applyNumberFormat="1" applyFont="1" applyBorder="1" applyAlignment="1">
      <alignment horizontal="center" vertical="center" wrapText="1"/>
    </xf>
    <xf numFmtId="1" fontId="4" fillId="0" borderId="1496" xfId="0" applyNumberFormat="1" applyFont="1" applyBorder="1" applyAlignment="1">
      <alignment horizontal="center" vertical="center"/>
    </xf>
    <xf numFmtId="1" fontId="4" fillId="0" borderId="1516" xfId="0" applyNumberFormat="1" applyFont="1" applyBorder="1" applyAlignment="1">
      <alignment horizontal="center" vertical="center"/>
    </xf>
    <xf numFmtId="1" fontId="4" fillId="0" borderId="1501" xfId="0" applyNumberFormat="1" applyFont="1" applyBorder="1" applyAlignment="1">
      <alignment horizontal="center" vertical="center"/>
    </xf>
    <xf numFmtId="1" fontId="4" fillId="0" borderId="1543" xfId="0" applyNumberFormat="1" applyFont="1" applyBorder="1" applyAlignment="1">
      <alignment horizontal="center" vertical="center" wrapText="1"/>
    </xf>
    <xf numFmtId="1" fontId="4" fillId="0" borderId="1514" xfId="0" applyNumberFormat="1" applyFont="1" applyBorder="1" applyAlignment="1">
      <alignment horizontal="center" vertical="center" wrapText="1"/>
    </xf>
    <xf numFmtId="1" fontId="4" fillId="0" borderId="1544" xfId="0" applyNumberFormat="1" applyFont="1" applyBorder="1" applyAlignment="1">
      <alignment horizontal="center" vertical="center" wrapText="1"/>
    </xf>
    <xf numFmtId="1" fontId="4" fillId="0" borderId="1498" xfId="0" applyNumberFormat="1" applyFont="1" applyBorder="1" applyAlignment="1">
      <alignment horizontal="center" vertical="center" wrapText="1"/>
    </xf>
    <xf numFmtId="1" fontId="4" fillId="0" borderId="1501" xfId="0" applyNumberFormat="1" applyFont="1" applyBorder="1" applyAlignment="1">
      <alignment horizontal="center" vertical="center" wrapText="1"/>
    </xf>
    <xf numFmtId="1" fontId="4" fillId="0" borderId="1499" xfId="0" applyNumberFormat="1" applyFont="1" applyBorder="1" applyAlignment="1">
      <alignment horizontal="center" vertical="center" wrapText="1"/>
    </xf>
    <xf numFmtId="1" fontId="4" fillId="0" borderId="228" xfId="0" applyNumberFormat="1" applyFont="1" applyBorder="1" applyAlignment="1">
      <alignment horizontal="center" vertical="center" wrapText="1"/>
    </xf>
    <xf numFmtId="1" fontId="4" fillId="0" borderId="341" xfId="0" applyNumberFormat="1" applyFont="1" applyBorder="1" applyAlignment="1">
      <alignment horizontal="center" vertical="center" wrapText="1"/>
    </xf>
    <xf numFmtId="1" fontId="4" fillId="0" borderId="390" xfId="0" applyNumberFormat="1" applyFont="1" applyBorder="1" applyAlignment="1">
      <alignment horizontal="center" vertical="center" wrapText="1"/>
    </xf>
    <xf numFmtId="0" fontId="4" fillId="0" borderId="390" xfId="0" applyFont="1" applyBorder="1" applyAlignment="1">
      <alignment horizontal="center" vertical="center"/>
    </xf>
    <xf numFmtId="0" fontId="4" fillId="0" borderId="341" xfId="0" applyFont="1" applyBorder="1" applyAlignment="1">
      <alignment horizontal="center" vertical="center"/>
    </xf>
    <xf numFmtId="0" fontId="4" fillId="0" borderId="352" xfId="0" applyFont="1" applyBorder="1" applyAlignment="1">
      <alignment horizontal="center" vertical="center"/>
    </xf>
    <xf numFmtId="0" fontId="4" fillId="0" borderId="386" xfId="0" applyFont="1" applyBorder="1" applyAlignment="1">
      <alignment horizontal="center" vertical="center"/>
    </xf>
    <xf numFmtId="0" fontId="4" fillId="0" borderId="387" xfId="0" applyFont="1" applyBorder="1" applyAlignment="1">
      <alignment horizontal="center" vertical="center"/>
    </xf>
    <xf numFmtId="0" fontId="4" fillId="0" borderId="354" xfId="0" applyFont="1" applyBorder="1" applyAlignment="1">
      <alignment horizontal="center" vertical="center" wrapText="1"/>
    </xf>
    <xf numFmtId="0" fontId="4" fillId="0" borderId="394" xfId="0" applyFont="1" applyBorder="1" applyAlignment="1">
      <alignment horizontal="center" vertical="center" wrapText="1"/>
    </xf>
    <xf numFmtId="1" fontId="4" fillId="0" borderId="256" xfId="0" applyNumberFormat="1" applyFont="1" applyBorder="1" applyAlignment="1">
      <alignment horizontal="center" vertical="center" wrapText="1"/>
    </xf>
    <xf numFmtId="1" fontId="4" fillId="0" borderId="318" xfId="0" applyNumberFormat="1" applyFont="1" applyBorder="1" applyAlignment="1">
      <alignment horizontal="center" vertical="center" wrapText="1"/>
    </xf>
    <xf numFmtId="1" fontId="4" fillId="0" borderId="384" xfId="0" applyNumberFormat="1" applyFont="1" applyBorder="1" applyAlignment="1">
      <alignment horizontal="center" vertical="center"/>
    </xf>
    <xf numFmtId="1" fontId="4" fillId="0" borderId="340" xfId="0" applyNumberFormat="1" applyFont="1" applyBorder="1" applyAlignment="1">
      <alignment horizontal="center" vertical="center"/>
    </xf>
    <xf numFmtId="1" fontId="4" fillId="0" borderId="358" xfId="0" applyNumberFormat="1" applyFont="1" applyBorder="1" applyAlignment="1">
      <alignment horizontal="center" vertical="center" wrapText="1"/>
    </xf>
    <xf numFmtId="1" fontId="4" fillId="0" borderId="234" xfId="0" applyNumberFormat="1" applyFont="1" applyBorder="1" applyAlignment="1">
      <alignment horizontal="center" vertical="center" wrapText="1"/>
    </xf>
    <xf numFmtId="1" fontId="4" fillId="0" borderId="362" xfId="0" applyNumberFormat="1" applyFont="1" applyBorder="1" applyAlignment="1">
      <alignment horizontal="center" vertical="center"/>
    </xf>
    <xf numFmtId="1" fontId="4" fillId="0" borderId="361" xfId="0" applyNumberFormat="1" applyFont="1" applyBorder="1" applyAlignment="1">
      <alignment horizontal="center" vertical="center" wrapText="1"/>
    </xf>
    <xf numFmtId="1" fontId="4" fillId="0" borderId="340" xfId="0" applyNumberFormat="1" applyFont="1" applyBorder="1" applyAlignment="1">
      <alignment horizontal="center" vertical="center" wrapText="1"/>
    </xf>
    <xf numFmtId="1" fontId="4" fillId="0" borderId="362" xfId="0" applyNumberFormat="1" applyFont="1" applyBorder="1" applyAlignment="1">
      <alignment horizontal="center" vertical="center" wrapText="1"/>
    </xf>
    <xf numFmtId="0" fontId="10" fillId="0" borderId="384" xfId="0" applyFont="1" applyBorder="1" applyAlignment="1">
      <alignment horizontal="center" vertical="center"/>
    </xf>
    <xf numFmtId="0" fontId="10" fillId="0" borderId="340" xfId="0" applyFont="1" applyBorder="1" applyAlignment="1">
      <alignment horizontal="center" vertical="center"/>
    </xf>
    <xf numFmtId="1" fontId="4" fillId="0" borderId="385" xfId="0" applyNumberFormat="1" applyFont="1" applyBorder="1" applyAlignment="1">
      <alignment horizontal="center" vertical="center" wrapText="1"/>
    </xf>
    <xf numFmtId="1" fontId="4" fillId="0" borderId="366" xfId="0" applyNumberFormat="1" applyFont="1" applyBorder="1" applyAlignment="1">
      <alignment horizontal="center" vertical="center" wrapText="1"/>
    </xf>
    <xf numFmtId="1" fontId="4" fillId="0" borderId="224" xfId="0" applyNumberFormat="1" applyFont="1" applyBorder="1" applyAlignment="1">
      <alignment horizontal="center" vertical="center"/>
    </xf>
    <xf numFmtId="1" fontId="4" fillId="0" borderId="361" xfId="0" applyNumberFormat="1" applyFont="1" applyBorder="1" applyAlignment="1">
      <alignment horizontal="center" vertical="center"/>
    </xf>
    <xf numFmtId="1" fontId="4" fillId="0" borderId="200" xfId="0" applyNumberFormat="1" applyFont="1" applyBorder="1" applyAlignment="1">
      <alignment horizontal="center" vertical="center"/>
    </xf>
    <xf numFmtId="1" fontId="4" fillId="0" borderId="358" xfId="0" applyNumberFormat="1" applyFont="1" applyBorder="1" applyAlignment="1">
      <alignment horizontal="center" vertical="center"/>
    </xf>
    <xf numFmtId="1" fontId="4" fillId="0" borderId="318" xfId="0" applyNumberFormat="1" applyFont="1" applyBorder="1" applyAlignment="1">
      <alignment horizontal="center" vertical="center"/>
    </xf>
    <xf numFmtId="1" fontId="4" fillId="0" borderId="352" xfId="0" applyNumberFormat="1" applyFont="1" applyBorder="1" applyAlignment="1">
      <alignment horizontal="center" vertical="center" wrapText="1"/>
    </xf>
    <xf numFmtId="1" fontId="4" fillId="0" borderId="256" xfId="0" applyNumberFormat="1" applyFont="1" applyBorder="1" applyAlignment="1">
      <alignment horizontal="center" vertical="center"/>
    </xf>
    <xf numFmtId="1" fontId="4" fillId="0" borderId="335" xfId="3" applyNumberFormat="1" applyFont="1" applyBorder="1" applyAlignment="1">
      <alignment horizontal="center" vertical="center" wrapText="1"/>
    </xf>
    <xf numFmtId="1" fontId="4" fillId="0" borderId="341" xfId="3" applyNumberFormat="1" applyFont="1" applyBorder="1" applyAlignment="1">
      <alignment horizontal="center" vertical="center" wrapText="1"/>
    </xf>
    <xf numFmtId="1" fontId="4" fillId="0" borderId="336" xfId="3" applyNumberFormat="1" applyFont="1" applyBorder="1" applyAlignment="1">
      <alignment horizontal="center" vertical="center" wrapText="1"/>
    </xf>
    <xf numFmtId="1" fontId="4" fillId="0" borderId="338" xfId="3" applyNumberFormat="1" applyFont="1" applyBorder="1" applyAlignment="1">
      <alignment horizontal="center" vertical="center" wrapText="1"/>
    </xf>
    <xf numFmtId="1" fontId="4" fillId="0" borderId="339" xfId="3" applyNumberFormat="1" applyFont="1" applyBorder="1" applyAlignment="1">
      <alignment horizontal="center" vertical="center" wrapText="1"/>
    </xf>
    <xf numFmtId="1" fontId="4" fillId="0" borderId="340" xfId="3" applyNumberFormat="1" applyFont="1" applyBorder="1" applyAlignment="1">
      <alignment horizontal="center" vertical="center" wrapText="1"/>
    </xf>
    <xf numFmtId="1" fontId="4" fillId="0" borderId="224" xfId="2" applyNumberFormat="1" applyFont="1" applyBorder="1" applyAlignment="1">
      <alignment horizontal="center" vertical="center" wrapText="1"/>
    </xf>
    <xf numFmtId="1" fontId="4" fillId="0" borderId="361" xfId="2" applyNumberFormat="1" applyFont="1" applyBorder="1" applyAlignment="1">
      <alignment horizontal="center" vertical="center" wrapText="1"/>
    </xf>
    <xf numFmtId="1" fontId="4" fillId="0" borderId="228" xfId="2" applyNumberFormat="1" applyFont="1" applyBorder="1" applyAlignment="1">
      <alignment horizontal="center" vertical="center" wrapText="1"/>
    </xf>
    <xf numFmtId="1" fontId="4" fillId="0" borderId="362" xfId="2" applyNumberFormat="1" applyFont="1" applyBorder="1" applyAlignment="1">
      <alignment horizontal="center" vertical="center" wrapText="1"/>
    </xf>
    <xf numFmtId="1" fontId="4" fillId="0" borderId="256" xfId="2" applyNumberFormat="1" applyFont="1" applyBorder="1" applyAlignment="1">
      <alignment horizontal="center" vertical="center" wrapText="1"/>
    </xf>
    <xf numFmtId="1" fontId="4" fillId="0" borderId="358" xfId="2" applyNumberFormat="1" applyFont="1" applyBorder="1" applyAlignment="1">
      <alignment horizontal="center" vertical="center" wrapText="1"/>
    </xf>
    <xf numFmtId="1" fontId="4" fillId="0" borderId="318" xfId="2" applyNumberFormat="1" applyFont="1" applyBorder="1" applyAlignment="1">
      <alignment horizontal="center" vertical="center" wrapText="1"/>
    </xf>
    <xf numFmtId="1" fontId="4" fillId="0" borderId="311" xfId="0" applyNumberFormat="1" applyFont="1" applyBorder="1" applyAlignment="1">
      <alignment horizontal="center" vertical="center" wrapText="1"/>
    </xf>
    <xf numFmtId="1" fontId="1" fillId="0" borderId="249" xfId="0" applyNumberFormat="1" applyFont="1" applyBorder="1" applyAlignment="1">
      <alignment horizontal="left" vertical="center"/>
    </xf>
    <xf numFmtId="1" fontId="1" fillId="0" borderId="328" xfId="0" applyNumberFormat="1" applyFont="1" applyBorder="1" applyAlignment="1">
      <alignment horizontal="left" vertical="center"/>
    </xf>
    <xf numFmtId="1" fontId="1" fillId="0" borderId="329" xfId="0" applyNumberFormat="1" applyFont="1" applyBorder="1" applyAlignment="1">
      <alignment horizontal="left" vertical="center"/>
    </xf>
    <xf numFmtId="1" fontId="4" fillId="0" borderId="335" xfId="2" applyNumberFormat="1" applyFont="1" applyBorder="1" applyAlignment="1">
      <alignment horizontal="center" vertical="center" wrapText="1"/>
    </xf>
    <xf numFmtId="1" fontId="4" fillId="0" borderId="341" xfId="2" applyNumberFormat="1" applyFont="1" applyBorder="1" applyAlignment="1">
      <alignment horizontal="center" vertical="center" wrapText="1"/>
    </xf>
    <xf numFmtId="1" fontId="4" fillId="0" borderId="336" xfId="3" applyNumberFormat="1" applyFont="1" applyBorder="1" applyAlignment="1">
      <alignment horizontal="center" vertical="center"/>
    </xf>
    <xf numFmtId="1" fontId="4" fillId="0" borderId="337" xfId="3" applyNumberFormat="1" applyFont="1" applyBorder="1" applyAlignment="1">
      <alignment horizontal="center" vertical="center"/>
    </xf>
    <xf numFmtId="1" fontId="4" fillId="0" borderId="338" xfId="3" applyNumberFormat="1" applyFont="1" applyBorder="1" applyAlignment="1">
      <alignment horizontal="center" vertical="center"/>
    </xf>
    <xf numFmtId="1" fontId="4" fillId="0" borderId="339" xfId="3" applyNumberFormat="1" applyFont="1" applyBorder="1" applyAlignment="1">
      <alignment horizontal="center" vertical="center"/>
    </xf>
    <xf numFmtId="1" fontId="4" fillId="0" borderId="340" xfId="3" applyNumberFormat="1" applyFont="1" applyBorder="1" applyAlignment="1">
      <alignment horizontal="center" vertical="center"/>
    </xf>
    <xf numFmtId="1" fontId="4" fillId="0" borderId="321" xfId="0" applyNumberFormat="1" applyFont="1" applyBorder="1" applyAlignment="1">
      <alignment horizontal="center" vertical="center"/>
    </xf>
    <xf numFmtId="1" fontId="4" fillId="0" borderId="311" xfId="0" applyNumberFormat="1" applyFont="1" applyBorder="1" applyAlignment="1">
      <alignment horizontal="center" vertical="center"/>
    </xf>
    <xf numFmtId="1" fontId="4" fillId="0" borderId="327" xfId="0" applyNumberFormat="1" applyFont="1" applyBorder="1" applyAlignment="1">
      <alignment horizontal="center" vertical="center" wrapText="1"/>
    </xf>
    <xf numFmtId="1" fontId="4" fillId="0" borderId="235" xfId="0" applyNumberFormat="1" applyFont="1" applyBorder="1" applyAlignment="1">
      <alignment horizontal="center" vertical="center" wrapText="1"/>
    </xf>
    <xf numFmtId="1" fontId="4" fillId="0" borderId="215" xfId="0" applyNumberFormat="1" applyFont="1" applyBorder="1" applyAlignment="1">
      <alignment horizontal="center" vertical="center" wrapText="1"/>
    </xf>
    <xf numFmtId="1" fontId="4" fillId="0" borderId="219" xfId="0" applyNumberFormat="1" applyFont="1" applyBorder="1" applyAlignment="1">
      <alignment horizontal="center" vertical="center" wrapText="1"/>
    </xf>
    <xf numFmtId="1" fontId="4" fillId="0" borderId="217" xfId="0" applyNumberFormat="1" applyFont="1" applyBorder="1" applyAlignment="1">
      <alignment horizontal="center" vertical="center" wrapText="1"/>
    </xf>
    <xf numFmtId="1" fontId="4" fillId="3" borderId="228" xfId="0" applyNumberFormat="1" applyFont="1" applyFill="1" applyBorder="1" applyAlignment="1">
      <alignment horizontal="center" vertical="center"/>
    </xf>
    <xf numFmtId="1" fontId="4" fillId="3" borderId="218" xfId="0" applyNumberFormat="1" applyFont="1" applyFill="1" applyBorder="1" applyAlignment="1">
      <alignment horizontal="center" vertical="center"/>
    </xf>
    <xf numFmtId="1" fontId="4" fillId="0" borderId="224" xfId="0" applyNumberFormat="1" applyFont="1" applyBorder="1" applyAlignment="1">
      <alignment horizontal="center" vertical="center" wrapText="1"/>
    </xf>
    <xf numFmtId="1" fontId="4" fillId="0" borderId="223" xfId="0" applyNumberFormat="1" applyFont="1" applyBorder="1" applyAlignment="1">
      <alignment horizontal="center" vertical="center" wrapText="1"/>
    </xf>
    <xf numFmtId="1" fontId="4" fillId="0" borderId="200" xfId="0" applyNumberFormat="1" applyFont="1" applyBorder="1" applyAlignment="1">
      <alignment horizontal="center" vertical="center" wrapText="1"/>
    </xf>
    <xf numFmtId="0" fontId="4" fillId="0" borderId="300" xfId="0" applyFont="1" applyBorder="1" applyAlignment="1">
      <alignment horizontal="center" vertical="center" wrapText="1"/>
    </xf>
    <xf numFmtId="1" fontId="4" fillId="0" borderId="268" xfId="0" applyNumberFormat="1" applyFont="1" applyBorder="1" applyAlignment="1">
      <alignment horizontal="center" vertical="center" wrapText="1"/>
    </xf>
    <xf numFmtId="1" fontId="4" fillId="0" borderId="218" xfId="0" applyNumberFormat="1" applyFont="1" applyBorder="1" applyAlignment="1">
      <alignment horizontal="center" vertical="center" wrapText="1"/>
    </xf>
    <xf numFmtId="1" fontId="4" fillId="0" borderId="268" xfId="0" applyNumberFormat="1" applyFont="1" applyBorder="1" applyAlignment="1">
      <alignment horizontal="center" vertical="center"/>
    </xf>
    <xf numFmtId="1" fontId="4" fillId="0" borderId="218" xfId="0" applyNumberFormat="1" applyFont="1" applyBorder="1" applyAlignment="1">
      <alignment horizontal="center" vertical="center"/>
    </xf>
    <xf numFmtId="1" fontId="4" fillId="0" borderId="262" xfId="0" applyNumberFormat="1" applyFont="1" applyBorder="1" applyAlignment="1">
      <alignment horizontal="center" vertical="center"/>
    </xf>
    <xf numFmtId="1" fontId="4" fillId="0" borderId="263" xfId="0" applyNumberFormat="1" applyFont="1" applyBorder="1" applyAlignment="1">
      <alignment horizontal="center" vertical="center"/>
    </xf>
    <xf numFmtId="1" fontId="4" fillId="0" borderId="265" xfId="0" applyNumberFormat="1" applyFont="1" applyBorder="1" applyAlignment="1">
      <alignment horizontal="center" vertical="center"/>
    </xf>
    <xf numFmtId="1" fontId="4" fillId="0" borderId="307" xfId="0" applyNumberFormat="1" applyFont="1" applyBorder="1" applyAlignment="1">
      <alignment horizontal="center" vertical="center" wrapText="1"/>
    </xf>
    <xf numFmtId="1" fontId="4" fillId="0" borderId="278" xfId="0" applyNumberFormat="1" applyFont="1" applyBorder="1" applyAlignment="1">
      <alignment horizontal="center" vertical="center" wrapText="1"/>
    </xf>
    <xf numFmtId="1" fontId="4" fillId="0" borderId="308" xfId="0" applyNumberFormat="1" applyFont="1" applyBorder="1" applyAlignment="1">
      <alignment horizontal="center" vertical="center" wrapText="1"/>
    </xf>
    <xf numFmtId="1" fontId="4" fillId="0" borderId="214" xfId="0" applyNumberFormat="1" applyFont="1" applyBorder="1" applyAlignment="1">
      <alignment horizontal="center" vertical="center" wrapText="1"/>
    </xf>
    <xf numFmtId="1" fontId="4" fillId="0" borderId="262" xfId="0" applyNumberFormat="1" applyFont="1" applyBorder="1" applyAlignment="1">
      <alignment horizontal="center" vertical="center" wrapText="1"/>
    </xf>
    <xf numFmtId="1" fontId="4" fillId="0" borderId="265" xfId="0" applyNumberFormat="1" applyFont="1" applyBorder="1" applyAlignment="1">
      <alignment horizontal="center" vertical="center" wrapText="1"/>
    </xf>
    <xf numFmtId="1" fontId="4" fillId="0" borderId="263" xfId="0" applyNumberFormat="1" applyFont="1" applyBorder="1" applyAlignment="1">
      <alignment horizontal="center" vertical="center" wrapText="1"/>
    </xf>
    <xf numFmtId="1" fontId="4" fillId="0" borderId="264" xfId="0" applyNumberFormat="1" applyFont="1" applyBorder="1" applyAlignment="1">
      <alignment horizontal="center" vertical="center"/>
    </xf>
    <xf numFmtId="1" fontId="4" fillId="0" borderId="285" xfId="0" applyNumberFormat="1" applyFont="1" applyBorder="1" applyAlignment="1">
      <alignment horizontal="center" vertical="center"/>
    </xf>
    <xf numFmtId="1" fontId="4" fillId="0" borderId="285" xfId="0" applyNumberFormat="1" applyFont="1" applyBorder="1" applyAlignment="1">
      <alignment horizontal="center" vertical="center" wrapText="1"/>
    </xf>
    <xf numFmtId="1" fontId="4" fillId="0" borderId="220" xfId="0" applyNumberFormat="1" applyFont="1" applyBorder="1" applyAlignment="1">
      <alignment horizontal="center" vertical="center" wrapText="1"/>
    </xf>
    <xf numFmtId="1" fontId="4" fillId="0" borderId="500" xfId="0" applyNumberFormat="1" applyFont="1" applyBorder="1" applyAlignment="1">
      <alignment horizontal="center" vertical="center" wrapText="1"/>
    </xf>
    <xf numFmtId="1" fontId="4" fillId="0" borderId="505" xfId="0" applyNumberFormat="1" applyFont="1" applyBorder="1" applyAlignment="1">
      <alignment horizontal="center" vertical="center" wrapText="1"/>
    </xf>
    <xf numFmtId="1" fontId="4" fillId="0" borderId="506" xfId="0" applyNumberFormat="1" applyFont="1" applyBorder="1" applyAlignment="1">
      <alignment horizontal="center" vertical="center" wrapText="1"/>
    </xf>
    <xf numFmtId="0" fontId="4" fillId="0" borderId="506" xfId="0" applyFont="1" applyBorder="1" applyAlignment="1">
      <alignment horizontal="center" vertical="center"/>
    </xf>
    <xf numFmtId="0" fontId="4" fillId="0" borderId="505" xfId="0" applyFont="1" applyBorder="1" applyAlignment="1">
      <alignment horizontal="center" vertical="center"/>
    </xf>
    <xf numFmtId="0" fontId="4" fillId="0" borderId="513" xfId="0" applyFont="1" applyBorder="1" applyAlignment="1">
      <alignment horizontal="center" vertical="center"/>
    </xf>
    <xf numFmtId="0" fontId="4" fillId="0" borderId="514" xfId="0" applyFont="1" applyBorder="1" applyAlignment="1">
      <alignment horizontal="center" vertical="center"/>
    </xf>
    <xf numFmtId="0" fontId="4" fillId="0" borderId="515" xfId="0" applyFont="1" applyBorder="1" applyAlignment="1">
      <alignment horizontal="center" vertical="center"/>
    </xf>
    <xf numFmtId="0" fontId="4" fillId="0" borderId="516" xfId="0" applyFont="1" applyBorder="1" applyAlignment="1">
      <alignment horizontal="center" vertical="center" wrapText="1"/>
    </xf>
    <xf numFmtId="0" fontId="4" fillId="0" borderId="517" xfId="0" applyFont="1" applyBorder="1" applyAlignment="1">
      <alignment horizontal="center" vertical="center" wrapText="1"/>
    </xf>
    <xf numFmtId="1" fontId="4" fillId="0" borderId="476" xfId="0" applyNumberFormat="1" applyFont="1" applyBorder="1" applyAlignment="1">
      <alignment horizontal="center" vertical="center" wrapText="1"/>
    </xf>
    <xf numFmtId="1" fontId="4" fillId="0" borderId="479" xfId="0" applyNumberFormat="1" applyFont="1" applyBorder="1" applyAlignment="1">
      <alignment horizontal="center" vertical="center" wrapText="1"/>
    </xf>
    <xf numFmtId="1" fontId="4" fillId="0" borderId="496" xfId="0" applyNumberFormat="1" applyFont="1" applyBorder="1" applyAlignment="1">
      <alignment horizontal="center" vertical="center"/>
    </xf>
    <xf numFmtId="1" fontId="4" fillId="0" borderId="396" xfId="0" applyNumberFormat="1" applyFont="1" applyBorder="1" applyAlignment="1">
      <alignment horizontal="center" vertical="center"/>
    </xf>
    <xf numFmtId="1" fontId="4" fillId="0" borderId="477" xfId="0" applyNumberFormat="1" applyFont="1" applyBorder="1" applyAlignment="1">
      <alignment horizontal="center" vertical="center" wrapText="1"/>
    </xf>
    <xf numFmtId="1" fontId="4" fillId="0" borderId="478" xfId="0" applyNumberFormat="1" applyFont="1" applyBorder="1" applyAlignment="1">
      <alignment horizontal="center" vertical="center" wrapText="1"/>
    </xf>
    <xf numFmtId="1" fontId="4" fillId="0" borderId="476" xfId="0" applyNumberFormat="1" applyFont="1" applyBorder="1" applyAlignment="1">
      <alignment horizontal="center" vertical="center"/>
    </xf>
    <xf numFmtId="1" fontId="4" fillId="0" borderId="478" xfId="0" applyNumberFormat="1" applyFont="1" applyBorder="1" applyAlignment="1">
      <alignment horizontal="center" vertical="center"/>
    </xf>
    <xf numFmtId="1" fontId="4" fillId="0" borderId="397" xfId="0" applyNumberFormat="1" applyFont="1" applyBorder="1" applyAlignment="1">
      <alignment horizontal="center" vertical="center" wrapText="1"/>
    </xf>
    <xf numFmtId="0" fontId="10" fillId="0" borderId="496" xfId="0" applyFont="1" applyBorder="1" applyAlignment="1">
      <alignment horizontal="center" vertical="center"/>
    </xf>
    <xf numFmtId="0" fontId="10" fillId="0" borderId="396" xfId="0" applyFont="1" applyBorder="1" applyAlignment="1">
      <alignment horizontal="center" vertical="center"/>
    </xf>
    <xf numFmtId="1" fontId="4" fillId="0" borderId="497" xfId="0" applyNumberFormat="1" applyFont="1" applyBorder="1" applyAlignment="1">
      <alignment horizontal="center" vertical="center" wrapText="1"/>
    </xf>
    <xf numFmtId="1" fontId="4" fillId="0" borderId="444" xfId="0" applyNumberFormat="1" applyFont="1" applyBorder="1" applyAlignment="1">
      <alignment horizontal="center" vertical="center" wrapText="1"/>
    </xf>
    <xf numFmtId="0" fontId="4" fillId="0" borderId="476" xfId="0" applyFont="1" applyBorder="1" applyAlignment="1">
      <alignment horizontal="center" vertical="center"/>
    </xf>
    <xf numFmtId="0" fontId="4" fillId="0" borderId="477" xfId="0" applyFont="1" applyBorder="1" applyAlignment="1">
      <alignment horizontal="center" vertical="center"/>
    </xf>
    <xf numFmtId="0" fontId="4" fillId="0" borderId="478" xfId="0" applyFont="1" applyBorder="1" applyAlignment="1">
      <alignment horizontal="center" vertical="center"/>
    </xf>
    <xf numFmtId="1" fontId="4" fillId="0" borderId="339" xfId="0" applyNumberFormat="1" applyFont="1" applyBorder="1" applyAlignment="1">
      <alignment horizontal="center" vertical="center"/>
    </xf>
    <xf numFmtId="1" fontId="4" fillId="0" borderId="477" xfId="0" applyNumberFormat="1" applyFont="1" applyBorder="1" applyAlignment="1">
      <alignment horizontal="center" vertical="center"/>
    </xf>
    <xf numFmtId="1" fontId="4" fillId="0" borderId="479" xfId="0" applyNumberFormat="1" applyFont="1" applyBorder="1" applyAlignment="1">
      <alignment horizontal="center" vertical="center"/>
    </xf>
    <xf numFmtId="1" fontId="4" fillId="0" borderId="412" xfId="0" applyNumberFormat="1" applyFont="1" applyBorder="1" applyAlignment="1">
      <alignment horizontal="center" vertical="center"/>
    </xf>
    <xf numFmtId="1" fontId="4" fillId="0" borderId="254" xfId="0" applyNumberFormat="1" applyFont="1" applyBorder="1" applyAlignment="1">
      <alignment horizontal="center" vertical="center"/>
    </xf>
    <xf numFmtId="1" fontId="4" fillId="0" borderId="440" xfId="0" applyNumberFormat="1" applyFont="1" applyBorder="1" applyAlignment="1">
      <alignment horizontal="center" vertical="center"/>
    </xf>
    <xf numFmtId="1" fontId="4" fillId="0" borderId="413" xfId="0" applyNumberFormat="1" applyFont="1" applyBorder="1" applyAlignment="1">
      <alignment horizontal="center" vertical="center"/>
    </xf>
    <xf numFmtId="1" fontId="4" fillId="0" borderId="454" xfId="3" applyNumberFormat="1" applyFont="1" applyBorder="1" applyAlignment="1">
      <alignment horizontal="center" vertical="center" wrapText="1"/>
    </xf>
    <xf numFmtId="1" fontId="4" fillId="0" borderId="362" xfId="3" applyNumberFormat="1" applyFont="1" applyBorder="1" applyAlignment="1">
      <alignment horizontal="center" vertical="center" wrapText="1"/>
    </xf>
    <xf numFmtId="1" fontId="4" fillId="0" borderId="455" xfId="3" applyNumberFormat="1" applyFont="1" applyBorder="1" applyAlignment="1">
      <alignment horizontal="center" vertical="center" wrapText="1"/>
    </xf>
    <xf numFmtId="1" fontId="4" fillId="0" borderId="457" xfId="3" applyNumberFormat="1" applyFont="1" applyBorder="1" applyAlignment="1">
      <alignment horizontal="center" vertical="center" wrapText="1"/>
    </xf>
    <xf numFmtId="1" fontId="4" fillId="0" borderId="361" xfId="3" applyNumberFormat="1" applyFont="1" applyBorder="1" applyAlignment="1">
      <alignment horizontal="center" vertical="center" wrapText="1"/>
    </xf>
    <xf numFmtId="1" fontId="4" fillId="0" borderId="412" xfId="2" applyNumberFormat="1" applyFont="1" applyBorder="1" applyAlignment="1">
      <alignment horizontal="center" vertical="center" wrapText="1"/>
    </xf>
    <xf numFmtId="1" fontId="4" fillId="0" borderId="254" xfId="2" applyNumberFormat="1" applyFont="1" applyBorder="1" applyAlignment="1">
      <alignment horizontal="center" vertical="center" wrapText="1"/>
    </xf>
    <xf numFmtId="1" fontId="4" fillId="0" borderId="413" xfId="2" applyNumberFormat="1" applyFont="1" applyBorder="1" applyAlignment="1">
      <alignment horizontal="center" vertical="center" wrapText="1"/>
    </xf>
    <xf numFmtId="1" fontId="4" fillId="0" borderId="414" xfId="0" applyNumberFormat="1" applyFont="1" applyBorder="1" applyAlignment="1">
      <alignment horizontal="center" vertical="center" wrapText="1"/>
    </xf>
    <xf numFmtId="1" fontId="1" fillId="0" borderId="449" xfId="0" applyNumberFormat="1" applyFont="1" applyBorder="1" applyAlignment="1">
      <alignment horizontal="left" vertical="center"/>
    </xf>
    <xf numFmtId="1" fontId="1" fillId="0" borderId="450" xfId="0" applyNumberFormat="1" applyFont="1" applyBorder="1" applyAlignment="1">
      <alignment horizontal="left" vertical="center"/>
    </xf>
    <xf numFmtId="1" fontId="1" fillId="0" borderId="451" xfId="0" applyNumberFormat="1" applyFont="1" applyBorder="1" applyAlignment="1">
      <alignment horizontal="left" vertical="center"/>
    </xf>
    <xf numFmtId="1" fontId="4" fillId="0" borderId="454" xfId="2" applyNumberFormat="1" applyFont="1" applyBorder="1" applyAlignment="1">
      <alignment horizontal="center" vertical="center" wrapText="1"/>
    </xf>
    <xf numFmtId="1" fontId="4" fillId="0" borderId="455" xfId="3" applyNumberFormat="1" applyFont="1" applyBorder="1" applyAlignment="1">
      <alignment horizontal="center" vertical="center"/>
    </xf>
    <xf numFmtId="1" fontId="4" fillId="0" borderId="456" xfId="3" applyNumberFormat="1" applyFont="1" applyBorder="1" applyAlignment="1">
      <alignment horizontal="center" vertical="center"/>
    </xf>
    <xf numFmtId="1" fontId="4" fillId="0" borderId="457" xfId="3" applyNumberFormat="1" applyFont="1" applyBorder="1" applyAlignment="1">
      <alignment horizontal="center" vertical="center"/>
    </xf>
    <xf numFmtId="1" fontId="4" fillId="0" borderId="361" xfId="3" applyNumberFormat="1" applyFont="1" applyBorder="1" applyAlignment="1">
      <alignment horizontal="center" vertical="center"/>
    </xf>
    <xf numFmtId="1" fontId="4" fillId="0" borderId="414" xfId="0" applyNumberFormat="1" applyFont="1" applyBorder="1" applyAlignment="1">
      <alignment horizontal="center" vertical="center"/>
    </xf>
    <xf numFmtId="1" fontId="4" fillId="0" borderId="448" xfId="0" applyNumberFormat="1" applyFont="1" applyBorder="1" applyAlignment="1">
      <alignment horizontal="center" vertical="center" wrapText="1"/>
    </xf>
    <xf numFmtId="1" fontId="4" fillId="0" borderId="413" xfId="0" applyNumberFormat="1" applyFont="1" applyBorder="1" applyAlignment="1">
      <alignment horizontal="center" vertical="center" wrapText="1"/>
    </xf>
    <xf numFmtId="1" fontId="4" fillId="0" borderId="443" xfId="0" applyNumberFormat="1" applyFont="1" applyBorder="1" applyAlignment="1">
      <alignment horizontal="center" vertical="center" wrapText="1"/>
    </xf>
    <xf numFmtId="1" fontId="4" fillId="0" borderId="396" xfId="0" applyNumberFormat="1" applyFont="1" applyBorder="1" applyAlignment="1">
      <alignment horizontal="center" vertical="center" wrapText="1"/>
    </xf>
    <xf numFmtId="1" fontId="4" fillId="3" borderId="397" xfId="0" applyNumberFormat="1" applyFont="1" applyFill="1" applyBorder="1" applyAlignment="1">
      <alignment horizontal="center" vertical="center"/>
    </xf>
    <xf numFmtId="1" fontId="4" fillId="0" borderId="405" xfId="0" applyNumberFormat="1" applyFont="1" applyBorder="1" applyAlignment="1">
      <alignment horizontal="center" vertical="center" wrapText="1"/>
    </xf>
    <xf numFmtId="0" fontId="4" fillId="0" borderId="428" xfId="0" applyFont="1" applyBorder="1" applyAlignment="1">
      <alignment horizontal="center" vertical="center" wrapText="1"/>
    </xf>
    <xf numFmtId="1" fontId="4" fillId="0" borderId="397" xfId="0" applyNumberFormat="1" applyFont="1" applyBorder="1" applyAlignment="1">
      <alignment horizontal="center" vertical="center"/>
    </xf>
    <xf numFmtId="1" fontId="4" fillId="0" borderId="232" xfId="0" applyNumberFormat="1" applyFont="1" applyBorder="1" applyAlignment="1">
      <alignment horizontal="center" vertical="center" wrapText="1"/>
    </xf>
    <xf numFmtId="1" fontId="4" fillId="0" borderId="403" xfId="0" applyNumberFormat="1" applyFont="1" applyBorder="1" applyAlignment="1">
      <alignment horizontal="center" vertical="center" wrapText="1"/>
    </xf>
    <xf numFmtId="1" fontId="4" fillId="0" borderId="233" xfId="0" applyNumberFormat="1" applyFont="1" applyBorder="1" applyAlignment="1">
      <alignment horizontal="center" vertical="center" wrapText="1"/>
    </xf>
    <xf numFmtId="1" fontId="4" fillId="0" borderId="427" xfId="0" applyNumberFormat="1" applyFont="1" applyBorder="1" applyAlignment="1">
      <alignment horizontal="center" vertical="center" wrapText="1"/>
    </xf>
    <xf numFmtId="1" fontId="4" fillId="0" borderId="412" xfId="0" applyNumberFormat="1" applyFont="1" applyBorder="1" applyAlignment="1">
      <alignment horizontal="center" vertical="center" wrapText="1"/>
    </xf>
    <xf numFmtId="1" fontId="4" fillId="0" borderId="254" xfId="0" applyNumberFormat="1" applyFont="1" applyBorder="1" applyAlignment="1">
      <alignment horizontal="center" vertical="center" wrapText="1"/>
    </xf>
    <xf numFmtId="1" fontId="4" fillId="0" borderId="395" xfId="0" applyNumberFormat="1" applyFont="1" applyBorder="1" applyAlignment="1">
      <alignment horizontal="center" vertical="center"/>
    </xf>
    <xf numFmtId="1" fontId="4" fillId="0" borderId="251" xfId="0" applyNumberFormat="1" applyFont="1" applyBorder="1" applyAlignment="1">
      <alignment horizontal="center" vertical="center" wrapText="1"/>
    </xf>
    <xf numFmtId="1" fontId="4" fillId="0" borderId="251" xfId="0" applyNumberFormat="1" applyFont="1" applyBorder="1" applyAlignment="1">
      <alignment horizontal="center" vertical="center"/>
    </xf>
    <xf numFmtId="1" fontId="4" fillId="0" borderId="555" xfId="0" applyNumberFormat="1" applyFont="1" applyBorder="1" applyAlignment="1">
      <alignment horizontal="center" vertical="center" wrapText="1"/>
    </xf>
    <xf numFmtId="1" fontId="4" fillId="0" borderId="668" xfId="0" applyNumberFormat="1" applyFont="1" applyBorder="1" applyAlignment="1">
      <alignment horizontal="center" vertical="center" wrapText="1"/>
    </xf>
    <xf numFmtId="0" fontId="4" fillId="0" borderId="555" xfId="0" applyFont="1" applyBorder="1" applyAlignment="1">
      <alignment horizontal="center" vertical="center"/>
    </xf>
    <xf numFmtId="0" fontId="4" fillId="0" borderId="668" xfId="0" applyFont="1" applyBorder="1" applyAlignment="1">
      <alignment horizontal="center" vertical="center"/>
    </xf>
    <xf numFmtId="0" fontId="4" fillId="0" borderId="556" xfId="0" applyFont="1" applyBorder="1" applyAlignment="1">
      <alignment horizontal="center" vertical="center"/>
    </xf>
    <xf numFmtId="0" fontId="4" fillId="0" borderId="558" xfId="0" applyFont="1" applyBorder="1" applyAlignment="1">
      <alignment horizontal="center" vertical="center"/>
    </xf>
    <xf numFmtId="0" fontId="4" fillId="0" borderId="584" xfId="0" applyFont="1" applyBorder="1" applyAlignment="1">
      <alignment horizontal="center" vertical="center"/>
    </xf>
    <xf numFmtId="0" fontId="4" fillId="0" borderId="557" xfId="0" applyFont="1" applyBorder="1" applyAlignment="1">
      <alignment horizontal="center" vertical="center" wrapText="1"/>
    </xf>
    <xf numFmtId="0" fontId="4" fillId="0" borderId="573" xfId="0" applyFont="1" applyBorder="1" applyAlignment="1">
      <alignment horizontal="center" vertical="center" wrapText="1"/>
    </xf>
    <xf numFmtId="1" fontId="4" fillId="0" borderId="556" xfId="0" applyNumberFormat="1" applyFont="1" applyBorder="1" applyAlignment="1">
      <alignment horizontal="center" vertical="center" wrapText="1"/>
    </xf>
    <xf numFmtId="1" fontId="4" fillId="0" borderId="557" xfId="0" applyNumberFormat="1" applyFont="1" applyBorder="1" applyAlignment="1">
      <alignment horizontal="center" vertical="center" wrapText="1"/>
    </xf>
    <xf numFmtId="1" fontId="4" fillId="0" borderId="660" xfId="0" applyNumberFormat="1" applyFont="1" applyBorder="1" applyAlignment="1">
      <alignment horizontal="center" vertical="center"/>
    </xf>
    <xf numFmtId="1" fontId="4" fillId="0" borderId="662" xfId="0" applyNumberFormat="1" applyFont="1" applyBorder="1" applyAlignment="1">
      <alignment horizontal="center" vertical="center"/>
    </xf>
    <xf numFmtId="1" fontId="4" fillId="0" borderId="558" xfId="0" applyNumberFormat="1" applyFont="1" applyBorder="1" applyAlignment="1">
      <alignment horizontal="center" vertical="center" wrapText="1"/>
    </xf>
    <xf numFmtId="1" fontId="4" fillId="0" borderId="584" xfId="0" applyNumberFormat="1" applyFont="1" applyBorder="1" applyAlignment="1">
      <alignment horizontal="center" vertical="center" wrapText="1"/>
    </xf>
    <xf numFmtId="1" fontId="4" fillId="0" borderId="555" xfId="0" applyNumberFormat="1" applyFont="1" applyBorder="1" applyAlignment="1">
      <alignment horizontal="center" vertical="center"/>
    </xf>
    <xf numFmtId="1" fontId="4" fillId="0" borderId="635" xfId="0" applyNumberFormat="1" applyFont="1" applyBorder="1" applyAlignment="1">
      <alignment horizontal="center" vertical="center"/>
    </xf>
    <xf numFmtId="1" fontId="4" fillId="0" borderId="634" xfId="0" applyNumberFormat="1" applyFont="1" applyBorder="1" applyAlignment="1">
      <alignment horizontal="center" vertical="center" wrapText="1"/>
    </xf>
    <xf numFmtId="1" fontId="4" fillId="0" borderId="604" xfId="0" applyNumberFormat="1" applyFont="1" applyBorder="1" applyAlignment="1">
      <alignment horizontal="center" vertical="center" wrapText="1"/>
    </xf>
    <xf numFmtId="1" fontId="4" fillId="0" borderId="637" xfId="0" applyNumberFormat="1" applyFont="1" applyBorder="1" applyAlignment="1">
      <alignment horizontal="center" vertical="center"/>
    </xf>
    <xf numFmtId="1" fontId="4" fillId="0" borderId="639" xfId="0" applyNumberFormat="1" applyFont="1" applyBorder="1" applyAlignment="1">
      <alignment horizontal="center" vertical="center"/>
    </xf>
    <xf numFmtId="1" fontId="4" fillId="0" borderId="643" xfId="0" applyNumberFormat="1" applyFont="1" applyBorder="1" applyAlignment="1">
      <alignment horizontal="center" vertical="center" wrapText="1"/>
    </xf>
    <xf numFmtId="1" fontId="4" fillId="0" borderId="605" xfId="0" applyNumberFormat="1" applyFont="1" applyBorder="1" applyAlignment="1">
      <alignment horizontal="center" vertical="center" wrapText="1"/>
    </xf>
    <xf numFmtId="0" fontId="10" fillId="0" borderId="660" xfId="0" applyFont="1" applyBorder="1" applyAlignment="1">
      <alignment horizontal="center" vertical="center"/>
    </xf>
    <xf numFmtId="0" fontId="10" fillId="0" borderId="662" xfId="0" applyFont="1" applyBorder="1" applyAlignment="1">
      <alignment horizontal="center" vertical="center"/>
    </xf>
    <xf numFmtId="1" fontId="4" fillId="0" borderId="661" xfId="0" applyNumberFormat="1" applyFont="1" applyBorder="1" applyAlignment="1">
      <alignment horizontal="center" vertical="center" wrapText="1"/>
    </xf>
    <xf numFmtId="1" fontId="4" fillId="0" borderId="663" xfId="0" applyNumberFormat="1" applyFont="1" applyBorder="1" applyAlignment="1">
      <alignment horizontal="center" vertical="center" wrapText="1"/>
    </xf>
    <xf numFmtId="0" fontId="4" fillId="0" borderId="637" xfId="0" applyFont="1" applyBorder="1" applyAlignment="1">
      <alignment horizontal="center" vertical="center"/>
    </xf>
    <xf numFmtId="0" fontId="4" fillId="0" borderId="638" xfId="0" applyFont="1" applyBorder="1" applyAlignment="1">
      <alignment horizontal="center" vertical="center"/>
    </xf>
    <xf numFmtId="0" fontId="4" fillId="0" borderId="639" xfId="0" applyFont="1" applyBorder="1" applyAlignment="1">
      <alignment horizontal="center" vertical="center"/>
    </xf>
    <xf numFmtId="1" fontId="4" fillId="0" borderId="636" xfId="0" applyNumberFormat="1" applyFont="1" applyBorder="1" applyAlignment="1">
      <alignment horizontal="center" vertical="center"/>
    </xf>
    <xf numFmtId="1" fontId="4" fillId="0" borderId="583" xfId="0" applyNumberFormat="1" applyFont="1" applyBorder="1" applyAlignment="1">
      <alignment horizontal="center" vertical="center"/>
    </xf>
    <xf numFmtId="1" fontId="4" fillId="0" borderId="634" xfId="0" applyNumberFormat="1" applyFont="1" applyBorder="1" applyAlignment="1">
      <alignment horizontal="center" vertical="center"/>
    </xf>
    <xf numFmtId="1" fontId="4" fillId="0" borderId="604" xfId="0" applyNumberFormat="1" applyFont="1" applyBorder="1" applyAlignment="1">
      <alignment horizontal="center" vertical="center"/>
    </xf>
    <xf numFmtId="1" fontId="4" fillId="0" borderId="582" xfId="0" applyNumberFormat="1" applyFont="1" applyBorder="1" applyAlignment="1">
      <alignment horizontal="center" vertical="center"/>
    </xf>
    <xf numFmtId="1" fontId="4" fillId="0" borderId="638" xfId="0" applyNumberFormat="1" applyFont="1" applyBorder="1" applyAlignment="1">
      <alignment horizontal="center" vertical="center"/>
    </xf>
    <xf numFmtId="1" fontId="4" fillId="0" borderId="640" xfId="0" applyNumberFormat="1" applyFont="1" applyBorder="1" applyAlignment="1">
      <alignment horizontal="center" vertical="center" wrapText="1"/>
    </xf>
    <xf numFmtId="1" fontId="4" fillId="0" borderId="642" xfId="0" applyNumberFormat="1" applyFont="1" applyBorder="1" applyAlignment="1">
      <alignment horizontal="center" vertical="center" wrapText="1"/>
    </xf>
    <xf numFmtId="1" fontId="4" fillId="0" borderId="641" xfId="0" applyNumberFormat="1" applyFont="1" applyBorder="1" applyAlignment="1">
      <alignment horizontal="center" vertical="center"/>
    </xf>
    <xf numFmtId="1" fontId="4" fillId="0" borderId="637" xfId="0" applyNumberFormat="1" applyFont="1" applyBorder="1" applyAlignment="1">
      <alignment horizontal="center" vertical="center" wrapText="1"/>
    </xf>
    <xf numFmtId="1" fontId="4" fillId="0" borderId="641" xfId="0" applyNumberFormat="1" applyFont="1" applyBorder="1" applyAlignment="1">
      <alignment horizontal="center" vertical="center" wrapText="1"/>
    </xf>
    <xf numFmtId="1" fontId="4" fillId="0" borderId="556" xfId="0" applyNumberFormat="1" applyFont="1" applyBorder="1" applyAlignment="1">
      <alignment horizontal="center" vertical="center"/>
    </xf>
    <xf numFmtId="1" fontId="4" fillId="0" borderId="558" xfId="0" applyNumberFormat="1" applyFont="1" applyBorder="1" applyAlignment="1">
      <alignment horizontal="center" vertical="center"/>
    </xf>
    <xf numFmtId="1" fontId="4" fillId="0" borderId="584" xfId="0" applyNumberFormat="1" applyFont="1" applyBorder="1" applyAlignment="1">
      <alignment horizontal="center" vertical="center"/>
    </xf>
    <xf numFmtId="1" fontId="4" fillId="0" borderId="635" xfId="0" applyNumberFormat="1" applyFont="1" applyBorder="1" applyAlignment="1">
      <alignment horizontal="center" vertical="center" wrapText="1"/>
    </xf>
    <xf numFmtId="1" fontId="4" fillId="0" borderId="557" xfId="0" applyNumberFormat="1" applyFont="1" applyBorder="1" applyAlignment="1">
      <alignment horizontal="center" vertical="center"/>
    </xf>
    <xf numFmtId="1" fontId="4" fillId="0" borderId="599" xfId="3" applyNumberFormat="1" applyFont="1" applyBorder="1" applyAlignment="1">
      <alignment horizontal="center" vertical="center" wrapText="1"/>
    </xf>
    <xf numFmtId="1" fontId="4" fillId="0" borderId="605" xfId="3" applyNumberFormat="1" applyFont="1" applyBorder="1" applyAlignment="1">
      <alignment horizontal="center" vertical="center" wrapText="1"/>
    </xf>
    <xf numFmtId="1" fontId="4" fillId="0" borderId="600" xfId="3" applyNumberFormat="1" applyFont="1" applyBorder="1" applyAlignment="1">
      <alignment horizontal="center" vertical="center" wrapText="1"/>
    </xf>
    <xf numFmtId="1" fontId="4" fillId="0" borderId="602" xfId="3" applyNumberFormat="1" applyFont="1" applyBorder="1" applyAlignment="1">
      <alignment horizontal="center" vertical="center" wrapText="1"/>
    </xf>
    <xf numFmtId="1" fontId="4" fillId="0" borderId="603" xfId="3" applyNumberFormat="1" applyFont="1" applyBorder="1" applyAlignment="1">
      <alignment horizontal="center" vertical="center" wrapText="1"/>
    </xf>
    <xf numFmtId="1" fontId="4" fillId="0" borderId="604" xfId="3" applyNumberFormat="1" applyFont="1" applyBorder="1" applyAlignment="1">
      <alignment horizontal="center" vertical="center" wrapText="1"/>
    </xf>
    <xf numFmtId="1" fontId="4" fillId="0" borderId="600" xfId="2" applyNumberFormat="1" applyFont="1" applyBorder="1" applyAlignment="1">
      <alignment horizontal="center" vertical="center" wrapText="1"/>
    </xf>
    <xf numFmtId="1" fontId="4" fillId="0" borderId="603" xfId="2" applyNumberFormat="1" applyFont="1" applyBorder="1" applyAlignment="1">
      <alignment horizontal="center" vertical="center" wrapText="1"/>
    </xf>
    <xf numFmtId="1" fontId="4" fillId="0" borderId="599" xfId="2" applyNumberFormat="1" applyFont="1" applyBorder="1" applyAlignment="1">
      <alignment horizontal="center" vertical="center" wrapText="1"/>
    </xf>
    <xf numFmtId="1" fontId="4" fillId="0" borderId="605" xfId="2" applyNumberFormat="1" applyFont="1" applyBorder="1" applyAlignment="1">
      <alignment horizontal="center" vertical="center" wrapText="1"/>
    </xf>
    <xf numFmtId="1" fontId="4" fillId="0" borderId="626" xfId="2" applyNumberFormat="1" applyFont="1" applyBorder="1" applyAlignment="1">
      <alignment horizontal="center" vertical="center" wrapText="1"/>
    </xf>
    <xf numFmtId="1" fontId="4" fillId="0" borderId="594" xfId="2" applyNumberFormat="1" applyFont="1" applyBorder="1" applyAlignment="1">
      <alignment horizontal="center" vertical="center" wrapText="1"/>
    </xf>
    <xf numFmtId="1" fontId="4" fillId="0" borderId="617" xfId="2" applyNumberFormat="1" applyFont="1" applyBorder="1" applyAlignment="1">
      <alignment horizontal="center" vertical="center" wrapText="1"/>
    </xf>
    <xf numFmtId="1" fontId="4" fillId="0" borderId="573" xfId="0" applyNumberFormat="1" applyFont="1" applyBorder="1" applyAlignment="1">
      <alignment horizontal="center" vertical="center" wrapText="1"/>
    </xf>
    <xf numFmtId="1" fontId="1" fillId="0" borderId="593" xfId="0" applyNumberFormat="1" applyFont="1" applyBorder="1" applyAlignment="1">
      <alignment horizontal="left" vertical="center"/>
    </xf>
    <xf numFmtId="1" fontId="1" fillId="0" borderId="594" xfId="0" applyNumberFormat="1" applyFont="1" applyBorder="1" applyAlignment="1">
      <alignment horizontal="left" vertical="center"/>
    </xf>
    <xf numFmtId="1" fontId="1" fillId="0" borderId="595" xfId="0" applyNumberFormat="1" applyFont="1" applyBorder="1" applyAlignment="1">
      <alignment horizontal="left" vertical="center"/>
    </xf>
    <xf numFmtId="1" fontId="4" fillId="0" borderId="600" xfId="3" applyNumberFormat="1" applyFont="1" applyBorder="1" applyAlignment="1">
      <alignment horizontal="center" vertical="center"/>
    </xf>
    <xf numFmtId="1" fontId="4" fillId="0" borderId="601" xfId="3" applyNumberFormat="1" applyFont="1" applyBorder="1" applyAlignment="1">
      <alignment horizontal="center" vertical="center"/>
    </xf>
    <xf numFmtId="1" fontId="4" fillId="0" borderId="602" xfId="3" applyNumberFormat="1" applyFont="1" applyBorder="1" applyAlignment="1">
      <alignment horizontal="center" vertical="center"/>
    </xf>
    <xf numFmtId="1" fontId="4" fillId="0" borderId="603" xfId="3" applyNumberFormat="1" applyFont="1" applyBorder="1" applyAlignment="1">
      <alignment horizontal="center" vertical="center"/>
    </xf>
    <xf numFmtId="1" fontId="4" fillId="0" borderId="604" xfId="3" applyNumberFormat="1" applyFont="1" applyBorder="1" applyAlignment="1">
      <alignment horizontal="center" vertical="center"/>
    </xf>
    <xf numFmtId="1" fontId="4" fillId="0" borderId="573" xfId="0" applyNumberFormat="1" applyFont="1" applyBorder="1" applyAlignment="1">
      <alignment horizontal="center" vertical="center"/>
    </xf>
    <xf numFmtId="1" fontId="4" fillId="0" borderId="592" xfId="0" applyNumberFormat="1" applyFont="1" applyBorder="1" applyAlignment="1">
      <alignment horizontal="center" vertical="center" wrapText="1"/>
    </xf>
    <xf numFmtId="1" fontId="4" fillId="0" borderId="585" xfId="0" applyNumberFormat="1" applyFont="1" applyBorder="1" applyAlignment="1">
      <alignment horizontal="center" vertical="center" wrapText="1"/>
    </xf>
    <xf numFmtId="1" fontId="4" fillId="0" borderId="588" xfId="0" applyNumberFormat="1" applyFont="1" applyBorder="1" applyAlignment="1">
      <alignment horizontal="center" vertical="center" wrapText="1"/>
    </xf>
    <xf numFmtId="1" fontId="4" fillId="0" borderId="583" xfId="0" applyNumberFormat="1" applyFont="1" applyBorder="1" applyAlignment="1">
      <alignment horizontal="center" vertical="center" wrapText="1"/>
    </xf>
    <xf numFmtId="1" fontId="4" fillId="3" borderId="555" xfId="0" applyNumberFormat="1" applyFont="1" applyFill="1" applyBorder="1" applyAlignment="1">
      <alignment horizontal="center" vertical="center"/>
    </xf>
    <xf numFmtId="1" fontId="4" fillId="3" borderId="530" xfId="0" applyNumberFormat="1" applyFont="1" applyFill="1" applyBorder="1" applyAlignment="1">
      <alignment horizontal="center" vertical="center"/>
    </xf>
    <xf numFmtId="1" fontId="4" fillId="0" borderId="581" xfId="0" applyNumberFormat="1" applyFont="1" applyBorder="1" applyAlignment="1">
      <alignment horizontal="center" vertical="center" wrapText="1"/>
    </xf>
    <xf numFmtId="1" fontId="4" fillId="0" borderId="528" xfId="0" applyNumberFormat="1" applyFont="1" applyBorder="1" applyAlignment="1">
      <alignment horizontal="center" vertical="center" wrapText="1"/>
    </xf>
    <xf numFmtId="1" fontId="4" fillId="0" borderId="582" xfId="0" applyNumberFormat="1" applyFont="1" applyBorder="1" applyAlignment="1">
      <alignment horizontal="center" vertical="center" wrapText="1"/>
    </xf>
    <xf numFmtId="0" fontId="4" fillId="0" borderId="569" xfId="0" applyFont="1" applyBorder="1" applyAlignment="1">
      <alignment horizontal="center" vertical="center" wrapText="1"/>
    </xf>
    <xf numFmtId="1" fontId="4" fillId="0" borderId="241" xfId="0" applyNumberFormat="1" applyFont="1" applyBorder="1" applyAlignment="1">
      <alignment horizontal="center" vertical="center" wrapText="1"/>
    </xf>
    <xf numFmtId="1" fontId="4" fillId="0" borderId="530" xfId="0" applyNumberFormat="1" applyFont="1" applyBorder="1" applyAlignment="1">
      <alignment horizontal="center" vertical="center" wrapText="1"/>
    </xf>
    <xf numFmtId="1" fontId="4" fillId="0" borderId="241" xfId="0" applyNumberFormat="1" applyFont="1" applyBorder="1" applyAlignment="1">
      <alignment horizontal="center" vertical="center"/>
    </xf>
    <xf numFmtId="1" fontId="4" fillId="0" borderId="530" xfId="0" applyNumberFormat="1" applyFont="1" applyBorder="1" applyAlignment="1">
      <alignment horizontal="center" vertical="center"/>
    </xf>
    <xf numFmtId="1" fontId="4" fillId="0" borderId="242" xfId="0" applyNumberFormat="1" applyFont="1" applyBorder="1" applyAlignment="1">
      <alignment horizontal="center" vertical="center" wrapText="1"/>
    </xf>
    <xf numFmtId="1" fontId="4" fillId="0" borderId="244" xfId="0" applyNumberFormat="1" applyFont="1" applyBorder="1" applyAlignment="1">
      <alignment horizontal="center" vertical="center" wrapText="1"/>
    </xf>
    <xf numFmtId="1" fontId="4" fillId="0" borderId="540" xfId="0" applyNumberFormat="1" applyFont="1" applyBorder="1" applyAlignment="1">
      <alignment horizontal="center" vertical="center"/>
    </xf>
    <xf numFmtId="1" fontId="4" fillId="0" borderId="541" xfId="0" applyNumberFormat="1" applyFont="1" applyBorder="1" applyAlignment="1">
      <alignment horizontal="center" vertical="center"/>
    </xf>
    <xf numFmtId="1" fontId="4" fillId="0" borderId="575" xfId="0" applyNumberFormat="1" applyFont="1" applyBorder="1" applyAlignment="1">
      <alignment horizontal="center" vertical="center" wrapText="1"/>
    </xf>
    <xf numFmtId="1" fontId="4" fillId="0" borderId="567" xfId="0" applyNumberFormat="1" applyFont="1" applyBorder="1" applyAlignment="1">
      <alignment horizontal="center" vertical="center" wrapText="1"/>
    </xf>
    <xf numFmtId="1" fontId="4" fillId="0" borderId="576" xfId="0" applyNumberFormat="1" applyFont="1" applyBorder="1" applyAlignment="1">
      <alignment horizontal="center" vertical="center" wrapText="1"/>
    </xf>
    <xf numFmtId="1" fontId="4" fillId="0" borderId="568" xfId="0" applyNumberFormat="1" applyFont="1" applyBorder="1" applyAlignment="1">
      <alignment horizontal="center" vertical="center" wrapText="1"/>
    </xf>
    <xf numFmtId="1" fontId="4" fillId="0" borderId="521" xfId="0" applyNumberFormat="1" applyFont="1" applyBorder="1" applyAlignment="1">
      <alignment horizontal="center" vertical="center"/>
    </xf>
    <xf numFmtId="1" fontId="4" fillId="0" borderId="523" xfId="0" applyNumberFormat="1" applyFont="1" applyBorder="1" applyAlignment="1">
      <alignment horizontal="center" vertical="center" wrapText="1"/>
    </xf>
    <xf numFmtId="1" fontId="4" fillId="0" borderId="523" xfId="0" applyNumberFormat="1" applyFont="1" applyBorder="1" applyAlignment="1">
      <alignment horizontal="center" vertical="center"/>
    </xf>
    <xf numFmtId="1" fontId="4" fillId="0" borderId="243" xfId="0" applyNumberFormat="1" applyFont="1" applyBorder="1" applyAlignment="1">
      <alignment horizontal="center" vertical="center" wrapText="1"/>
    </xf>
    <xf numFmtId="1" fontId="4" fillId="0" borderId="522" xfId="0" applyNumberFormat="1" applyFont="1" applyBorder="1" applyAlignment="1">
      <alignment horizontal="center" vertical="center" wrapText="1"/>
    </xf>
    <xf numFmtId="1" fontId="4" fillId="0" borderId="449" xfId="0" applyNumberFormat="1" applyFont="1" applyBorder="1" applyAlignment="1">
      <alignment horizontal="center" vertical="center"/>
    </xf>
    <xf numFmtId="1" fontId="4" fillId="0" borderId="782" xfId="0" applyNumberFormat="1" applyFont="1" applyBorder="1" applyAlignment="1">
      <alignment horizontal="center" vertical="center" wrapText="1"/>
    </xf>
    <xf numFmtId="1" fontId="4" fillId="0" borderId="671" xfId="0" applyNumberFormat="1" applyFont="1" applyBorder="1" applyAlignment="1">
      <alignment horizontal="center" vertical="center" wrapText="1"/>
    </xf>
    <xf numFmtId="0" fontId="4" fillId="0" borderId="782" xfId="0" applyFont="1" applyBorder="1" applyAlignment="1">
      <alignment horizontal="center" vertical="center"/>
    </xf>
    <xf numFmtId="0" fontId="4" fillId="0" borderId="671" xfId="0" applyFont="1" applyBorder="1" applyAlignment="1">
      <alignment horizontal="center" vertical="center"/>
    </xf>
    <xf numFmtId="0" fontId="4" fillId="0" borderId="803" xfId="0" applyFont="1" applyBorder="1" applyAlignment="1">
      <alignment horizontal="center" vertical="center"/>
    </xf>
    <xf numFmtId="0" fontId="4" fillId="0" borderId="775" xfId="0" applyFont="1" applyBorder="1" applyAlignment="1">
      <alignment horizontal="center" vertical="center"/>
    </xf>
    <xf numFmtId="0" fontId="4" fillId="0" borderId="776" xfId="0" applyFont="1" applyBorder="1" applyAlignment="1">
      <alignment horizontal="center" vertical="center"/>
    </xf>
    <xf numFmtId="0" fontId="4" fillId="0" borderId="778" xfId="0" applyFont="1" applyBorder="1" applyAlignment="1">
      <alignment horizontal="center" vertical="center" wrapText="1"/>
    </xf>
    <xf numFmtId="0" fontId="4" fillId="0" borderId="818" xfId="0" applyFont="1" applyBorder="1" applyAlignment="1">
      <alignment horizontal="center" vertical="center" wrapText="1"/>
    </xf>
    <xf numFmtId="1" fontId="4" fillId="0" borderId="774" xfId="0" applyNumberFormat="1" applyFont="1" applyBorder="1" applyAlignment="1">
      <alignment horizontal="center" vertical="center" wrapText="1"/>
    </xf>
    <xf numFmtId="1" fontId="4" fillId="0" borderId="778" xfId="0" applyNumberFormat="1" applyFont="1" applyBorder="1" applyAlignment="1">
      <alignment horizontal="center" vertical="center" wrapText="1"/>
    </xf>
    <xf numFmtId="1" fontId="4" fillId="0" borderId="801" xfId="0" applyNumberFormat="1" applyFont="1" applyBorder="1" applyAlignment="1">
      <alignment horizontal="center" vertical="center"/>
    </xf>
    <xf numFmtId="1" fontId="4" fillId="0" borderId="775" xfId="0" applyNumberFormat="1" applyFont="1" applyBorder="1" applyAlignment="1">
      <alignment horizontal="center" vertical="center" wrapText="1"/>
    </xf>
    <xf numFmtId="1" fontId="4" fillId="0" borderId="776" xfId="0" applyNumberFormat="1" applyFont="1" applyBorder="1" applyAlignment="1">
      <alignment horizontal="center" vertical="center" wrapText="1"/>
    </xf>
    <xf numFmtId="1" fontId="4" fillId="0" borderId="696" xfId="0" applyNumberFormat="1" applyFont="1" applyBorder="1" applyAlignment="1">
      <alignment horizontal="center" vertical="center"/>
    </xf>
    <xf numFmtId="1" fontId="4" fillId="0" borderId="767" xfId="0" applyNumberFormat="1" applyFont="1" applyBorder="1" applyAlignment="1">
      <alignment horizontal="center" vertical="center"/>
    </xf>
    <xf numFmtId="1" fontId="4" fillId="0" borderId="766" xfId="0" applyNumberFormat="1" applyFont="1" applyBorder="1" applyAlignment="1">
      <alignment horizontal="center" vertical="center" wrapText="1"/>
    </xf>
    <xf numFmtId="1" fontId="4" fillId="0" borderId="744" xfId="0" applyNumberFormat="1" applyFont="1" applyBorder="1" applyAlignment="1">
      <alignment horizontal="center" vertical="center" wrapText="1"/>
    </xf>
    <xf numFmtId="1" fontId="4" fillId="0" borderId="774" xfId="0" applyNumberFormat="1" applyFont="1" applyBorder="1" applyAlignment="1">
      <alignment horizontal="center" vertical="center"/>
    </xf>
    <xf numFmtId="1" fontId="4" fillId="0" borderId="776" xfId="0" applyNumberFormat="1" applyFont="1" applyBorder="1" applyAlignment="1">
      <alignment horizontal="center" vertical="center"/>
    </xf>
    <xf numFmtId="0" fontId="10" fillId="0" borderId="801" xfId="0" applyFont="1" applyBorder="1" applyAlignment="1">
      <alignment horizontal="center" vertical="center"/>
    </xf>
    <xf numFmtId="1" fontId="4" fillId="0" borderId="802" xfId="0" applyNumberFormat="1" applyFont="1" applyBorder="1" applyAlignment="1">
      <alignment horizontal="center" vertical="center" wrapText="1"/>
    </xf>
    <xf numFmtId="0" fontId="4" fillId="0" borderId="804" xfId="0" applyFont="1" applyBorder="1" applyAlignment="1">
      <alignment horizontal="center" vertical="center"/>
    </xf>
    <xf numFmtId="0" fontId="4" fillId="0" borderId="805" xfId="0" applyFont="1" applyBorder="1" applyAlignment="1">
      <alignment horizontal="center" vertical="center"/>
    </xf>
    <xf numFmtId="1" fontId="4" fillId="0" borderId="773" xfId="0" applyNumberFormat="1" applyFont="1" applyBorder="1" applyAlignment="1">
      <alignment horizontal="center" vertical="center"/>
    </xf>
    <xf numFmtId="1" fontId="4" fillId="0" borderId="725" xfId="0" applyNumberFormat="1" applyFont="1" applyBorder="1" applyAlignment="1">
      <alignment horizontal="center" vertical="center"/>
    </xf>
    <xf numFmtId="1" fontId="4" fillId="0" borderId="766" xfId="0" applyNumberFormat="1" applyFont="1" applyBorder="1" applyAlignment="1">
      <alignment horizontal="center" vertical="center"/>
    </xf>
    <xf numFmtId="1" fontId="4" fillId="0" borderId="744" xfId="0" applyNumberFormat="1" applyFont="1" applyBorder="1" applyAlignment="1">
      <alignment horizontal="center" vertical="center"/>
    </xf>
    <xf numFmtId="1" fontId="4" fillId="0" borderId="724" xfId="0" applyNumberFormat="1" applyFont="1" applyBorder="1" applyAlignment="1">
      <alignment horizontal="center" vertical="center"/>
    </xf>
    <xf numFmtId="1" fontId="4" fillId="0" borderId="775" xfId="0" applyNumberFormat="1" applyFont="1" applyBorder="1" applyAlignment="1">
      <alignment horizontal="center" vertical="center"/>
    </xf>
    <xf numFmtId="1" fontId="4" fillId="0" borderId="777" xfId="0" applyNumberFormat="1" applyFont="1" applyBorder="1" applyAlignment="1">
      <alignment horizontal="center" vertical="center" wrapText="1"/>
    </xf>
    <xf numFmtId="1" fontId="4" fillId="0" borderId="781" xfId="0" applyNumberFormat="1" applyFont="1" applyBorder="1" applyAlignment="1">
      <alignment horizontal="center" vertical="center" wrapText="1"/>
    </xf>
    <xf numFmtId="1" fontId="4" fillId="0" borderId="778" xfId="0" applyNumberFormat="1" applyFont="1" applyBorder="1" applyAlignment="1">
      <alignment horizontal="center" vertical="center"/>
    </xf>
    <xf numFmtId="1" fontId="4" fillId="0" borderId="697" xfId="0" applyNumberFormat="1" applyFont="1" applyBorder="1" applyAlignment="1">
      <alignment horizontal="center" vertical="center"/>
    </xf>
    <xf numFmtId="1" fontId="4" fillId="0" borderId="699" xfId="0" applyNumberFormat="1" applyFont="1" applyBorder="1" applyAlignment="1">
      <alignment horizontal="center" vertical="center"/>
    </xf>
    <xf numFmtId="1" fontId="4" fillId="0" borderId="726" xfId="0" applyNumberFormat="1" applyFont="1" applyBorder="1" applyAlignment="1">
      <alignment horizontal="center" vertical="center"/>
    </xf>
    <xf numFmtId="1" fontId="4" fillId="0" borderId="767" xfId="0" applyNumberFormat="1" applyFont="1" applyBorder="1" applyAlignment="1">
      <alignment horizontal="center" vertical="center" wrapText="1"/>
    </xf>
    <xf numFmtId="1" fontId="4" fillId="0" borderId="698" xfId="0" applyNumberFormat="1" applyFont="1" applyBorder="1" applyAlignment="1">
      <alignment horizontal="center" vertical="center"/>
    </xf>
    <xf numFmtId="1" fontId="4" fillId="0" borderId="739" xfId="3" applyNumberFormat="1" applyFont="1" applyBorder="1" applyAlignment="1">
      <alignment horizontal="center" vertical="center" wrapText="1"/>
    </xf>
    <xf numFmtId="1" fontId="4" fillId="0" borderId="745" xfId="3" applyNumberFormat="1" applyFont="1" applyBorder="1" applyAlignment="1">
      <alignment horizontal="center" vertical="center" wrapText="1"/>
    </xf>
    <xf numFmtId="1" fontId="4" fillId="0" borderId="740" xfId="3" applyNumberFormat="1" applyFont="1" applyBorder="1" applyAlignment="1">
      <alignment horizontal="center" vertical="center" wrapText="1"/>
    </xf>
    <xf numFmtId="1" fontId="4" fillId="0" borderId="742" xfId="3" applyNumberFormat="1" applyFont="1" applyBorder="1" applyAlignment="1">
      <alignment horizontal="center" vertical="center" wrapText="1"/>
    </xf>
    <xf numFmtId="1" fontId="4" fillId="0" borderId="743" xfId="3" applyNumberFormat="1" applyFont="1" applyBorder="1" applyAlignment="1">
      <alignment horizontal="center" vertical="center" wrapText="1"/>
    </xf>
    <xf numFmtId="1" fontId="4" fillId="0" borderId="744" xfId="3" applyNumberFormat="1" applyFont="1" applyBorder="1" applyAlignment="1">
      <alignment horizontal="center" vertical="center" wrapText="1"/>
    </xf>
    <xf numFmtId="1" fontId="4" fillId="0" borderId="723" xfId="2" applyNumberFormat="1" applyFont="1" applyBorder="1" applyAlignment="1">
      <alignment horizontal="center" vertical="center" wrapText="1"/>
    </xf>
    <xf numFmtId="1" fontId="4" fillId="0" borderId="766" xfId="2" applyNumberFormat="1" applyFont="1" applyBorder="1" applyAlignment="1">
      <alignment horizontal="center" vertical="center" wrapText="1"/>
    </xf>
    <xf numFmtId="1" fontId="4" fillId="0" borderId="696" xfId="2" applyNumberFormat="1" applyFont="1" applyBorder="1" applyAlignment="1">
      <alignment horizontal="center" vertical="center" wrapText="1"/>
    </xf>
    <xf numFmtId="1" fontId="4" fillId="0" borderId="767" xfId="2" applyNumberFormat="1" applyFont="1" applyBorder="1" applyAlignment="1">
      <alignment horizontal="center" vertical="center" wrapText="1"/>
    </xf>
    <xf numFmtId="1" fontId="4" fillId="0" borderId="697" xfId="2" applyNumberFormat="1" applyFont="1" applyBorder="1" applyAlignment="1">
      <alignment horizontal="center" vertical="center" wrapText="1"/>
    </xf>
    <xf numFmtId="1" fontId="4" fillId="0" borderId="699" xfId="2" applyNumberFormat="1" applyFont="1" applyBorder="1" applyAlignment="1">
      <alignment horizontal="center" vertical="center" wrapText="1"/>
    </xf>
    <xf numFmtId="1" fontId="4" fillId="0" borderId="698" xfId="2" applyNumberFormat="1" applyFont="1" applyBorder="1" applyAlignment="1">
      <alignment horizontal="center" vertical="center" wrapText="1"/>
    </xf>
    <xf numFmtId="1" fontId="4" fillId="0" borderId="714" xfId="0" applyNumberFormat="1" applyFont="1" applyBorder="1" applyAlignment="1">
      <alignment horizontal="center" vertical="center" wrapText="1"/>
    </xf>
    <xf numFmtId="1" fontId="1" fillId="0" borderId="733" xfId="0" applyNumberFormat="1" applyFont="1" applyBorder="1" applyAlignment="1">
      <alignment horizontal="left" vertical="center"/>
    </xf>
    <xf numFmtId="1" fontId="1" fillId="0" borderId="734" xfId="0" applyNumberFormat="1" applyFont="1" applyBorder="1" applyAlignment="1">
      <alignment horizontal="left" vertical="center"/>
    </xf>
    <xf numFmtId="1" fontId="1" fillId="0" borderId="735" xfId="0" applyNumberFormat="1" applyFont="1" applyBorder="1" applyAlignment="1">
      <alignment horizontal="left" vertical="center"/>
    </xf>
    <xf numFmtId="1" fontId="4" fillId="0" borderId="739" xfId="2" applyNumberFormat="1" applyFont="1" applyBorder="1" applyAlignment="1">
      <alignment horizontal="center" vertical="center" wrapText="1"/>
    </xf>
    <xf numFmtId="1" fontId="4" fillId="0" borderId="745" xfId="2" applyNumberFormat="1" applyFont="1" applyBorder="1" applyAlignment="1">
      <alignment horizontal="center" vertical="center" wrapText="1"/>
    </xf>
    <xf numFmtId="1" fontId="4" fillId="0" borderId="740" xfId="3" applyNumberFormat="1" applyFont="1" applyBorder="1" applyAlignment="1">
      <alignment horizontal="center" vertical="center"/>
    </xf>
    <xf numFmtId="1" fontId="4" fillId="0" borderId="741" xfId="3" applyNumberFormat="1" applyFont="1" applyBorder="1" applyAlignment="1">
      <alignment horizontal="center" vertical="center"/>
    </xf>
    <xf numFmtId="1" fontId="4" fillId="0" borderId="742" xfId="3" applyNumberFormat="1" applyFont="1" applyBorder="1" applyAlignment="1">
      <alignment horizontal="center" vertical="center"/>
    </xf>
    <xf numFmtId="1" fontId="4" fillId="0" borderId="743" xfId="3" applyNumberFormat="1" applyFont="1" applyBorder="1" applyAlignment="1">
      <alignment horizontal="center" vertical="center"/>
    </xf>
    <xf numFmtId="1" fontId="4" fillId="0" borderId="744" xfId="3" applyNumberFormat="1" applyFont="1" applyBorder="1" applyAlignment="1">
      <alignment horizontal="center" vertical="center"/>
    </xf>
    <xf numFmtId="1" fontId="4" fillId="0" borderId="714" xfId="0" applyNumberFormat="1" applyFont="1" applyBorder="1" applyAlignment="1">
      <alignment horizontal="center" vertical="center"/>
    </xf>
    <xf numFmtId="1" fontId="4" fillId="0" borderId="732" xfId="0" applyNumberFormat="1" applyFont="1" applyBorder="1" applyAlignment="1">
      <alignment horizontal="center" vertical="center" wrapText="1"/>
    </xf>
    <xf numFmtId="1" fontId="4" fillId="0" borderId="698" xfId="0" applyNumberFormat="1" applyFont="1" applyBorder="1" applyAlignment="1">
      <alignment horizontal="center" vertical="center" wrapText="1"/>
    </xf>
    <xf numFmtId="1" fontId="4" fillId="0" borderId="727" xfId="0" applyNumberFormat="1" applyFont="1" applyBorder="1" applyAlignment="1">
      <alignment horizontal="center" vertical="center" wrapText="1"/>
    </xf>
    <xf numFmtId="1" fontId="4" fillId="0" borderId="725" xfId="0" applyNumberFormat="1" applyFont="1" applyBorder="1" applyAlignment="1">
      <alignment horizontal="center" vertical="center" wrapText="1"/>
    </xf>
    <xf numFmtId="1" fontId="4" fillId="3" borderId="696" xfId="0" applyNumberFormat="1" applyFont="1" applyFill="1" applyBorder="1" applyAlignment="1">
      <alignment horizontal="center" vertical="center"/>
    </xf>
    <xf numFmtId="1" fontId="4" fillId="3" borderId="671" xfId="0" applyNumberFormat="1" applyFont="1" applyFill="1" applyBorder="1" applyAlignment="1">
      <alignment horizontal="center" vertical="center"/>
    </xf>
    <xf numFmtId="1" fontId="4" fillId="0" borderId="723" xfId="0" applyNumberFormat="1" applyFont="1" applyBorder="1" applyAlignment="1">
      <alignment horizontal="center" vertical="center" wrapText="1"/>
    </xf>
    <xf numFmtId="1" fontId="4" fillId="0" borderId="670" xfId="0" applyNumberFormat="1" applyFont="1" applyBorder="1" applyAlignment="1">
      <alignment horizontal="center" vertical="center" wrapText="1"/>
    </xf>
    <xf numFmtId="1" fontId="4" fillId="0" borderId="724" xfId="0" applyNumberFormat="1" applyFont="1" applyBorder="1" applyAlignment="1">
      <alignment horizontal="center" vertical="center" wrapText="1"/>
    </xf>
    <xf numFmtId="0" fontId="4" fillId="0" borderId="708" xfId="0" applyFont="1" applyBorder="1" applyAlignment="1">
      <alignment horizontal="center" vertical="center" wrapText="1"/>
    </xf>
    <xf numFmtId="1" fontId="4" fillId="0" borderId="671" xfId="0" applyNumberFormat="1" applyFont="1" applyBorder="1" applyAlignment="1">
      <alignment horizontal="center" vertical="center"/>
    </xf>
    <xf numFmtId="1" fontId="4" fillId="0" borderId="683" xfId="0" applyNumberFormat="1" applyFont="1" applyBorder="1" applyAlignment="1">
      <alignment horizontal="center" vertical="center"/>
    </xf>
    <xf numFmtId="1" fontId="4" fillId="0" borderId="684" xfId="0" applyNumberFormat="1" applyFont="1" applyBorder="1" applyAlignment="1">
      <alignment horizontal="center" vertical="center"/>
    </xf>
    <xf numFmtId="1" fontId="4" fillId="0" borderId="696" xfId="0" applyNumberFormat="1" applyFont="1" applyBorder="1" applyAlignment="1">
      <alignment horizontal="center" vertical="center" wrapText="1"/>
    </xf>
    <xf numFmtId="1" fontId="4" fillId="0" borderId="718" xfId="0" applyNumberFormat="1" applyFont="1" applyBorder="1" applyAlignment="1">
      <alignment horizontal="center" vertical="center" wrapText="1"/>
    </xf>
    <xf numFmtId="1" fontId="4" fillId="0" borderId="674" xfId="0" applyNumberFormat="1" applyFont="1" applyBorder="1" applyAlignment="1">
      <alignment horizontal="center" vertical="center" wrapText="1"/>
    </xf>
    <xf numFmtId="1" fontId="4" fillId="0" borderId="719" xfId="0" applyNumberFormat="1" applyFont="1" applyBorder="1" applyAlignment="1">
      <alignment horizontal="center" vertical="center" wrapText="1"/>
    </xf>
    <xf numFmtId="1" fontId="4" fillId="0" borderId="697" xfId="0" applyNumberFormat="1" applyFont="1" applyBorder="1" applyAlignment="1">
      <alignment horizontal="center" vertical="center" wrapText="1"/>
    </xf>
    <xf numFmtId="1" fontId="4" fillId="0" borderId="699" xfId="0" applyNumberFormat="1" applyFont="1" applyBorder="1" applyAlignment="1">
      <alignment horizontal="center" vertical="center" wrapText="1"/>
    </xf>
    <xf numFmtId="1" fontId="4" fillId="0" borderId="260" xfId="0" applyNumberFormat="1" applyFont="1" applyBorder="1" applyAlignment="1">
      <alignment horizontal="center" vertical="center"/>
    </xf>
    <xf numFmtId="1" fontId="4" fillId="0" borderId="626" xfId="0" applyNumberFormat="1" applyFont="1" applyBorder="1" applyAlignment="1">
      <alignment horizontal="center" vertical="center" wrapText="1"/>
    </xf>
    <xf numFmtId="1" fontId="4" fillId="0" borderId="626" xfId="0" applyNumberFormat="1" applyFont="1" applyBorder="1" applyAlignment="1">
      <alignment horizontal="center" vertical="center"/>
    </xf>
    <xf numFmtId="1" fontId="4" fillId="0" borderId="903" xfId="0" applyNumberFormat="1" applyFont="1" applyBorder="1" applyAlignment="1">
      <alignment horizontal="center" vertical="center" wrapText="1"/>
    </xf>
    <xf numFmtId="1" fontId="4" fillId="0" borderId="978" xfId="0" applyNumberFormat="1" applyFont="1" applyBorder="1" applyAlignment="1">
      <alignment horizontal="center" vertical="center" wrapText="1"/>
    </xf>
    <xf numFmtId="0" fontId="4" fillId="0" borderId="978" xfId="0" applyFont="1" applyBorder="1" applyAlignment="1">
      <alignment horizontal="center" vertical="center"/>
    </xf>
    <xf numFmtId="0" fontId="4" fillId="0" borderId="903" xfId="0" applyFont="1" applyBorder="1" applyAlignment="1">
      <alignment horizontal="center" vertical="center"/>
    </xf>
    <xf numFmtId="0" fontId="4" fillId="0" borderId="915" xfId="0" applyFont="1" applyBorder="1" applyAlignment="1">
      <alignment horizontal="center" vertical="center"/>
    </xf>
    <xf numFmtId="0" fontId="4" fillId="0" borderId="941" xfId="0" applyFont="1" applyBorder="1" applyAlignment="1">
      <alignment horizontal="center" vertical="center"/>
    </xf>
    <xf numFmtId="0" fontId="4" fillId="0" borderId="942" xfId="0" applyFont="1" applyBorder="1" applyAlignment="1">
      <alignment horizontal="center" vertical="center"/>
    </xf>
    <xf numFmtId="0" fontId="4" fillId="0" borderId="944" xfId="0" applyFont="1" applyBorder="1" applyAlignment="1">
      <alignment horizontal="center" vertical="center" wrapText="1"/>
    </xf>
    <xf numFmtId="0" fontId="4" fillId="0" borderId="982" xfId="0" applyFont="1" applyBorder="1" applyAlignment="1">
      <alignment horizontal="center" vertical="center" wrapText="1"/>
    </xf>
    <xf numFmtId="1" fontId="4" fillId="0" borderId="965" xfId="0" applyNumberFormat="1" applyFont="1" applyBorder="1" applyAlignment="1">
      <alignment horizontal="center" vertical="center" wrapText="1"/>
    </xf>
    <xf numFmtId="1" fontId="4" fillId="0" borderId="967" xfId="0" applyNumberFormat="1" applyFont="1" applyBorder="1" applyAlignment="1">
      <alignment horizontal="center" vertical="center" wrapText="1"/>
    </xf>
    <xf numFmtId="1" fontId="4" fillId="0" borderId="963" xfId="0" applyNumberFormat="1" applyFont="1" applyBorder="1" applyAlignment="1">
      <alignment horizontal="center" vertical="center"/>
    </xf>
    <xf numFmtId="1" fontId="4" fillId="0" borderId="823" xfId="0" applyNumberFormat="1" applyFont="1" applyBorder="1" applyAlignment="1">
      <alignment horizontal="center" vertical="center"/>
    </xf>
    <xf numFmtId="1" fontId="4" fillId="0" borderId="966" xfId="0" applyNumberFormat="1" applyFont="1" applyBorder="1" applyAlignment="1">
      <alignment horizontal="center" vertical="center" wrapText="1"/>
    </xf>
    <xf numFmtId="1" fontId="4" fillId="0" borderId="968" xfId="0" applyNumberFormat="1" applyFont="1" applyBorder="1" applyAlignment="1">
      <alignment horizontal="center" vertical="center" wrapText="1"/>
    </xf>
    <xf numFmtId="1" fontId="4" fillId="0" borderId="927" xfId="0" applyNumberFormat="1" applyFont="1" applyBorder="1" applyAlignment="1">
      <alignment horizontal="center" vertical="center"/>
    </xf>
    <xf numFmtId="1" fontId="4" fillId="0" borderId="935" xfId="0" applyNumberFormat="1" applyFont="1" applyBorder="1" applyAlignment="1">
      <alignment horizontal="center" vertical="center"/>
    </xf>
    <xf numFmtId="1" fontId="4" fillId="0" borderId="934" xfId="0" applyNumberFormat="1" applyFont="1" applyBorder="1" applyAlignment="1">
      <alignment horizontal="center" vertical="center" wrapText="1"/>
    </xf>
    <xf numFmtId="1" fontId="4" fillId="0" borderId="902" xfId="0" applyNumberFormat="1" applyFont="1" applyBorder="1" applyAlignment="1">
      <alignment horizontal="center" vertical="center" wrapText="1"/>
    </xf>
    <xf numFmtId="1" fontId="4" fillId="0" borderId="915" xfId="0" applyNumberFormat="1" applyFont="1" applyBorder="1" applyAlignment="1">
      <alignment horizontal="center" vertical="center"/>
    </xf>
    <xf numFmtId="1" fontId="4" fillId="0" borderId="942" xfId="0" applyNumberFormat="1" applyFont="1" applyBorder="1" applyAlignment="1">
      <alignment horizontal="center" vertical="center"/>
    </xf>
    <xf numFmtId="1" fontId="4" fillId="0" borderId="825" xfId="0" applyNumberFormat="1" applyFont="1" applyBorder="1" applyAlignment="1">
      <alignment horizontal="center" vertical="center" wrapText="1"/>
    </xf>
    <xf numFmtId="0" fontId="10" fillId="0" borderId="963" xfId="0" applyFont="1" applyBorder="1" applyAlignment="1">
      <alignment horizontal="center" vertical="center"/>
    </xf>
    <xf numFmtId="0" fontId="10" fillId="0" borderId="823" xfId="0" applyFont="1" applyBorder="1" applyAlignment="1">
      <alignment horizontal="center" vertical="center"/>
    </xf>
    <xf numFmtId="1" fontId="4" fillId="0" borderId="964" xfId="0" applyNumberFormat="1" applyFont="1" applyBorder="1" applyAlignment="1">
      <alignment horizontal="center" vertical="center" wrapText="1"/>
    </xf>
    <xf numFmtId="1" fontId="4" fillId="0" borderId="901" xfId="0" applyNumberFormat="1" applyFont="1" applyBorder="1" applyAlignment="1">
      <alignment horizontal="center" vertical="center"/>
    </xf>
    <xf numFmtId="1" fontId="4" fillId="0" borderId="902" xfId="0" applyNumberFormat="1" applyFont="1" applyBorder="1" applyAlignment="1">
      <alignment horizontal="center" vertical="center"/>
    </xf>
    <xf numFmtId="1" fontId="4" fillId="0" borderId="926" xfId="0" applyNumberFormat="1" applyFont="1" applyBorder="1" applyAlignment="1">
      <alignment horizontal="center" vertical="center"/>
    </xf>
    <xf numFmtId="1" fontId="4" fillId="0" borderId="941" xfId="0" applyNumberFormat="1" applyFont="1" applyBorder="1" applyAlignment="1">
      <alignment horizontal="center" vertical="center"/>
    </xf>
    <xf numFmtId="1" fontId="4" fillId="0" borderId="945" xfId="0" applyNumberFormat="1" applyFont="1" applyBorder="1" applyAlignment="1">
      <alignment horizontal="center" vertical="center" wrapText="1"/>
    </xf>
    <xf numFmtId="1" fontId="4" fillId="0" borderId="944" xfId="0" applyNumberFormat="1" applyFont="1" applyBorder="1" applyAlignment="1">
      <alignment horizontal="center" vertical="center"/>
    </xf>
    <xf numFmtId="1" fontId="4" fillId="0" borderId="915" xfId="0" applyNumberFormat="1" applyFont="1" applyBorder="1" applyAlignment="1">
      <alignment horizontal="center" vertical="center" wrapText="1"/>
    </xf>
    <xf numFmtId="1" fontId="4" fillId="0" borderId="944" xfId="0" applyNumberFormat="1" applyFont="1" applyBorder="1" applyAlignment="1">
      <alignment horizontal="center" vertical="center" wrapText="1"/>
    </xf>
    <xf numFmtId="1" fontId="4" fillId="0" borderId="928" xfId="0" applyNumberFormat="1" applyFont="1" applyBorder="1" applyAlignment="1">
      <alignment horizontal="center" vertical="center"/>
    </xf>
    <xf numFmtId="1" fontId="4" fillId="0" borderId="921" xfId="0" applyNumberFormat="1" applyFont="1" applyBorder="1" applyAlignment="1">
      <alignment horizontal="center" vertical="center"/>
    </xf>
    <xf numFmtId="1" fontId="4" fillId="0" borderId="933" xfId="0" applyNumberFormat="1" applyFont="1" applyBorder="1" applyAlignment="1">
      <alignment horizontal="center" vertical="center"/>
    </xf>
    <xf numFmtId="1" fontId="4" fillId="0" borderId="935" xfId="0" applyNumberFormat="1" applyFont="1" applyBorder="1" applyAlignment="1">
      <alignment horizontal="center" vertical="center" wrapText="1"/>
    </xf>
    <xf numFmtId="1" fontId="4" fillId="0" borderId="917" xfId="0" applyNumberFormat="1" applyFont="1" applyBorder="1" applyAlignment="1">
      <alignment horizontal="center" vertical="center"/>
    </xf>
    <xf numFmtId="1" fontId="4" fillId="0" borderId="897" xfId="3" applyNumberFormat="1" applyFont="1" applyBorder="1" applyAlignment="1">
      <alignment horizontal="center" vertical="center" wrapText="1"/>
    </xf>
    <xf numFmtId="1" fontId="4" fillId="0" borderId="903" xfId="3" applyNumberFormat="1" applyFont="1" applyBorder="1" applyAlignment="1">
      <alignment horizontal="center" vertical="center" wrapText="1"/>
    </xf>
    <xf numFmtId="1" fontId="4" fillId="0" borderId="898" xfId="3" applyNumberFormat="1" applyFont="1" applyBorder="1" applyAlignment="1">
      <alignment horizontal="center" vertical="center" wrapText="1"/>
    </xf>
    <xf numFmtId="1" fontId="4" fillId="0" borderId="900" xfId="3" applyNumberFormat="1" applyFont="1" applyBorder="1" applyAlignment="1">
      <alignment horizontal="center" vertical="center" wrapText="1"/>
    </xf>
    <xf numFmtId="1" fontId="4" fillId="0" borderId="901" xfId="3" applyNumberFormat="1" applyFont="1" applyBorder="1" applyAlignment="1">
      <alignment horizontal="center" vertical="center" wrapText="1"/>
    </xf>
    <xf numFmtId="1" fontId="4" fillId="0" borderId="902" xfId="3" applyNumberFormat="1" applyFont="1" applyBorder="1" applyAlignment="1">
      <alignment horizontal="center" vertical="center" wrapText="1"/>
    </xf>
    <xf numFmtId="1" fontId="4" fillId="0" borderId="926" xfId="2" applyNumberFormat="1" applyFont="1" applyBorder="1" applyAlignment="1">
      <alignment horizontal="center" vertical="center" wrapText="1"/>
    </xf>
    <xf numFmtId="1" fontId="4" fillId="0" borderId="901" xfId="2" applyNumberFormat="1" applyFont="1" applyBorder="1" applyAlignment="1">
      <alignment horizontal="center" vertical="center" wrapText="1"/>
    </xf>
    <xf numFmtId="1" fontId="4" fillId="0" borderId="927" xfId="2" applyNumberFormat="1" applyFont="1" applyBorder="1" applyAlignment="1">
      <alignment horizontal="center" vertical="center" wrapText="1"/>
    </xf>
    <xf numFmtId="1" fontId="4" fillId="0" borderId="903" xfId="2" applyNumberFormat="1" applyFont="1" applyBorder="1" applyAlignment="1">
      <alignment horizontal="center" vertical="center" wrapText="1"/>
    </xf>
    <xf numFmtId="1" fontId="4" fillId="0" borderId="928" xfId="2" applyNumberFormat="1" applyFont="1" applyBorder="1" applyAlignment="1">
      <alignment horizontal="center" vertical="center" wrapText="1"/>
    </xf>
    <xf numFmtId="1" fontId="4" fillId="0" borderId="921" xfId="2" applyNumberFormat="1" applyFont="1" applyBorder="1" applyAlignment="1">
      <alignment horizontal="center" vertical="center" wrapText="1"/>
    </xf>
    <xf numFmtId="1" fontId="4" fillId="0" borderId="875" xfId="2" applyNumberFormat="1" applyFont="1" applyBorder="1" applyAlignment="1">
      <alignment horizontal="center" vertical="center" wrapText="1"/>
    </xf>
    <xf numFmtId="1" fontId="4" fillId="0" borderId="881" xfId="0" applyNumberFormat="1" applyFont="1" applyBorder="1" applyAlignment="1">
      <alignment horizontal="center" vertical="center" wrapText="1"/>
    </xf>
    <xf numFmtId="1" fontId="1" fillId="0" borderId="891" xfId="0" applyNumberFormat="1" applyFont="1" applyBorder="1" applyAlignment="1">
      <alignment horizontal="left" vertical="center"/>
    </xf>
    <xf numFmtId="1" fontId="1" fillId="0" borderId="892" xfId="0" applyNumberFormat="1" applyFont="1" applyBorder="1" applyAlignment="1">
      <alignment horizontal="left" vertical="center"/>
    </xf>
    <xf numFmtId="1" fontId="1" fillId="0" borderId="893" xfId="0" applyNumberFormat="1" applyFont="1" applyBorder="1" applyAlignment="1">
      <alignment horizontal="left" vertical="center"/>
    </xf>
    <xf numFmtId="1" fontId="4" fillId="0" borderId="897" xfId="2" applyNumberFormat="1" applyFont="1" applyBorder="1" applyAlignment="1">
      <alignment horizontal="center" vertical="center" wrapText="1"/>
    </xf>
    <xf numFmtId="1" fontId="4" fillId="0" borderId="898" xfId="3" applyNumberFormat="1" applyFont="1" applyBorder="1" applyAlignment="1">
      <alignment horizontal="center" vertical="center"/>
    </xf>
    <xf numFmtId="1" fontId="4" fillId="0" borderId="899" xfId="3" applyNumberFormat="1" applyFont="1" applyBorder="1" applyAlignment="1">
      <alignment horizontal="center" vertical="center"/>
    </xf>
    <xf numFmtId="1" fontId="4" fillId="0" borderId="900" xfId="3" applyNumberFormat="1" applyFont="1" applyBorder="1" applyAlignment="1">
      <alignment horizontal="center" vertical="center"/>
    </xf>
    <xf numFmtId="1" fontId="4" fillId="0" borderId="901" xfId="3" applyNumberFormat="1" applyFont="1" applyBorder="1" applyAlignment="1">
      <alignment horizontal="center" vertical="center"/>
    </xf>
    <xf numFmtId="1" fontId="4" fillId="0" borderId="902" xfId="3" applyNumberFormat="1" applyFont="1" applyBorder="1" applyAlignment="1">
      <alignment horizontal="center" vertical="center"/>
    </xf>
    <xf numFmtId="1" fontId="4" fillId="0" borderId="881" xfId="0" applyNumberFormat="1" applyFont="1" applyBorder="1" applyAlignment="1">
      <alignment horizontal="center" vertical="center"/>
    </xf>
    <xf numFmtId="1" fontId="4" fillId="0" borderId="890" xfId="0" applyNumberFormat="1" applyFont="1" applyBorder="1" applyAlignment="1">
      <alignment horizontal="center" vertical="center" wrapText="1"/>
    </xf>
    <xf numFmtId="1" fontId="4" fillId="0" borderId="875" xfId="0" applyNumberFormat="1" applyFont="1" applyBorder="1" applyAlignment="1">
      <alignment horizontal="center" vertical="center" wrapText="1"/>
    </xf>
    <xf numFmtId="1" fontId="4" fillId="0" borderId="874" xfId="0" applyNumberFormat="1" applyFont="1" applyBorder="1" applyAlignment="1">
      <alignment horizontal="center" vertical="center"/>
    </xf>
    <xf numFmtId="1" fontId="4" fillId="0" borderId="875" xfId="0" applyNumberFormat="1" applyFont="1" applyBorder="1" applyAlignment="1">
      <alignment horizontal="center" vertical="center"/>
    </xf>
    <xf numFmtId="1" fontId="4" fillId="0" borderId="872" xfId="0" applyNumberFormat="1" applyFont="1" applyBorder="1" applyAlignment="1">
      <alignment horizontal="center" vertical="center" wrapText="1"/>
    </xf>
    <xf numFmtId="1" fontId="4" fillId="0" borderId="880" xfId="0" applyNumberFormat="1" applyFont="1" applyBorder="1" applyAlignment="1">
      <alignment horizontal="center" vertical="center" wrapText="1"/>
    </xf>
    <xf numFmtId="1" fontId="4" fillId="0" borderId="201" xfId="0" applyNumberFormat="1" applyFont="1" applyBorder="1" applyAlignment="1">
      <alignment horizontal="center" vertical="center" wrapText="1"/>
    </xf>
    <xf numFmtId="1" fontId="4" fillId="0" borderId="823" xfId="0" applyNumberFormat="1" applyFont="1" applyBorder="1" applyAlignment="1">
      <alignment horizontal="center" vertical="center" wrapText="1"/>
    </xf>
    <xf numFmtId="1" fontId="4" fillId="3" borderId="819" xfId="0" applyNumberFormat="1" applyFont="1" applyFill="1" applyBorder="1" applyAlignment="1">
      <alignment horizontal="center" vertical="center"/>
    </xf>
    <xf numFmtId="1" fontId="4" fillId="3" borderId="825" xfId="0" applyNumberFormat="1" applyFont="1" applyFill="1" applyBorder="1" applyAlignment="1">
      <alignment horizontal="center" vertical="center"/>
    </xf>
    <xf numFmtId="1" fontId="4" fillId="0" borderId="820" xfId="0" applyNumberFormat="1" applyFont="1" applyBorder="1" applyAlignment="1">
      <alignment horizontal="center" vertical="center" wrapText="1"/>
    </xf>
    <xf numFmtId="1" fontId="4" fillId="0" borderId="821" xfId="0" applyNumberFormat="1" applyFont="1" applyBorder="1" applyAlignment="1">
      <alignment horizontal="center" vertical="center" wrapText="1"/>
    </xf>
    <xf numFmtId="1" fontId="4" fillId="0" borderId="803" xfId="0" applyNumberFormat="1" applyFont="1" applyBorder="1" applyAlignment="1">
      <alignment horizontal="center" vertical="center"/>
    </xf>
    <xf numFmtId="1" fontId="4" fillId="0" borderId="804" xfId="0" applyNumberFormat="1" applyFont="1" applyBorder="1" applyAlignment="1">
      <alignment horizontal="center" vertical="center"/>
    </xf>
    <xf numFmtId="1" fontId="4" fillId="0" borderId="805" xfId="0" applyNumberFormat="1" applyFont="1" applyBorder="1" applyAlignment="1">
      <alignment horizontal="center" vertical="center"/>
    </xf>
    <xf numFmtId="1" fontId="4" fillId="0" borderId="876" xfId="0" applyNumberFormat="1" applyFont="1" applyBorder="1" applyAlignment="1">
      <alignment horizontal="center" vertical="center"/>
    </xf>
    <xf numFmtId="0" fontId="4" fillId="0" borderId="858" xfId="0" applyFont="1" applyBorder="1" applyAlignment="1">
      <alignment horizontal="center" vertical="center" wrapText="1"/>
    </xf>
    <xf numFmtId="1" fontId="4" fillId="0" borderId="819" xfId="0" applyNumberFormat="1" applyFont="1" applyBorder="1" applyAlignment="1">
      <alignment horizontal="center" vertical="center" wrapText="1"/>
    </xf>
    <xf numFmtId="1" fontId="4" fillId="0" borderId="819" xfId="0" applyNumberFormat="1" applyFont="1" applyBorder="1" applyAlignment="1">
      <alignment horizontal="center" vertical="center"/>
    </xf>
    <xf numFmtId="1" fontId="4" fillId="0" borderId="825" xfId="0" applyNumberFormat="1" applyFont="1" applyBorder="1" applyAlignment="1">
      <alignment horizontal="center" vertical="center"/>
    </xf>
    <xf numFmtId="1" fontId="4" fillId="0" borderId="824" xfId="0" applyNumberFormat="1" applyFont="1" applyBorder="1" applyAlignment="1">
      <alignment horizontal="center" vertical="center"/>
    </xf>
    <xf numFmtId="1" fontId="4" fillId="0" borderId="866" xfId="0" applyNumberFormat="1" applyFont="1" applyBorder="1" applyAlignment="1">
      <alignment horizontal="center" vertical="center" wrapText="1"/>
    </xf>
    <xf numFmtId="1" fontId="4" fillId="0" borderId="856" xfId="0" applyNumberFormat="1" applyFont="1" applyBorder="1" applyAlignment="1">
      <alignment horizontal="center" vertical="center" wrapText="1"/>
    </xf>
    <xf numFmtId="1" fontId="4" fillId="0" borderId="867" xfId="0" applyNumberFormat="1" applyFont="1" applyBorder="1" applyAlignment="1">
      <alignment horizontal="center" vertical="center" wrapText="1"/>
    </xf>
    <xf numFmtId="1" fontId="4" fillId="0" borderId="857" xfId="0" applyNumberFormat="1" applyFont="1" applyBorder="1" applyAlignment="1">
      <alignment horizontal="center" vertical="center" wrapText="1"/>
    </xf>
    <xf numFmtId="1" fontId="4" fillId="0" borderId="803" xfId="0" applyNumberFormat="1" applyFont="1" applyBorder="1" applyAlignment="1">
      <alignment horizontal="center" vertical="center" wrapText="1"/>
    </xf>
    <xf numFmtId="1" fontId="4" fillId="0" borderId="824" xfId="0" applyNumberFormat="1" applyFont="1" applyBorder="1" applyAlignment="1">
      <alignment horizontal="center" vertical="center" wrapText="1"/>
    </xf>
    <xf numFmtId="1" fontId="4" fillId="0" borderId="804" xfId="0" applyNumberFormat="1" applyFont="1" applyBorder="1" applyAlignment="1">
      <alignment horizontal="center" vertical="center" wrapText="1"/>
    </xf>
    <xf numFmtId="1" fontId="4" fillId="0" borderId="1089" xfId="0" applyNumberFormat="1" applyFont="1" applyBorder="1" applyAlignment="1">
      <alignment horizontal="center" vertical="center" wrapText="1"/>
    </xf>
    <xf numFmtId="1" fontId="4" fillId="0" borderId="1118" xfId="0" applyNumberFormat="1" applyFont="1" applyBorder="1" applyAlignment="1">
      <alignment horizontal="center" vertical="center" wrapText="1"/>
    </xf>
    <xf numFmtId="0" fontId="4" fillId="0" borderId="1118" xfId="0" applyFont="1" applyBorder="1" applyAlignment="1">
      <alignment horizontal="center" vertical="center"/>
    </xf>
    <xf numFmtId="0" fontId="4" fillId="0" borderId="362" xfId="0" applyFont="1" applyBorder="1" applyAlignment="1">
      <alignment horizontal="center" vertical="center"/>
    </xf>
    <xf numFmtId="0" fontId="4" fillId="0" borderId="1108" xfId="0" applyFont="1" applyBorder="1" applyAlignment="1">
      <alignment horizontal="center" vertical="center"/>
    </xf>
    <xf numFmtId="0" fontId="4" fillId="0" borderId="1109" xfId="0" applyFont="1" applyBorder="1" applyAlignment="1">
      <alignment horizontal="center" vertical="center"/>
    </xf>
    <xf numFmtId="0" fontId="4" fillId="0" borderId="1110" xfId="0" applyFont="1" applyBorder="1" applyAlignment="1">
      <alignment horizontal="center" vertical="center"/>
    </xf>
    <xf numFmtId="0" fontId="4" fillId="0" borderId="1125" xfId="0" applyFont="1" applyBorder="1" applyAlignment="1">
      <alignment horizontal="center" vertical="center" wrapText="1"/>
    </xf>
    <xf numFmtId="0" fontId="4" fillId="0" borderId="1126" xfId="0" applyFont="1" applyBorder="1" applyAlignment="1">
      <alignment horizontal="center" vertical="center" wrapText="1"/>
    </xf>
    <xf numFmtId="1" fontId="4" fillId="0" borderId="1068" xfId="0" applyNumberFormat="1" applyFont="1" applyBorder="1" applyAlignment="1">
      <alignment horizontal="center" vertical="center" wrapText="1"/>
    </xf>
    <xf numFmtId="1" fontId="4" fillId="0" borderId="1070" xfId="0" applyNumberFormat="1" applyFont="1" applyBorder="1" applyAlignment="1">
      <alignment horizontal="center" vertical="center" wrapText="1"/>
    </xf>
    <xf numFmtId="1" fontId="4" fillId="0" borderId="1106" xfId="0" applyNumberFormat="1" applyFont="1" applyBorder="1" applyAlignment="1">
      <alignment horizontal="center" vertical="center"/>
    </xf>
    <xf numFmtId="1" fontId="4" fillId="0" borderId="1086" xfId="0" applyNumberFormat="1" applyFont="1" applyBorder="1" applyAlignment="1">
      <alignment horizontal="center" vertical="center" wrapText="1"/>
    </xf>
    <xf numFmtId="1" fontId="4" fillId="0" borderId="1087" xfId="0" applyNumberFormat="1" applyFont="1" applyBorder="1" applyAlignment="1">
      <alignment horizontal="center" vertical="center" wrapText="1"/>
    </xf>
    <xf numFmtId="1" fontId="4" fillId="0" borderId="1078" xfId="0" applyNumberFormat="1" applyFont="1" applyBorder="1" applyAlignment="1">
      <alignment horizontal="center" vertical="center"/>
    </xf>
    <xf numFmtId="1" fontId="4" fillId="0" borderId="1068" xfId="0" applyNumberFormat="1" applyFont="1" applyBorder="1" applyAlignment="1">
      <alignment horizontal="center" vertical="center"/>
    </xf>
    <xf numFmtId="1" fontId="4" fillId="0" borderId="1087" xfId="0" applyNumberFormat="1" applyFont="1" applyBorder="1" applyAlignment="1">
      <alignment horizontal="center" vertical="center"/>
    </xf>
    <xf numFmtId="1" fontId="4" fillId="0" borderId="992" xfId="0" applyNumberFormat="1" applyFont="1" applyBorder="1" applyAlignment="1">
      <alignment horizontal="center" vertical="center" wrapText="1"/>
    </xf>
    <xf numFmtId="0" fontId="10" fillId="0" borderId="1106" xfId="0" applyFont="1" applyBorder="1" applyAlignment="1">
      <alignment horizontal="center" vertical="center"/>
    </xf>
    <xf numFmtId="1" fontId="4" fillId="0" borderId="1107" xfId="0" applyNumberFormat="1" applyFont="1" applyBorder="1" applyAlignment="1">
      <alignment horizontal="center" vertical="center" wrapText="1"/>
    </xf>
    <xf numFmtId="1" fontId="4" fillId="0" borderId="1083" xfId="0" applyNumberFormat="1" applyFont="1" applyBorder="1" applyAlignment="1">
      <alignment horizontal="center" vertical="center"/>
    </xf>
    <xf numFmtId="1" fontId="4" fillId="0" borderId="1084" xfId="0" applyNumberFormat="1" applyFont="1" applyBorder="1" applyAlignment="1">
      <alignment horizontal="center" vertical="center"/>
    </xf>
    <xf numFmtId="1" fontId="4" fillId="0" borderId="1077" xfId="0" applyNumberFormat="1" applyFont="1" applyBorder="1" applyAlignment="1">
      <alignment horizontal="center" vertical="center"/>
    </xf>
    <xf numFmtId="1" fontId="4" fillId="0" borderId="1085" xfId="0" applyNumberFormat="1" applyFont="1" applyBorder="1" applyAlignment="1">
      <alignment horizontal="center" vertical="center"/>
    </xf>
    <xf numFmtId="1" fontId="4" fillId="0" borderId="1086" xfId="0" applyNumberFormat="1" applyFont="1" applyBorder="1" applyAlignment="1">
      <alignment horizontal="center" vertical="center"/>
    </xf>
    <xf numFmtId="1" fontId="4" fillId="0" borderId="1088" xfId="0" applyNumberFormat="1" applyFont="1" applyBorder="1" applyAlignment="1">
      <alignment horizontal="center" vertical="center" wrapText="1"/>
    </xf>
    <xf numFmtId="1" fontId="4" fillId="0" borderId="1070" xfId="0" applyNumberFormat="1" applyFont="1" applyBorder="1" applyAlignment="1">
      <alignment horizontal="center" vertical="center"/>
    </xf>
    <xf numFmtId="1" fontId="4" fillId="0" borderId="1033" xfId="0" applyNumberFormat="1" applyFont="1" applyBorder="1" applyAlignment="1">
      <alignment horizontal="center" vertical="center"/>
    </xf>
    <xf numFmtId="1" fontId="4" fillId="0" borderId="1075" xfId="0" applyNumberFormat="1" applyFont="1" applyBorder="1" applyAlignment="1">
      <alignment horizontal="center" vertical="center"/>
    </xf>
    <xf numFmtId="1" fontId="4" fillId="0" borderId="1035" xfId="0" applyNumberFormat="1" applyFont="1" applyBorder="1" applyAlignment="1">
      <alignment horizontal="center" vertical="center"/>
    </xf>
    <xf numFmtId="1" fontId="4" fillId="0" borderId="1034" xfId="0" applyNumberFormat="1" applyFont="1" applyBorder="1" applyAlignment="1">
      <alignment horizontal="center" vertical="center"/>
    </xf>
    <xf numFmtId="1" fontId="4" fillId="0" borderId="1055" xfId="3" applyNumberFormat="1" applyFont="1" applyBorder="1" applyAlignment="1">
      <alignment horizontal="center" vertical="center" wrapText="1"/>
    </xf>
    <xf numFmtId="1" fontId="4" fillId="0" borderId="1056" xfId="3" applyNumberFormat="1" applyFont="1" applyBorder="1" applyAlignment="1">
      <alignment horizontal="center" vertical="center" wrapText="1"/>
    </xf>
    <xf numFmtId="1" fontId="4" fillId="0" borderId="1058" xfId="3" applyNumberFormat="1" applyFont="1" applyBorder="1" applyAlignment="1">
      <alignment horizontal="center" vertical="center" wrapText="1"/>
    </xf>
    <xf numFmtId="1" fontId="4" fillId="0" borderId="1077" xfId="2" applyNumberFormat="1" applyFont="1" applyBorder="1" applyAlignment="1">
      <alignment horizontal="center" vertical="center" wrapText="1"/>
    </xf>
    <xf numFmtId="1" fontId="4" fillId="0" borderId="1078" xfId="2" applyNumberFormat="1" applyFont="1" applyBorder="1" applyAlignment="1">
      <alignment horizontal="center" vertical="center" wrapText="1"/>
    </xf>
    <xf numFmtId="1" fontId="4" fillId="0" borderId="1033" xfId="2" applyNumberFormat="1" applyFont="1" applyBorder="1" applyAlignment="1">
      <alignment horizontal="center" vertical="center" wrapText="1"/>
    </xf>
    <xf numFmtId="1" fontId="4" fillId="0" borderId="1075" xfId="2" applyNumberFormat="1" applyFont="1" applyBorder="1" applyAlignment="1">
      <alignment horizontal="center" vertical="center" wrapText="1"/>
    </xf>
    <xf numFmtId="1" fontId="4" fillId="0" borderId="1034" xfId="2" applyNumberFormat="1" applyFont="1" applyBorder="1" applyAlignment="1">
      <alignment horizontal="center" vertical="center" wrapText="1"/>
    </xf>
    <xf numFmtId="1" fontId="4" fillId="0" borderId="1040" xfId="0" applyNumberFormat="1" applyFont="1" applyBorder="1" applyAlignment="1">
      <alignment horizontal="center" vertical="center" wrapText="1"/>
    </xf>
    <xf numFmtId="1" fontId="1" fillId="0" borderId="1048" xfId="0" applyNumberFormat="1" applyFont="1" applyBorder="1" applyAlignment="1">
      <alignment horizontal="left" vertical="center"/>
    </xf>
    <xf numFmtId="1" fontId="1" fillId="0" borderId="1049" xfId="0" applyNumberFormat="1" applyFont="1" applyBorder="1" applyAlignment="1">
      <alignment horizontal="left" vertical="center"/>
    </xf>
    <xf numFmtId="1" fontId="1" fillId="0" borderId="1050" xfId="0" applyNumberFormat="1" applyFont="1" applyBorder="1" applyAlignment="1">
      <alignment horizontal="left" vertical="center"/>
    </xf>
    <xf numFmtId="1" fontId="4" fillId="0" borderId="1055" xfId="2" applyNumberFormat="1" applyFont="1" applyBorder="1" applyAlignment="1">
      <alignment horizontal="center" vertical="center" wrapText="1"/>
    </xf>
    <xf numFmtId="1" fontId="4" fillId="0" borderId="1056" xfId="3" applyNumberFormat="1" applyFont="1" applyBorder="1" applyAlignment="1">
      <alignment horizontal="center" vertical="center"/>
    </xf>
    <xf numFmtId="1" fontId="4" fillId="0" borderId="1057" xfId="3" applyNumberFormat="1" applyFont="1" applyBorder="1" applyAlignment="1">
      <alignment horizontal="center" vertical="center"/>
    </xf>
    <xf numFmtId="1" fontId="4" fillId="0" borderId="1058" xfId="3" applyNumberFormat="1" applyFont="1" applyBorder="1" applyAlignment="1">
      <alignment horizontal="center" vertical="center"/>
    </xf>
    <xf numFmtId="1" fontId="4" fillId="0" borderId="1040" xfId="0" applyNumberFormat="1" applyFont="1" applyBorder="1" applyAlignment="1">
      <alignment horizontal="center" vertical="center"/>
    </xf>
    <xf numFmtId="1" fontId="4" fillId="0" borderId="1047" xfId="0" applyNumberFormat="1" applyFont="1" applyBorder="1" applyAlignment="1">
      <alignment horizontal="center" vertical="center" wrapText="1"/>
    </xf>
    <xf numFmtId="1" fontId="4" fillId="0" borderId="1034" xfId="0" applyNumberFormat="1" applyFont="1" applyBorder="1" applyAlignment="1">
      <alignment horizontal="center" vertical="center" wrapText="1"/>
    </xf>
    <xf numFmtId="1" fontId="4" fillId="0" borderId="1031" xfId="0" applyNumberFormat="1" applyFont="1" applyBorder="1" applyAlignment="1">
      <alignment horizontal="center" vertical="center" wrapText="1"/>
    </xf>
    <xf numFmtId="1" fontId="4" fillId="3" borderId="996" xfId="0" applyNumberFormat="1" applyFont="1" applyFill="1" applyBorder="1" applyAlignment="1">
      <alignment horizontal="center" vertical="center"/>
    </xf>
    <xf numFmtId="1" fontId="4" fillId="3" borderId="992" xfId="0" applyNumberFormat="1" applyFont="1" applyFill="1" applyBorder="1" applyAlignment="1">
      <alignment horizontal="center" vertical="center"/>
    </xf>
    <xf numFmtId="1" fontId="4" fillId="0" borderId="1027" xfId="0" applyNumberFormat="1" applyFont="1" applyBorder="1" applyAlignment="1">
      <alignment horizontal="center" vertical="center" wrapText="1"/>
    </xf>
    <xf numFmtId="1" fontId="4" fillId="0" borderId="1028" xfId="0" applyNumberFormat="1" applyFont="1" applyBorder="1" applyAlignment="1">
      <alignment horizontal="center" vertical="center"/>
    </xf>
    <xf numFmtId="1" fontId="4" fillId="0" borderId="1029" xfId="0" applyNumberFormat="1" applyFont="1" applyBorder="1" applyAlignment="1">
      <alignment horizontal="center" vertical="center"/>
    </xf>
    <xf numFmtId="1" fontId="4" fillId="0" borderId="1030" xfId="0" applyNumberFormat="1" applyFont="1" applyBorder="1" applyAlignment="1">
      <alignment horizontal="center" vertical="center"/>
    </xf>
    <xf numFmtId="0" fontId="4" fillId="0" borderId="1004" xfId="0" applyFont="1" applyBorder="1" applyAlignment="1">
      <alignment horizontal="center" vertical="center" wrapText="1"/>
    </xf>
    <xf numFmtId="1" fontId="4" fillId="0" borderId="978" xfId="0" applyNumberFormat="1" applyFont="1" applyBorder="1" applyAlignment="1">
      <alignment horizontal="center" vertical="center"/>
    </xf>
    <xf numFmtId="1" fontId="4" fillId="0" borderId="992" xfId="0" applyNumberFormat="1" applyFont="1" applyBorder="1" applyAlignment="1">
      <alignment horizontal="center" vertical="center"/>
    </xf>
    <xf numFmtId="1" fontId="4" fillId="0" borderId="938" xfId="0" applyNumberFormat="1" applyFont="1" applyBorder="1" applyAlignment="1">
      <alignment horizontal="center" vertical="center" wrapText="1"/>
    </xf>
    <xf numFmtId="1" fontId="4" fillId="0" borderId="965" xfId="0" applyNumberFormat="1" applyFont="1" applyBorder="1" applyAlignment="1">
      <alignment horizontal="center" vertical="center"/>
    </xf>
    <xf numFmtId="1" fontId="4" fillId="0" borderId="966" xfId="0" applyNumberFormat="1" applyFont="1" applyBorder="1" applyAlignment="1">
      <alignment horizontal="center" vertical="center"/>
    </xf>
    <xf numFmtId="1" fontId="4" fillId="0" borderId="967" xfId="0" applyNumberFormat="1" applyFont="1" applyBorder="1" applyAlignment="1">
      <alignment horizontal="center" vertical="center"/>
    </xf>
    <xf numFmtId="1" fontId="4" fillId="0" borderId="996" xfId="0" applyNumberFormat="1" applyFont="1" applyBorder="1" applyAlignment="1">
      <alignment horizontal="center" vertical="center"/>
    </xf>
    <xf numFmtId="1" fontId="4" fillId="0" borderId="996" xfId="0" applyNumberFormat="1" applyFont="1" applyBorder="1" applyAlignment="1">
      <alignment horizontal="center" vertical="center" wrapText="1"/>
    </xf>
    <xf numFmtId="1" fontId="4" fillId="0" borderId="1016" xfId="0" applyNumberFormat="1" applyFont="1" applyBorder="1" applyAlignment="1">
      <alignment horizontal="center" vertical="center" wrapText="1"/>
    </xf>
    <xf numFmtId="1" fontId="4" fillId="0" borderId="1017" xfId="0" applyNumberFormat="1" applyFont="1" applyBorder="1" applyAlignment="1">
      <alignment horizontal="center" vertical="center" wrapText="1"/>
    </xf>
    <xf numFmtId="1" fontId="4" fillId="0" borderId="968" xfId="0" applyNumberFormat="1" applyFont="1" applyBorder="1" applyAlignment="1">
      <alignment horizontal="center" vertical="center"/>
    </xf>
    <xf numFmtId="1" fontId="4" fillId="0" borderId="983" xfId="0" applyNumberFormat="1" applyFont="1" applyBorder="1" applyAlignment="1">
      <alignment horizontal="center" vertical="center" wrapText="1"/>
    </xf>
    <xf numFmtId="1" fontId="4" fillId="0" borderId="963" xfId="0" applyNumberFormat="1" applyFont="1" applyBorder="1" applyAlignment="1">
      <alignment horizontal="center" vertical="center" wrapText="1"/>
    </xf>
    <xf numFmtId="1" fontId="4" fillId="0" borderId="1187" xfId="0" applyNumberFormat="1" applyFont="1" applyBorder="1" applyAlignment="1">
      <alignment horizontal="center" vertical="center" wrapText="1"/>
    </xf>
    <xf numFmtId="0" fontId="4" fillId="0" borderId="1187" xfId="0" applyFont="1" applyBorder="1" applyAlignment="1">
      <alignment horizontal="center" vertical="center"/>
    </xf>
    <xf numFmtId="0" fontId="4" fillId="0" borderId="1232" xfId="0" applyFont="1" applyBorder="1" applyAlignment="1">
      <alignment horizontal="center" vertical="center"/>
    </xf>
    <xf numFmtId="0" fontId="4" fillId="0" borderId="1131" xfId="0" applyFont="1" applyBorder="1" applyAlignment="1">
      <alignment horizontal="center" vertical="center"/>
    </xf>
    <xf numFmtId="0" fontId="4" fillId="0" borderId="1132" xfId="0" applyFont="1" applyBorder="1" applyAlignment="1">
      <alignment horizontal="center" vertical="center"/>
    </xf>
    <xf numFmtId="0" fontId="4" fillId="0" borderId="1133" xfId="0" applyFont="1" applyBorder="1" applyAlignment="1">
      <alignment horizontal="center" vertical="center" wrapText="1"/>
    </xf>
    <xf numFmtId="0" fontId="4" fillId="0" borderId="1136" xfId="0" applyFont="1" applyBorder="1" applyAlignment="1">
      <alignment horizontal="center" vertical="center" wrapText="1"/>
    </xf>
    <xf numFmtId="1" fontId="4" fillId="0" borderId="1130" xfId="0" applyNumberFormat="1" applyFont="1" applyBorder="1" applyAlignment="1">
      <alignment horizontal="center" vertical="center" wrapText="1"/>
    </xf>
    <xf numFmtId="1" fontId="4" fillId="0" borderId="1133" xfId="0" applyNumberFormat="1" applyFont="1" applyBorder="1" applyAlignment="1">
      <alignment horizontal="center" vertical="center" wrapText="1"/>
    </xf>
    <xf numFmtId="1" fontId="4" fillId="0" borderId="1230" xfId="0" applyNumberFormat="1" applyFont="1" applyBorder="1" applyAlignment="1">
      <alignment horizontal="center" vertical="center"/>
    </xf>
    <xf numFmtId="1" fontId="4" fillId="0" borderId="1186" xfId="0" applyNumberFormat="1" applyFont="1" applyBorder="1" applyAlignment="1">
      <alignment horizontal="center" vertical="center"/>
    </xf>
    <xf numFmtId="1" fontId="4" fillId="0" borderId="1131" xfId="0" applyNumberFormat="1" applyFont="1" applyBorder="1" applyAlignment="1">
      <alignment horizontal="center" vertical="center" wrapText="1"/>
    </xf>
    <xf numFmtId="1" fontId="4" fillId="0" borderId="1132" xfId="0" applyNumberFormat="1" applyFont="1" applyBorder="1" applyAlignment="1">
      <alignment horizontal="center" vertical="center" wrapText="1"/>
    </xf>
    <xf numFmtId="1" fontId="4" fillId="0" borderId="1187" xfId="0" applyNumberFormat="1" applyFont="1" applyBorder="1" applyAlignment="1">
      <alignment horizontal="center" vertical="center"/>
    </xf>
    <xf numFmtId="1" fontId="4" fillId="0" borderId="1185" xfId="0" applyNumberFormat="1" applyFont="1" applyBorder="1" applyAlignment="1">
      <alignment horizontal="center" vertical="center" wrapText="1"/>
    </xf>
    <xf numFmtId="1" fontId="4" fillId="0" borderId="1186" xfId="0" applyNumberFormat="1" applyFont="1" applyBorder="1" applyAlignment="1">
      <alignment horizontal="center" vertical="center" wrapText="1"/>
    </xf>
    <xf numFmtId="1" fontId="4" fillId="0" borderId="1203" xfId="0" applyNumberFormat="1" applyFont="1" applyBorder="1" applyAlignment="1">
      <alignment horizontal="center" vertical="center"/>
    </xf>
    <xf numFmtId="1" fontId="4" fillId="0" borderId="1205" xfId="0" applyNumberFormat="1" applyFont="1" applyBorder="1" applyAlignment="1">
      <alignment horizontal="center" vertical="center"/>
    </xf>
    <xf numFmtId="1" fontId="4" fillId="0" borderId="1210" xfId="0" applyNumberFormat="1" applyFont="1" applyBorder="1" applyAlignment="1">
      <alignment horizontal="center" vertical="center" wrapText="1"/>
    </xf>
    <xf numFmtId="0" fontId="10" fillId="0" borderId="1230" xfId="0" applyFont="1" applyBorder="1" applyAlignment="1">
      <alignment horizontal="center" vertical="center"/>
    </xf>
    <xf numFmtId="0" fontId="10" fillId="0" borderId="1186" xfId="0" applyFont="1" applyBorder="1" applyAlignment="1">
      <alignment horizontal="center" vertical="center"/>
    </xf>
    <xf numFmtId="1" fontId="4" fillId="0" borderId="1231" xfId="0" applyNumberFormat="1" applyFont="1" applyBorder="1" applyAlignment="1">
      <alignment horizontal="center" vertical="center" wrapText="1"/>
    </xf>
    <xf numFmtId="1" fontId="4" fillId="0" borderId="1209" xfId="0" applyNumberFormat="1" applyFont="1" applyBorder="1" applyAlignment="1">
      <alignment horizontal="center" vertical="center" wrapText="1"/>
    </xf>
    <xf numFmtId="0" fontId="4" fillId="0" borderId="1233" xfId="0" applyFont="1" applyBorder="1" applyAlignment="1">
      <alignment horizontal="center" vertical="center"/>
    </xf>
    <xf numFmtId="0" fontId="4" fillId="0" borderId="1234" xfId="0" applyFont="1" applyBorder="1" applyAlignment="1">
      <alignment horizontal="center" vertical="center"/>
    </xf>
    <xf numFmtId="1" fontId="4" fillId="0" borderId="1202" xfId="0" applyNumberFormat="1" applyFont="1" applyBorder="1" applyAlignment="1">
      <alignment horizontal="center" vertical="center"/>
    </xf>
    <xf numFmtId="1" fontId="4" fillId="0" borderId="1185" xfId="0" applyNumberFormat="1" applyFont="1" applyBorder="1" applyAlignment="1">
      <alignment horizontal="center" vertical="center"/>
    </xf>
    <xf numFmtId="1" fontId="4" fillId="0" borderId="203" xfId="0" applyNumberFormat="1" applyFont="1" applyBorder="1" applyAlignment="1">
      <alignment horizontal="center" vertical="center"/>
    </xf>
    <xf numFmtId="1" fontId="4" fillId="0" borderId="1204" xfId="0" applyNumberFormat="1" applyFont="1" applyBorder="1" applyAlignment="1">
      <alignment horizontal="center" vertical="center"/>
    </xf>
    <xf numFmtId="1" fontId="4" fillId="0" borderId="1206" xfId="0" applyNumberFormat="1" applyFont="1" applyBorder="1" applyAlignment="1">
      <alignment horizontal="center" vertical="center"/>
    </xf>
    <xf numFmtId="1" fontId="4" fillId="0" borderId="1203" xfId="0" applyNumberFormat="1" applyFont="1" applyBorder="1" applyAlignment="1">
      <alignment horizontal="center" vertical="center" wrapText="1"/>
    </xf>
    <xf numFmtId="1" fontId="4" fillId="0" borderId="1206" xfId="0" applyNumberFormat="1" applyFont="1" applyBorder="1" applyAlignment="1">
      <alignment horizontal="center" vertical="center" wrapText="1"/>
    </xf>
    <xf numFmtId="1" fontId="4" fillId="0" borderId="1130" xfId="0" applyNumberFormat="1" applyFont="1" applyBorder="1" applyAlignment="1">
      <alignment horizontal="center" vertical="center"/>
    </xf>
    <xf numFmtId="1" fontId="4" fillId="0" borderId="1131" xfId="0" applyNumberFormat="1" applyFont="1" applyBorder="1" applyAlignment="1">
      <alignment horizontal="center" vertical="center"/>
    </xf>
    <xf numFmtId="1" fontId="4" fillId="0" borderId="1132" xfId="0" applyNumberFormat="1" applyFont="1" applyBorder="1" applyAlignment="1">
      <alignment horizontal="center" vertical="center"/>
    </xf>
    <xf numFmtId="1" fontId="4" fillId="0" borderId="1133" xfId="0" applyNumberFormat="1" applyFont="1" applyBorder="1" applyAlignment="1">
      <alignment horizontal="center" vertical="center"/>
    </xf>
    <xf numFmtId="1" fontId="4" fillId="0" borderId="1181" xfId="3" applyNumberFormat="1" applyFont="1" applyBorder="1" applyAlignment="1">
      <alignment horizontal="center" vertical="center" wrapText="1"/>
    </xf>
    <xf numFmtId="1" fontId="4" fillId="0" borderId="1187" xfId="3" applyNumberFormat="1" applyFont="1" applyBorder="1" applyAlignment="1">
      <alignment horizontal="center" vertical="center" wrapText="1"/>
    </xf>
    <xf numFmtId="1" fontId="4" fillId="0" borderId="1182" xfId="3" applyNumberFormat="1" applyFont="1" applyBorder="1" applyAlignment="1">
      <alignment horizontal="center" vertical="center" wrapText="1"/>
    </xf>
    <xf numFmtId="1" fontId="4" fillId="0" borderId="1184" xfId="3" applyNumberFormat="1" applyFont="1" applyBorder="1" applyAlignment="1">
      <alignment horizontal="center" vertical="center" wrapText="1"/>
    </xf>
    <xf numFmtId="1" fontId="4" fillId="0" borderId="1185" xfId="3" applyNumberFormat="1" applyFont="1" applyBorder="1" applyAlignment="1">
      <alignment horizontal="center" vertical="center" wrapText="1"/>
    </xf>
    <xf numFmtId="1" fontId="4" fillId="0" borderId="1186" xfId="3" applyNumberFormat="1" applyFont="1" applyBorder="1" applyAlignment="1">
      <alignment horizontal="center" vertical="center" wrapText="1"/>
    </xf>
    <xf numFmtId="1" fontId="4" fillId="0" borderId="1185" xfId="2" applyNumberFormat="1" applyFont="1" applyBorder="1" applyAlignment="1">
      <alignment horizontal="center" vertical="center" wrapText="1"/>
    </xf>
    <xf numFmtId="1" fontId="4" fillId="0" borderId="1187" xfId="2" applyNumberFormat="1" applyFont="1" applyBorder="1" applyAlignment="1">
      <alignment horizontal="center" vertical="center" wrapText="1"/>
    </xf>
    <xf numFmtId="1" fontId="4" fillId="0" borderId="1130" xfId="2" applyNumberFormat="1" applyFont="1" applyBorder="1" applyAlignment="1">
      <alignment horizontal="center" vertical="center" wrapText="1"/>
    </xf>
    <xf numFmtId="1" fontId="4" fillId="0" borderId="1131" xfId="2" applyNumberFormat="1" applyFont="1" applyBorder="1" applyAlignment="1">
      <alignment horizontal="center" vertical="center" wrapText="1"/>
    </xf>
    <xf numFmtId="1" fontId="4" fillId="0" borderId="1133" xfId="2" applyNumberFormat="1" applyFont="1" applyBorder="1" applyAlignment="1">
      <alignment horizontal="center" vertical="center" wrapText="1"/>
    </xf>
    <xf numFmtId="1" fontId="4" fillId="0" borderId="1136" xfId="0" applyNumberFormat="1" applyFont="1" applyBorder="1" applyAlignment="1">
      <alignment horizontal="center" vertical="center" wrapText="1"/>
    </xf>
    <xf numFmtId="1" fontId="1" fillId="0" borderId="1177" xfId="0" applyNumberFormat="1" applyFont="1" applyBorder="1" applyAlignment="1">
      <alignment horizontal="left" vertical="center"/>
    </xf>
    <xf numFmtId="1" fontId="1" fillId="0" borderId="1178" xfId="0" applyNumberFormat="1" applyFont="1" applyBorder="1" applyAlignment="1">
      <alignment horizontal="left" vertical="center"/>
    </xf>
    <xf numFmtId="1" fontId="1" fillId="0" borderId="1179" xfId="0" applyNumberFormat="1" applyFont="1" applyBorder="1" applyAlignment="1">
      <alignment horizontal="left" vertical="center"/>
    </xf>
    <xf numFmtId="1" fontId="4" fillId="0" borderId="1181" xfId="2" applyNumberFormat="1" applyFont="1" applyBorder="1" applyAlignment="1">
      <alignment horizontal="center" vertical="center" wrapText="1"/>
    </xf>
    <xf numFmtId="1" fontId="4" fillId="0" borderId="1182" xfId="3" applyNumberFormat="1" applyFont="1" applyBorder="1" applyAlignment="1">
      <alignment horizontal="center" vertical="center"/>
    </xf>
    <xf numFmtId="1" fontId="4" fillId="0" borderId="1183" xfId="3" applyNumberFormat="1" applyFont="1" applyBorder="1" applyAlignment="1">
      <alignment horizontal="center" vertical="center"/>
    </xf>
    <xf numFmtId="1" fontId="4" fillId="0" borderId="1184" xfId="3" applyNumberFormat="1" applyFont="1" applyBorder="1" applyAlignment="1">
      <alignment horizontal="center" vertical="center"/>
    </xf>
    <xf numFmtId="1" fontId="4" fillId="0" borderId="1185" xfId="3" applyNumberFormat="1" applyFont="1" applyBorder="1" applyAlignment="1">
      <alignment horizontal="center" vertical="center"/>
    </xf>
    <xf numFmtId="1" fontId="4" fillId="0" borderId="1186" xfId="3" applyNumberFormat="1" applyFont="1" applyBorder="1" applyAlignment="1">
      <alignment horizontal="center" vertical="center"/>
    </xf>
    <xf numFmtId="1" fontId="4" fillId="0" borderId="1136" xfId="0" applyNumberFormat="1" applyFont="1" applyBorder="1" applyAlignment="1">
      <alignment horizontal="center" vertical="center"/>
    </xf>
    <xf numFmtId="1" fontId="4" fillId="0" borderId="1176" xfId="0" applyNumberFormat="1" applyFont="1" applyBorder="1" applyAlignment="1">
      <alignment horizontal="center" vertical="center" wrapText="1"/>
    </xf>
    <xf numFmtId="1" fontId="4" fillId="0" borderId="1173" xfId="0" applyNumberFormat="1" applyFont="1" applyBorder="1" applyAlignment="1">
      <alignment horizontal="center" vertical="center" wrapText="1"/>
    </xf>
    <xf numFmtId="1" fontId="4" fillId="0" borderId="939" xfId="0" applyNumberFormat="1" applyFont="1" applyBorder="1" applyAlignment="1">
      <alignment horizontal="center" vertical="center" wrapText="1"/>
    </xf>
    <xf numFmtId="1" fontId="4" fillId="3" borderId="946" xfId="0" applyNumberFormat="1" applyFont="1" applyFill="1" applyBorder="1" applyAlignment="1">
      <alignment horizontal="center" vertical="center"/>
    </xf>
    <xf numFmtId="1" fontId="4" fillId="0" borderId="203" xfId="0" applyNumberFormat="1" applyFont="1" applyBorder="1" applyAlignment="1">
      <alignment horizontal="center" vertical="center" wrapText="1"/>
    </xf>
    <xf numFmtId="1" fontId="4" fillId="0" borderId="1169" xfId="0" applyNumberFormat="1" applyFont="1" applyBorder="1" applyAlignment="1">
      <alignment horizontal="center" vertical="center" wrapText="1"/>
    </xf>
    <xf numFmtId="1" fontId="4" fillId="0" borderId="1170" xfId="0" applyNumberFormat="1" applyFont="1" applyBorder="1" applyAlignment="1">
      <alignment horizontal="center" vertical="center" wrapText="1"/>
    </xf>
    <xf numFmtId="1" fontId="4" fillId="0" borderId="1757" xfId="0" applyNumberFormat="1" applyFont="1" applyBorder="1" applyAlignment="1">
      <alignment horizontal="center" vertical="center" wrapText="1"/>
    </xf>
    <xf numFmtId="0" fontId="4" fillId="0" borderId="1757" xfId="0" applyFont="1" applyBorder="1" applyAlignment="1">
      <alignment horizontal="center" vertical="center"/>
    </xf>
    <xf numFmtId="0" fontId="4" fillId="0" borderId="1461" xfId="0" applyFont="1" applyBorder="1" applyAlignment="1">
      <alignment horizontal="center" vertical="center"/>
    </xf>
    <xf numFmtId="0" fontId="4" fillId="0" borderId="1750" xfId="0" applyFont="1" applyBorder="1" applyAlignment="1">
      <alignment horizontal="center" vertical="center"/>
    </xf>
    <xf numFmtId="0" fontId="4" fillId="0" borderId="1751" xfId="0" applyFont="1" applyBorder="1" applyAlignment="1">
      <alignment horizontal="center" vertical="center"/>
    </xf>
    <xf numFmtId="0" fontId="4" fillId="0" borderId="1752" xfId="0" applyFont="1" applyBorder="1" applyAlignment="1">
      <alignment horizontal="center" vertical="center"/>
    </xf>
    <xf numFmtId="0" fontId="4" fillId="0" borderId="1753" xfId="0" applyFont="1" applyBorder="1" applyAlignment="1">
      <alignment horizontal="center" vertical="center" wrapText="1"/>
    </xf>
    <xf numFmtId="0" fontId="4" fillId="0" borderId="1782" xfId="0" applyFont="1" applyBorder="1" applyAlignment="1">
      <alignment horizontal="center" vertical="center" wrapText="1"/>
    </xf>
    <xf numFmtId="1" fontId="4" fillId="0" borderId="1750" xfId="0" applyNumberFormat="1" applyFont="1" applyBorder="1" applyAlignment="1">
      <alignment horizontal="center" vertical="center" wrapText="1"/>
    </xf>
    <xf numFmtId="1" fontId="4" fillId="0" borderId="1753" xfId="0" applyNumberFormat="1" applyFont="1" applyBorder="1" applyAlignment="1">
      <alignment horizontal="center" vertical="center" wrapText="1"/>
    </xf>
    <xf numFmtId="1" fontId="4" fillId="0" borderId="1368" xfId="0" applyNumberFormat="1" applyFont="1" applyBorder="1" applyAlignment="1">
      <alignment horizontal="center" vertical="center"/>
    </xf>
    <xf numFmtId="1" fontId="4" fillId="0" borderId="1751" xfId="0" applyNumberFormat="1" applyFont="1" applyBorder="1" applyAlignment="1">
      <alignment horizontal="center" vertical="center" wrapText="1"/>
    </xf>
    <xf numFmtId="1" fontId="4" fillId="0" borderId="1752" xfId="0" applyNumberFormat="1" applyFont="1" applyBorder="1" applyAlignment="1">
      <alignment horizontal="center" vertical="center" wrapText="1"/>
    </xf>
    <xf numFmtId="1" fontId="4" fillId="0" borderId="1736" xfId="0" applyNumberFormat="1" applyFont="1" applyBorder="1" applyAlignment="1">
      <alignment horizontal="center" vertical="center"/>
    </xf>
    <xf numFmtId="1" fontId="4" fillId="0" borderId="1735" xfId="0" applyNumberFormat="1" applyFont="1" applyBorder="1" applyAlignment="1">
      <alignment horizontal="center" vertical="center" wrapText="1"/>
    </xf>
    <xf numFmtId="1" fontId="4" fillId="0" borderId="1711" xfId="0" applyNumberFormat="1" applyFont="1" applyBorder="1" applyAlignment="1">
      <alignment horizontal="center" vertical="center" wrapText="1"/>
    </xf>
    <xf numFmtId="1" fontId="4" fillId="0" borderId="1750" xfId="0" applyNumberFormat="1" applyFont="1" applyBorder="1" applyAlignment="1">
      <alignment horizontal="center" vertical="center"/>
    </xf>
    <xf numFmtId="1" fontId="4" fillId="0" borderId="1752" xfId="0" applyNumberFormat="1" applyFont="1" applyBorder="1" applyAlignment="1">
      <alignment horizontal="center" vertical="center"/>
    </xf>
    <xf numFmtId="0" fontId="10" fillId="0" borderId="1368" xfId="0" applyFont="1" applyBorder="1" applyAlignment="1">
      <alignment horizontal="center" vertical="center"/>
    </xf>
    <xf numFmtId="1" fontId="4" fillId="0" borderId="1410" xfId="0" applyNumberFormat="1" applyFont="1" applyBorder="1" applyAlignment="1">
      <alignment horizontal="center" vertical="center" wrapText="1"/>
    </xf>
    <xf numFmtId="1" fontId="4" fillId="0" borderId="1749" xfId="0" applyNumberFormat="1" applyFont="1" applyBorder="1" applyAlignment="1">
      <alignment horizontal="center" vertical="center"/>
    </xf>
    <xf numFmtId="1" fontId="4" fillId="0" borderId="1710" xfId="0" applyNumberFormat="1" applyFont="1" applyBorder="1" applyAlignment="1">
      <alignment horizontal="center" vertical="center"/>
    </xf>
    <xf numFmtId="1" fontId="4" fillId="0" borderId="1711" xfId="0" applyNumberFormat="1" applyFont="1" applyBorder="1" applyAlignment="1">
      <alignment horizontal="center" vertical="center"/>
    </xf>
    <xf numFmtId="1" fontId="4" fillId="0" borderId="1751" xfId="0" applyNumberFormat="1" applyFont="1" applyBorder="1" applyAlignment="1">
      <alignment horizontal="center" vertical="center"/>
    </xf>
    <xf numFmtId="1" fontId="4" fillId="0" borderId="1756" xfId="0" applyNumberFormat="1" applyFont="1" applyBorder="1" applyAlignment="1">
      <alignment horizontal="center" vertical="center" wrapText="1"/>
    </xf>
    <xf numFmtId="1" fontId="4" fillId="0" borderId="1753" xfId="0" applyNumberFormat="1" applyFont="1" applyBorder="1" applyAlignment="1">
      <alignment horizontal="center" vertical="center"/>
    </xf>
    <xf numFmtId="1" fontId="4" fillId="0" borderId="1743" xfId="0" applyNumberFormat="1" applyFont="1" applyBorder="1" applyAlignment="1">
      <alignment horizontal="center" vertical="center"/>
    </xf>
    <xf numFmtId="1" fontId="4" fillId="0" borderId="1744" xfId="0" applyNumberFormat="1" applyFont="1" applyBorder="1" applyAlignment="1">
      <alignment horizontal="center" vertical="center"/>
    </xf>
    <xf numFmtId="1" fontId="4" fillId="0" borderId="1745" xfId="0" applyNumberFormat="1" applyFont="1" applyBorder="1" applyAlignment="1">
      <alignment horizontal="center" vertical="center"/>
    </xf>
    <xf numFmtId="1" fontId="4" fillId="0" borderId="1736" xfId="0" applyNumberFormat="1" applyFont="1" applyBorder="1" applyAlignment="1">
      <alignment horizontal="center" vertical="center" wrapText="1"/>
    </xf>
    <xf numFmtId="1" fontId="4" fillId="0" borderId="1737" xfId="0" applyNumberFormat="1" applyFont="1" applyBorder="1" applyAlignment="1">
      <alignment horizontal="center" vertical="center"/>
    </xf>
    <xf numFmtId="1" fontId="4" fillId="0" borderId="1706" xfId="3" applyNumberFormat="1" applyFont="1" applyBorder="1" applyAlignment="1">
      <alignment horizontal="center" vertical="center" wrapText="1"/>
    </xf>
    <xf numFmtId="1" fontId="4" fillId="0" borderId="1712" xfId="3" applyNumberFormat="1" applyFont="1" applyBorder="1" applyAlignment="1">
      <alignment horizontal="center" vertical="center" wrapText="1"/>
    </xf>
    <xf numFmtId="1" fontId="4" fillId="0" borderId="1707" xfId="3" applyNumberFormat="1" applyFont="1" applyBorder="1" applyAlignment="1">
      <alignment horizontal="center" vertical="center" wrapText="1"/>
    </xf>
    <xf numFmtId="1" fontId="4" fillId="0" borderId="1709" xfId="3" applyNumberFormat="1" applyFont="1" applyBorder="1" applyAlignment="1">
      <alignment horizontal="center" vertical="center" wrapText="1"/>
    </xf>
    <xf numFmtId="1" fontId="4" fillId="0" borderId="1710" xfId="3" applyNumberFormat="1" applyFont="1" applyBorder="1" applyAlignment="1">
      <alignment horizontal="center" vertical="center" wrapText="1"/>
    </xf>
    <xf numFmtId="1" fontId="4" fillId="0" borderId="1711" xfId="3" applyNumberFormat="1" applyFont="1" applyBorder="1" applyAlignment="1">
      <alignment horizontal="center" vertical="center" wrapText="1"/>
    </xf>
    <xf numFmtId="1" fontId="4" fillId="0" borderId="1735" xfId="2" applyNumberFormat="1" applyFont="1" applyBorder="1" applyAlignment="1">
      <alignment horizontal="center" vertical="center" wrapText="1"/>
    </xf>
    <xf numFmtId="1" fontId="4" fillId="0" borderId="1736" xfId="2" applyNumberFormat="1" applyFont="1" applyBorder="1" applyAlignment="1">
      <alignment horizontal="center" vertical="center" wrapText="1"/>
    </xf>
    <xf numFmtId="1" fontId="4" fillId="0" borderId="1734" xfId="2" applyNumberFormat="1" applyFont="1" applyBorder="1" applyAlignment="1">
      <alignment horizontal="center" vertical="center" wrapText="1"/>
    </xf>
    <xf numFmtId="1" fontId="4" fillId="0" borderId="1694" xfId="2" applyNumberFormat="1" applyFont="1" applyBorder="1" applyAlignment="1">
      <alignment horizontal="center" vertical="center" wrapText="1"/>
    </xf>
    <xf numFmtId="1" fontId="4" fillId="0" borderId="1690" xfId="0" applyNumberFormat="1" applyFont="1" applyBorder="1" applyAlignment="1">
      <alignment horizontal="center" vertical="center" wrapText="1"/>
    </xf>
    <xf numFmtId="1" fontId="1" fillId="0" borderId="1700" xfId="0" applyNumberFormat="1" applyFont="1" applyBorder="1" applyAlignment="1">
      <alignment horizontal="left" vertical="center"/>
    </xf>
    <xf numFmtId="1" fontId="1" fillId="0" borderId="1701" xfId="0" applyNumberFormat="1" applyFont="1" applyBorder="1" applyAlignment="1">
      <alignment horizontal="left" vertical="center"/>
    </xf>
    <xf numFmtId="1" fontId="1" fillId="0" borderId="1702" xfId="0" applyNumberFormat="1" applyFont="1" applyBorder="1" applyAlignment="1">
      <alignment horizontal="left" vertical="center"/>
    </xf>
    <xf numFmtId="1" fontId="4" fillId="0" borderId="1706" xfId="2" applyNumberFormat="1" applyFont="1" applyBorder="1" applyAlignment="1">
      <alignment horizontal="center" vertical="center" wrapText="1"/>
    </xf>
    <xf numFmtId="1" fontId="4" fillId="0" borderId="1712" xfId="2" applyNumberFormat="1" applyFont="1" applyBorder="1" applyAlignment="1">
      <alignment horizontal="center" vertical="center" wrapText="1"/>
    </xf>
    <xf numFmtId="1" fontId="4" fillId="0" borderId="1707" xfId="3" applyNumberFormat="1" applyFont="1" applyBorder="1" applyAlignment="1">
      <alignment horizontal="center" vertical="center"/>
    </xf>
    <xf numFmtId="1" fontId="4" fillId="0" borderId="1708" xfId="3" applyNumberFormat="1" applyFont="1" applyBorder="1" applyAlignment="1">
      <alignment horizontal="center" vertical="center"/>
    </xf>
    <xf numFmtId="1" fontId="4" fillId="0" borderId="1709" xfId="3" applyNumberFormat="1" applyFont="1" applyBorder="1" applyAlignment="1">
      <alignment horizontal="center" vertical="center"/>
    </xf>
    <xf numFmtId="1" fontId="4" fillId="0" borderId="1710" xfId="3" applyNumberFormat="1" applyFont="1" applyBorder="1" applyAlignment="1">
      <alignment horizontal="center" vertical="center"/>
    </xf>
    <xf numFmtId="1" fontId="4" fillId="0" borderId="1711" xfId="3" applyNumberFormat="1" applyFont="1" applyBorder="1" applyAlignment="1">
      <alignment horizontal="center" vertical="center"/>
    </xf>
    <xf numFmtId="1" fontId="4" fillId="0" borderId="1690" xfId="0" applyNumberFormat="1" applyFont="1" applyBorder="1" applyAlignment="1">
      <alignment horizontal="center" vertical="center"/>
    </xf>
    <xf numFmtId="1" fontId="4" fillId="0" borderId="1699" xfId="0" applyNumberFormat="1" applyFont="1" applyBorder="1" applyAlignment="1">
      <alignment horizontal="center" vertical="center" wrapText="1"/>
    </xf>
    <xf numFmtId="1" fontId="4" fillId="0" borderId="1694" xfId="0" applyNumberFormat="1" applyFont="1" applyBorder="1" applyAlignment="1">
      <alignment horizontal="center" vertical="center" wrapText="1"/>
    </xf>
    <xf numFmtId="1" fontId="4" fillId="0" borderId="742" xfId="0" applyNumberFormat="1" applyFont="1" applyBorder="1" applyAlignment="1">
      <alignment horizontal="center" vertical="center" wrapText="1"/>
    </xf>
    <xf numFmtId="1" fontId="4" fillId="3" borderId="782" xfId="0" applyNumberFormat="1" applyFont="1" applyFill="1" applyBorder="1" applyAlignment="1">
      <alignment horizontal="center" vertical="center"/>
    </xf>
    <xf numFmtId="1" fontId="4" fillId="3" borderId="1461" xfId="0" applyNumberFormat="1" applyFont="1" applyFill="1" applyBorder="1" applyAlignment="1">
      <alignment horizontal="center" vertical="center"/>
    </xf>
    <xf numFmtId="1" fontId="4" fillId="0" borderId="740" xfId="0" applyNumberFormat="1" applyFont="1" applyBorder="1" applyAlignment="1">
      <alignment horizontal="center" vertical="center" wrapText="1"/>
    </xf>
    <xf numFmtId="1" fontId="4" fillId="0" borderId="1681" xfId="0" applyNumberFormat="1" applyFont="1" applyBorder="1" applyAlignment="1">
      <alignment horizontal="center" vertical="center"/>
    </xf>
    <xf numFmtId="1" fontId="4" fillId="0" borderId="1682" xfId="0" applyNumberFormat="1" applyFont="1" applyBorder="1" applyAlignment="1">
      <alignment horizontal="center" vertical="center"/>
    </xf>
    <xf numFmtId="1" fontId="4" fillId="0" borderId="1683" xfId="0" applyNumberFormat="1" applyFont="1" applyBorder="1" applyAlignment="1">
      <alignment horizontal="center" vertical="center"/>
    </xf>
    <xf numFmtId="0" fontId="4" fillId="0" borderId="1670" xfId="0" applyFont="1" applyBorder="1" applyAlignment="1">
      <alignment horizontal="center" vertical="center" wrapText="1"/>
    </xf>
    <xf numFmtId="1" fontId="4" fillId="0" borderId="782" xfId="0" applyNumberFormat="1" applyFont="1" applyBorder="1" applyAlignment="1">
      <alignment horizontal="center" vertical="center"/>
    </xf>
    <xf numFmtId="1" fontId="4" fillId="0" borderId="1640" xfId="0" applyNumberFormat="1" applyFont="1" applyBorder="1" applyAlignment="1">
      <alignment horizontal="center" vertical="center"/>
    </xf>
    <xf numFmtId="1" fontId="4" fillId="0" borderId="734" xfId="0" applyNumberFormat="1" applyFont="1" applyBorder="1" applyAlignment="1">
      <alignment horizontal="center" vertical="center"/>
    </xf>
    <xf numFmtId="1" fontId="4" fillId="0" borderId="1640" xfId="0" applyNumberFormat="1" applyFont="1" applyBorder="1" applyAlignment="1">
      <alignment horizontal="center" vertical="center" wrapText="1"/>
    </xf>
    <xf numFmtId="1" fontId="4" fillId="0" borderId="1605" xfId="0" applyNumberFormat="1" applyFont="1" applyBorder="1" applyAlignment="1">
      <alignment horizontal="center" vertical="center" wrapText="1"/>
    </xf>
    <xf numFmtId="1" fontId="4" fillId="0" borderId="734" xfId="0" applyNumberFormat="1" applyFont="1" applyBorder="1" applyAlignment="1">
      <alignment horizontal="center" vertical="center" wrapText="1"/>
    </xf>
    <xf numFmtId="1" fontId="4" fillId="0" borderId="1641" xfId="0" applyNumberFormat="1" applyFont="1" applyBorder="1" applyAlignment="1">
      <alignment horizontal="center" vertical="center"/>
    </xf>
    <xf numFmtId="1" fontId="4" fillId="0" borderId="1210" xfId="0" applyNumberFormat="1" applyFont="1" applyBorder="1" applyAlignment="1">
      <alignment horizontal="center" vertical="center"/>
    </xf>
    <xf numFmtId="1" fontId="4" fillId="0" borderId="1183" xfId="0" applyNumberFormat="1" applyFont="1" applyBorder="1" applyAlignment="1">
      <alignment horizontal="center" vertical="center" wrapText="1"/>
    </xf>
    <xf numFmtId="1" fontId="4" fillId="0" borderId="1638" xfId="0" applyNumberFormat="1" applyFont="1" applyBorder="1" applyAlignment="1">
      <alignment horizontal="center" vertical="center" wrapText="1"/>
    </xf>
    <xf numFmtId="1" fontId="4" fillId="0" borderId="1726" xfId="0" applyNumberFormat="1" applyFont="1" applyBorder="1" applyAlignment="1">
      <alignment horizontal="center" vertical="center" wrapText="1"/>
    </xf>
    <xf numFmtId="1" fontId="4" fillId="0" borderId="1755" xfId="0" applyNumberFormat="1" applyFont="1" applyBorder="1" applyAlignment="1">
      <alignment horizontal="center" vertical="center" wrapText="1"/>
    </xf>
    <xf numFmtId="1" fontId="4" fillId="3" borderId="1726" xfId="0" applyNumberFormat="1" applyFont="1" applyFill="1" applyBorder="1" applyAlignment="1">
      <alignment horizontal="center" vertical="center"/>
    </xf>
    <xf numFmtId="1" fontId="4" fillId="3" borderId="1753" xfId="0" applyNumberFormat="1" applyFont="1" applyFill="1" applyBorder="1" applyAlignment="1">
      <alignment horizontal="center" vertical="center"/>
    </xf>
    <xf numFmtId="1" fontId="4" fillId="3" borderId="1752" xfId="0" applyNumberFormat="1" applyFont="1" applyFill="1" applyBorder="1" applyAlignment="1">
      <alignment horizontal="center" vertical="center"/>
    </xf>
    <xf numFmtId="1" fontId="4" fillId="0" borderId="1782" xfId="0" applyNumberFormat="1" applyFont="1" applyBorder="1" applyAlignment="1">
      <alignment horizontal="center" vertical="center"/>
    </xf>
    <xf numFmtId="1" fontId="4" fillId="0" borderId="1726" xfId="0" applyNumberFormat="1" applyFont="1" applyBorder="1" applyAlignment="1">
      <alignment horizontal="right"/>
    </xf>
    <xf numFmtId="1" fontId="4" fillId="0" borderId="1755" xfId="0" applyNumberFormat="1" applyFont="1" applyBorder="1" applyAlignment="1">
      <alignment horizontal="right"/>
    </xf>
    <xf numFmtId="1" fontId="4" fillId="3" borderId="1782" xfId="0" applyNumberFormat="1" applyFont="1" applyFill="1" applyBorder="1" applyAlignment="1">
      <alignment horizontal="center" vertical="center"/>
    </xf>
    <xf numFmtId="1" fontId="4" fillId="0" borderId="1759" xfId="0" applyNumberFormat="1" applyFont="1" applyBorder="1" applyAlignment="1">
      <alignment horizontal="right"/>
    </xf>
    <xf numFmtId="1" fontId="4" fillId="3" borderId="1779" xfId="0" applyNumberFormat="1" applyFont="1" applyFill="1" applyBorder="1" applyAlignment="1">
      <alignment horizontal="right"/>
    </xf>
    <xf numFmtId="1" fontId="4" fillId="6" borderId="1724" xfId="0" applyNumberFormat="1" applyFont="1" applyFill="1" applyBorder="1" applyProtection="1">
      <protection locked="0"/>
    </xf>
    <xf numFmtId="1" fontId="4" fillId="6" borderId="1783" xfId="0" applyNumberFormat="1" applyFont="1" applyFill="1" applyBorder="1" applyProtection="1">
      <protection locked="0"/>
    </xf>
    <xf numFmtId="1" fontId="4" fillId="6" borderId="1784" xfId="0" applyNumberFormat="1" applyFont="1" applyFill="1" applyBorder="1" applyProtection="1">
      <protection locked="0"/>
    </xf>
    <xf numFmtId="1" fontId="4" fillId="6" borderId="1778" xfId="0" applyNumberFormat="1" applyFont="1" applyFill="1" applyBorder="1" applyAlignment="1" applyProtection="1">
      <alignment wrapText="1"/>
      <protection locked="0"/>
    </xf>
    <xf numFmtId="1" fontId="4" fillId="6" borderId="1779" xfId="0" applyNumberFormat="1" applyFont="1" applyFill="1" applyBorder="1" applyAlignment="1" applyProtection="1">
      <alignment wrapText="1"/>
      <protection locked="0"/>
    </xf>
    <xf numFmtId="1" fontId="4" fillId="0" borderId="1558" xfId="0" applyNumberFormat="1" applyFont="1" applyBorder="1" applyAlignment="1">
      <alignment horizontal="right" wrapText="1"/>
    </xf>
    <xf numFmtId="1" fontId="4" fillId="3" borderId="1576" xfId="0" applyNumberFormat="1" applyFont="1" applyFill="1" applyBorder="1" applyAlignment="1">
      <alignment horizontal="right"/>
    </xf>
    <xf numFmtId="1" fontId="4" fillId="6" borderId="1604" xfId="0" applyNumberFormat="1" applyFont="1" applyFill="1" applyBorder="1" applyProtection="1">
      <protection locked="0"/>
    </xf>
    <xf numFmtId="1" fontId="4" fillId="6" borderId="1558" xfId="0" applyNumberFormat="1" applyFont="1" applyFill="1" applyBorder="1" applyProtection="1">
      <protection locked="0"/>
    </xf>
    <xf numFmtId="1" fontId="5" fillId="3" borderId="1751" xfId="0" applyNumberFormat="1" applyFont="1" applyFill="1" applyBorder="1"/>
    <xf numFmtId="1" fontId="5" fillId="3" borderId="1785" xfId="0" applyNumberFormat="1" applyFont="1" applyFill="1" applyBorder="1"/>
    <xf numFmtId="1" fontId="4" fillId="3" borderId="1751" xfId="0" applyNumberFormat="1" applyFont="1" applyFill="1" applyBorder="1"/>
    <xf numFmtId="1" fontId="4" fillId="0" borderId="1757" xfId="0" applyNumberFormat="1" applyFont="1" applyBorder="1" applyAlignment="1">
      <alignment horizontal="center" vertical="center"/>
    </xf>
    <xf numFmtId="1" fontId="4" fillId="0" borderId="1786" xfId="0" applyNumberFormat="1" applyFont="1" applyBorder="1" applyAlignment="1">
      <alignment horizontal="center" vertical="center"/>
    </xf>
    <xf numFmtId="1" fontId="4" fillId="0" borderId="1787" xfId="0" applyNumberFormat="1" applyFont="1" applyBorder="1" applyAlignment="1">
      <alignment horizontal="center" vertical="center" wrapText="1"/>
    </xf>
    <xf numFmtId="1" fontId="4" fillId="0" borderId="1758" xfId="0" applyNumberFormat="1" applyFont="1" applyBorder="1" applyAlignment="1">
      <alignment horizontal="right"/>
    </xf>
    <xf numFmtId="1" fontId="4" fillId="6" borderId="1722" xfId="0" applyNumberFormat="1" applyFont="1" applyFill="1" applyBorder="1" applyProtection="1">
      <protection locked="0"/>
    </xf>
    <xf numFmtId="1" fontId="4" fillId="0" borderId="1786" xfId="0" applyNumberFormat="1" applyFont="1" applyBorder="1" applyAlignment="1">
      <alignment horizontal="center" vertical="center" wrapText="1"/>
    </xf>
    <xf numFmtId="1" fontId="4" fillId="3" borderId="1788" xfId="0" applyNumberFormat="1" applyFont="1" applyFill="1" applyBorder="1"/>
    <xf numFmtId="1" fontId="4" fillId="3" borderId="1788" xfId="0" applyNumberFormat="1" applyFont="1" applyFill="1" applyBorder="1" applyAlignment="1">
      <alignment wrapText="1"/>
    </xf>
    <xf numFmtId="1" fontId="4" fillId="4" borderId="1788" xfId="0" applyNumberFormat="1" applyFont="1" applyFill="1" applyBorder="1" applyProtection="1">
      <protection hidden="1"/>
    </xf>
    <xf numFmtId="1" fontId="4" fillId="6" borderId="1759" xfId="0" applyNumberFormat="1" applyFont="1" applyFill="1" applyBorder="1" applyProtection="1">
      <protection locked="0"/>
    </xf>
    <xf numFmtId="1" fontId="4" fillId="3" borderId="1740" xfId="0" applyNumberFormat="1" applyFont="1" applyFill="1" applyBorder="1"/>
    <xf numFmtId="1" fontId="1" fillId="3" borderId="1740" xfId="0" applyNumberFormat="1" applyFont="1" applyFill="1" applyBorder="1" applyAlignment="1">
      <alignment horizontal="right"/>
    </xf>
    <xf numFmtId="1" fontId="4" fillId="0" borderId="1740" xfId="0" applyNumberFormat="1" applyFont="1" applyBorder="1"/>
    <xf numFmtId="1" fontId="4" fillId="4" borderId="1740" xfId="0" applyNumberFormat="1" applyFont="1" applyFill="1" applyBorder="1" applyProtection="1">
      <protection hidden="1"/>
    </xf>
    <xf numFmtId="1" fontId="1" fillId="3" borderId="1740" xfId="0" applyNumberFormat="1" applyFont="1" applyFill="1" applyBorder="1"/>
    <xf numFmtId="1" fontId="5" fillId="0" borderId="1789" xfId="0" applyNumberFormat="1" applyFont="1" applyBorder="1"/>
    <xf numFmtId="1" fontId="5" fillId="0" borderId="1790" xfId="0" applyNumberFormat="1" applyFont="1" applyBorder="1"/>
    <xf numFmtId="1" fontId="4" fillId="0" borderId="1791" xfId="0" applyNumberFormat="1" applyFont="1" applyBorder="1" applyAlignment="1">
      <alignment horizontal="center" vertical="center" wrapText="1"/>
    </xf>
    <xf numFmtId="1" fontId="1" fillId="0" borderId="1783" xfId="0" applyNumberFormat="1" applyFont="1" applyBorder="1" applyAlignment="1">
      <alignment horizontal="left" vertical="center"/>
    </xf>
    <xf numFmtId="1" fontId="4" fillId="0" borderId="1783" xfId="0" applyNumberFormat="1" applyFont="1" applyBorder="1" applyAlignment="1">
      <alignment horizontal="right"/>
    </xf>
    <xf numFmtId="1" fontId="4" fillId="0" borderId="1778" xfId="0" applyNumberFormat="1" applyFont="1" applyBorder="1" applyAlignment="1">
      <alignment horizontal="right"/>
    </xf>
    <xf numFmtId="1" fontId="4" fillId="0" borderId="1779" xfId="0" applyNumberFormat="1" applyFont="1" applyBorder="1" applyAlignment="1">
      <alignment horizontal="right"/>
    </xf>
    <xf numFmtId="1" fontId="4" fillId="0" borderId="1722" xfId="0" applyNumberFormat="1" applyFont="1" applyBorder="1"/>
    <xf numFmtId="1" fontId="5" fillId="0" borderId="1792" xfId="0" applyNumberFormat="1" applyFont="1" applyBorder="1"/>
    <xf numFmtId="1" fontId="5" fillId="0" borderId="1793" xfId="0" applyNumberFormat="1" applyFont="1" applyBorder="1" applyAlignment="1">
      <alignment wrapText="1"/>
    </xf>
    <xf numFmtId="1" fontId="5" fillId="0" borderId="1794" xfId="0" applyNumberFormat="1" applyFont="1" applyBorder="1" applyAlignment="1">
      <alignment wrapText="1"/>
    </xf>
    <xf numFmtId="1" fontId="4" fillId="0" borderId="1788" xfId="0" applyNumberFormat="1" applyFont="1" applyBorder="1"/>
    <xf numFmtId="1" fontId="4" fillId="0" borderId="1788" xfId="0" applyNumberFormat="1" applyFont="1" applyBorder="1" applyProtection="1">
      <protection hidden="1"/>
    </xf>
    <xf numFmtId="1" fontId="4" fillId="0" borderId="1795" xfId="0" applyNumberFormat="1" applyFont="1" applyBorder="1" applyAlignment="1">
      <alignment horizontal="center" vertical="center" wrapText="1"/>
    </xf>
    <xf numFmtId="1" fontId="4" fillId="0" borderId="1796" xfId="0" applyNumberFormat="1" applyFont="1" applyBorder="1" applyAlignment="1">
      <alignment horizontal="center" vertical="center" wrapText="1"/>
    </xf>
    <xf numFmtId="1" fontId="4" fillId="0" borderId="1797" xfId="0" applyNumberFormat="1" applyFont="1" applyBorder="1" applyAlignment="1">
      <alignment horizontal="center" vertical="center" wrapText="1"/>
    </xf>
    <xf numFmtId="1" fontId="4" fillId="4" borderId="1798" xfId="0" applyNumberFormat="1" applyFont="1" applyFill="1" applyBorder="1"/>
    <xf numFmtId="1" fontId="4" fillId="4" borderId="1788" xfId="0" applyNumberFormat="1" applyFont="1" applyFill="1" applyBorder="1"/>
    <xf numFmtId="1" fontId="4" fillId="0" borderId="1799" xfId="0" applyNumberFormat="1" applyFont="1" applyBorder="1"/>
    <xf numFmtId="1" fontId="4" fillId="0" borderId="1798" xfId="0" applyNumberFormat="1" applyFont="1" applyBorder="1" applyProtection="1">
      <protection hidden="1"/>
    </xf>
    <xf numFmtId="1" fontId="4" fillId="0" borderId="1800" xfId="0" applyNumberFormat="1" applyFont="1" applyBorder="1" applyAlignment="1">
      <alignment horizontal="center" vertical="center" wrapText="1"/>
    </xf>
    <xf numFmtId="1" fontId="4" fillId="0" borderId="1801" xfId="0" applyNumberFormat="1" applyFont="1" applyBorder="1" applyAlignment="1">
      <alignment horizontal="center" vertical="center" wrapText="1"/>
    </xf>
    <xf numFmtId="1" fontId="4" fillId="0" borderId="1802" xfId="0" applyNumberFormat="1" applyFont="1" applyBorder="1" applyAlignment="1">
      <alignment horizontal="center" vertical="center" wrapText="1"/>
    </xf>
    <xf numFmtId="1" fontId="4" fillId="0" borderId="1796" xfId="0" applyNumberFormat="1" applyFont="1" applyBorder="1" applyAlignment="1">
      <alignment horizontal="center" vertical="center" wrapText="1"/>
    </xf>
    <xf numFmtId="1" fontId="4" fillId="3" borderId="1799" xfId="0" applyNumberFormat="1" applyFont="1" applyFill="1" applyBorder="1"/>
    <xf numFmtId="1" fontId="4" fillId="0" borderId="1803" xfId="0" applyNumberFormat="1" applyFont="1" applyBorder="1" applyAlignment="1">
      <alignment horizontal="left" vertical="center" wrapText="1"/>
    </xf>
    <xf numFmtId="1" fontId="4" fillId="6" borderId="1804" xfId="0" applyNumberFormat="1" applyFont="1" applyFill="1" applyBorder="1" applyProtection="1">
      <protection locked="0"/>
    </xf>
    <xf numFmtId="1" fontId="4" fillId="6" borderId="1805" xfId="0" applyNumberFormat="1" applyFont="1" applyFill="1" applyBorder="1" applyProtection="1">
      <protection locked="0"/>
    </xf>
    <xf numFmtId="0" fontId="4" fillId="0" borderId="1806" xfId="0" applyFont="1" applyBorder="1" applyAlignment="1">
      <alignment horizontal="center" vertical="center" wrapText="1"/>
    </xf>
    <xf numFmtId="0" fontId="4" fillId="0" borderId="1807" xfId="0" applyFont="1" applyBorder="1" applyAlignment="1">
      <alignment horizontal="center" vertical="center" wrapText="1"/>
    </xf>
    <xf numFmtId="0" fontId="4" fillId="0" borderId="1796" xfId="0" applyFont="1" applyBorder="1" applyAlignment="1">
      <alignment horizontal="center" vertical="center" wrapText="1"/>
    </xf>
    <xf numFmtId="0" fontId="4" fillId="0" borderId="1808" xfId="0" applyFont="1" applyBorder="1" applyAlignment="1">
      <alignment vertical="center" wrapText="1"/>
    </xf>
    <xf numFmtId="0" fontId="4" fillId="11" borderId="1809" xfId="0" applyFont="1" applyFill="1" applyBorder="1" applyAlignment="1" applyProtection="1">
      <alignment vertical="center"/>
      <protection locked="0"/>
    </xf>
    <xf numFmtId="0" fontId="4" fillId="11" borderId="1810" xfId="0" applyFont="1" applyFill="1" applyBorder="1" applyAlignment="1" applyProtection="1">
      <alignment vertical="center"/>
      <protection locked="0"/>
    </xf>
    <xf numFmtId="0" fontId="4" fillId="11" borderId="1811" xfId="0" applyFont="1" applyFill="1" applyBorder="1" applyAlignment="1" applyProtection="1">
      <alignment vertical="center" wrapText="1"/>
      <protection locked="0"/>
    </xf>
    <xf numFmtId="0" fontId="4" fillId="11" borderId="1810" xfId="0" applyFont="1" applyFill="1" applyBorder="1" applyAlignment="1" applyProtection="1">
      <alignment vertical="center" wrapText="1"/>
      <protection locked="0"/>
    </xf>
    <xf numFmtId="1" fontId="4" fillId="4" borderId="1812" xfId="0" applyNumberFormat="1" applyFont="1" applyFill="1" applyBorder="1"/>
    <xf numFmtId="1" fontId="4" fillId="0" borderId="1812" xfId="0" applyNumberFormat="1" applyFont="1" applyBorder="1"/>
    <xf numFmtId="1" fontId="4" fillId="0" borderId="1812" xfId="0" applyNumberFormat="1" applyFont="1" applyBorder="1" applyProtection="1">
      <protection hidden="1"/>
    </xf>
    <xf numFmtId="1" fontId="4" fillId="3" borderId="1812" xfId="0" applyNumberFormat="1" applyFont="1" applyFill="1" applyBorder="1"/>
    <xf numFmtId="1" fontId="4" fillId="0" borderId="1813" xfId="0" applyNumberFormat="1" applyFont="1" applyBorder="1" applyAlignment="1">
      <alignment horizontal="center" wrapText="1"/>
    </xf>
    <xf numFmtId="1" fontId="1" fillId="4" borderId="1812" xfId="0" applyNumberFormat="1" applyFont="1" applyFill="1" applyBorder="1"/>
    <xf numFmtId="1" fontId="4" fillId="0" borderId="1803" xfId="0" applyNumberFormat="1" applyFont="1" applyBorder="1" applyAlignment="1">
      <alignment vertical="center" wrapText="1"/>
    </xf>
    <xf numFmtId="1" fontId="4" fillId="6" borderId="1803" xfId="0" applyNumberFormat="1" applyFont="1" applyFill="1" applyBorder="1" applyAlignment="1" applyProtection="1">
      <alignment wrapText="1"/>
      <protection locked="0"/>
    </xf>
    <xf numFmtId="1" fontId="1" fillId="3" borderId="1812" xfId="0" applyNumberFormat="1" applyFont="1" applyFill="1" applyBorder="1" applyAlignment="1">
      <alignment wrapText="1"/>
    </xf>
    <xf numFmtId="1" fontId="4" fillId="0" borderId="1814" xfId="0" applyNumberFormat="1" applyFont="1" applyBorder="1"/>
    <xf numFmtId="1" fontId="4" fillId="3" borderId="1798" xfId="0" applyNumberFormat="1" applyFont="1" applyFill="1" applyBorder="1"/>
    <xf numFmtId="1" fontId="4" fillId="0" borderId="1798" xfId="0" applyNumberFormat="1" applyFont="1" applyBorder="1"/>
    <xf numFmtId="1" fontId="4" fillId="0" borderId="1815" xfId="0" applyNumberFormat="1" applyFont="1" applyBorder="1" applyAlignment="1">
      <alignment horizontal="center" vertical="center" wrapText="1"/>
    </xf>
    <xf numFmtId="1" fontId="4" fillId="0" borderId="1816" xfId="0" applyNumberFormat="1" applyFont="1" applyBorder="1" applyAlignment="1">
      <alignment horizontal="center" vertical="center" wrapText="1"/>
    </xf>
    <xf numFmtId="1" fontId="4" fillId="0" borderId="1817" xfId="0" applyNumberFormat="1" applyFont="1" applyBorder="1"/>
    <xf numFmtId="1" fontId="4" fillId="0" borderId="1818" xfId="0" applyNumberFormat="1" applyFont="1" applyBorder="1"/>
    <xf numFmtId="1" fontId="4" fillId="0" borderId="1813" xfId="0" applyNumberFormat="1" applyFont="1" applyBorder="1" applyAlignment="1">
      <alignment horizontal="left" vertical="center" wrapText="1"/>
    </xf>
    <xf numFmtId="1" fontId="4" fillId="6" borderId="1800" xfId="0" applyNumberFormat="1" applyFont="1" applyFill="1" applyBorder="1" applyProtection="1">
      <protection locked="0"/>
    </xf>
    <xf numFmtId="1" fontId="4" fillId="6" borderId="1801" xfId="0" applyNumberFormat="1" applyFont="1" applyFill="1" applyBorder="1" applyProtection="1">
      <protection locked="0"/>
    </xf>
    <xf numFmtId="1" fontId="4" fillId="3" borderId="1757" xfId="0" applyNumberFormat="1" applyFont="1" applyFill="1" applyBorder="1" applyAlignment="1">
      <alignment horizontal="center" vertical="center"/>
    </xf>
    <xf numFmtId="1" fontId="4" fillId="0" borderId="1795" xfId="0" applyNumberFormat="1" applyFont="1" applyBorder="1" applyAlignment="1">
      <alignment horizontal="center" vertical="center"/>
    </xf>
    <xf numFmtId="1" fontId="4" fillId="0" borderId="1797" xfId="0" applyNumberFormat="1" applyFont="1" applyBorder="1" applyAlignment="1">
      <alignment horizontal="center" vertical="center"/>
    </xf>
    <xf numFmtId="1" fontId="4" fillId="0" borderId="1819" xfId="0" applyNumberFormat="1" applyFont="1" applyBorder="1" applyAlignment="1">
      <alignment horizontal="center" vertical="center"/>
    </xf>
    <xf numFmtId="1" fontId="4" fillId="0" borderId="1820" xfId="0" applyNumberFormat="1" applyFont="1" applyBorder="1" applyAlignment="1">
      <alignment horizontal="center" vertical="center" wrapText="1"/>
    </xf>
    <xf numFmtId="1" fontId="4" fillId="0" borderId="1821" xfId="0" applyNumberFormat="1" applyFont="1" applyBorder="1"/>
    <xf numFmtId="1" fontId="4" fillId="0" borderId="1821" xfId="0" applyNumberFormat="1" applyFont="1" applyBorder="1" applyProtection="1">
      <protection hidden="1"/>
    </xf>
    <xf numFmtId="1" fontId="4" fillId="0" borderId="1822" xfId="0" applyNumberFormat="1" applyFont="1" applyBorder="1" applyAlignment="1">
      <alignment horizontal="center" vertical="center"/>
    </xf>
    <xf numFmtId="1" fontId="4" fillId="0" borderId="1823" xfId="0" applyNumberFormat="1" applyFont="1" applyBorder="1" applyAlignment="1">
      <alignment horizontal="center" vertical="center"/>
    </xf>
    <xf numFmtId="1" fontId="4" fillId="0" borderId="1824" xfId="0" applyNumberFormat="1" applyFont="1" applyBorder="1" applyAlignment="1">
      <alignment horizontal="center" vertical="center"/>
    </xf>
    <xf numFmtId="1" fontId="4" fillId="3" borderId="1821" xfId="0" applyNumberFormat="1" applyFont="1" applyFill="1" applyBorder="1"/>
    <xf numFmtId="1" fontId="4" fillId="0" borderId="1825" xfId="0" applyNumberFormat="1" applyFont="1" applyBorder="1" applyAlignment="1">
      <alignment horizontal="center" vertical="center" wrapText="1"/>
    </xf>
    <xf numFmtId="1" fontId="4" fillId="0" borderId="1826" xfId="0" applyNumberFormat="1" applyFont="1" applyBorder="1" applyAlignment="1">
      <alignment horizontal="center" vertical="center" wrapText="1"/>
    </xf>
    <xf numFmtId="1" fontId="4" fillId="0" borderId="1823" xfId="0" applyNumberFormat="1" applyFont="1" applyBorder="1" applyAlignment="1">
      <alignment horizontal="center" vertical="center" wrapText="1"/>
    </xf>
    <xf numFmtId="1" fontId="4" fillId="0" borderId="1827" xfId="0" applyNumberFormat="1" applyFont="1" applyBorder="1" applyAlignment="1">
      <alignment horizontal="center" vertical="center" wrapText="1"/>
    </xf>
    <xf numFmtId="1" fontId="4" fillId="0" borderId="1824" xfId="0" applyNumberFormat="1" applyFont="1" applyBorder="1" applyAlignment="1">
      <alignment horizontal="center" vertical="center" wrapText="1"/>
    </xf>
    <xf numFmtId="1" fontId="4" fillId="0" borderId="1828" xfId="0" applyNumberFormat="1" applyFont="1" applyBorder="1" applyAlignment="1">
      <alignment horizontal="center"/>
    </xf>
    <xf numFmtId="1" fontId="4" fillId="0" borderId="1825" xfId="0" applyNumberFormat="1" applyFont="1" applyBorder="1" applyAlignment="1">
      <alignment horizontal="right"/>
    </xf>
    <xf numFmtId="1" fontId="4" fillId="0" borderId="1826" xfId="0" applyNumberFormat="1" applyFont="1" applyBorder="1" applyAlignment="1">
      <alignment horizontal="right"/>
    </xf>
    <xf numFmtId="1" fontId="4" fillId="0" borderId="1823" xfId="0" applyNumberFormat="1" applyFont="1" applyBorder="1" applyAlignment="1">
      <alignment horizontal="right"/>
    </xf>
    <xf numFmtId="1" fontId="4" fillId="0" borderId="1821" xfId="0" applyNumberFormat="1" applyFont="1" applyBorder="1" applyProtection="1">
      <protection locked="0"/>
    </xf>
    <xf numFmtId="1" fontId="4" fillId="0" borderId="1828" xfId="0" applyNumberFormat="1" applyFont="1" applyBorder="1" applyAlignment="1">
      <alignment horizontal="center" vertical="center"/>
    </xf>
    <xf numFmtId="1" fontId="4" fillId="0" borderId="1829" xfId="0" applyNumberFormat="1" applyFont="1" applyBorder="1" applyAlignment="1">
      <alignment horizontal="center" vertical="center"/>
    </xf>
    <xf numFmtId="1" fontId="4" fillId="0" borderId="1812" xfId="0" applyNumberFormat="1" applyFont="1" applyBorder="1" applyProtection="1">
      <protection locked="0"/>
    </xf>
    <xf numFmtId="1" fontId="4" fillId="0" borderId="1813" xfId="0" applyNumberFormat="1" applyFont="1" applyBorder="1" applyAlignment="1">
      <alignment horizontal="center" vertical="center"/>
    </xf>
    <xf numFmtId="1" fontId="4" fillId="0" borderId="1813" xfId="0" applyNumberFormat="1" applyFont="1" applyBorder="1" applyAlignment="1" applyProtection="1">
      <alignment horizontal="center" vertical="center"/>
      <protection hidden="1"/>
    </xf>
    <xf numFmtId="1" fontId="4" fillId="0" borderId="1800" xfId="0" applyNumberFormat="1" applyFont="1" applyBorder="1" applyAlignment="1">
      <alignment horizontal="right"/>
    </xf>
    <xf numFmtId="1" fontId="4" fillId="0" borderId="1830" xfId="0" applyNumberFormat="1" applyFont="1" applyBorder="1" applyAlignment="1">
      <alignment horizontal="right"/>
    </xf>
    <xf numFmtId="1" fontId="4" fillId="0" borderId="1796" xfId="0" applyNumberFormat="1" applyFont="1" applyBorder="1" applyAlignment="1">
      <alignment horizontal="right"/>
    </xf>
    <xf numFmtId="1" fontId="4" fillId="6" borderId="1800" xfId="0" applyNumberFormat="1" applyFont="1" applyFill="1" applyBorder="1" applyAlignment="1" applyProtection="1">
      <alignment horizontal="right"/>
      <protection locked="0"/>
    </xf>
    <xf numFmtId="1" fontId="4" fillId="6" borderId="1796" xfId="0" applyNumberFormat="1" applyFont="1" applyFill="1" applyBorder="1" applyAlignment="1" applyProtection="1">
      <alignment horizontal="right"/>
      <protection locked="0"/>
    </xf>
    <xf numFmtId="1" fontId="4" fillId="6" borderId="1831" xfId="0" applyNumberFormat="1" applyFont="1" applyFill="1" applyBorder="1" applyAlignment="1" applyProtection="1">
      <alignment horizontal="right"/>
      <protection locked="0"/>
    </xf>
    <xf numFmtId="1" fontId="4" fillId="6" borderId="1801" xfId="0" applyNumberFormat="1" applyFont="1" applyFill="1" applyBorder="1" applyAlignment="1" applyProtection="1">
      <alignment horizontal="right"/>
      <protection locked="0"/>
    </xf>
    <xf numFmtId="1" fontId="4" fillId="6" borderId="1832" xfId="0" applyNumberFormat="1" applyFont="1" applyFill="1" applyBorder="1" applyAlignment="1" applyProtection="1">
      <alignment horizontal="right"/>
      <protection locked="0"/>
    </xf>
    <xf numFmtId="1" fontId="4" fillId="6" borderId="1833" xfId="0" applyNumberFormat="1" applyFont="1" applyFill="1" applyBorder="1" applyAlignment="1" applyProtection="1">
      <alignment horizontal="right"/>
      <protection locked="0"/>
    </xf>
    <xf numFmtId="1" fontId="4" fillId="0" borderId="1813" xfId="0" applyNumberFormat="1" applyFont="1" applyBorder="1" applyAlignment="1">
      <alignment horizontal="center" vertical="center"/>
    </xf>
    <xf numFmtId="1" fontId="4" fillId="0" borderId="1813" xfId="0" applyNumberFormat="1" applyFont="1" applyBorder="1" applyAlignment="1">
      <alignment horizontal="center" vertical="center" wrapText="1"/>
    </xf>
    <xf numFmtId="1" fontId="4" fillId="0" borderId="1834" xfId="0" applyNumberFormat="1" applyFont="1" applyBorder="1" applyAlignment="1">
      <alignment horizontal="center" vertical="center" wrapText="1"/>
    </xf>
    <xf numFmtId="1" fontId="4" fillId="3" borderId="1812" xfId="0" applyNumberFormat="1" applyFont="1" applyFill="1" applyBorder="1" applyProtection="1">
      <protection hidden="1"/>
    </xf>
    <xf numFmtId="1" fontId="1" fillId="0" borderId="1835" xfId="0" applyNumberFormat="1" applyFont="1" applyBorder="1" applyAlignment="1">
      <alignment horizontal="left" vertical="center"/>
    </xf>
    <xf numFmtId="1" fontId="1" fillId="0" borderId="1836" xfId="0" applyNumberFormat="1" applyFont="1" applyBorder="1" applyAlignment="1">
      <alignment horizontal="left" vertical="center"/>
    </xf>
    <xf numFmtId="1" fontId="1" fillId="0" borderId="1837" xfId="0" applyNumberFormat="1" applyFont="1" applyBorder="1" applyAlignment="1">
      <alignment horizontal="left" vertical="center"/>
    </xf>
    <xf numFmtId="1" fontId="4" fillId="0" borderId="1803" xfId="0" applyNumberFormat="1" applyFont="1" applyBorder="1" applyAlignment="1">
      <alignment horizontal="left" vertical="center"/>
    </xf>
    <xf numFmtId="1" fontId="4" fillId="0" borderId="1803" xfId="0" applyNumberFormat="1" applyFont="1" applyBorder="1" applyAlignment="1">
      <alignment horizontal="center" vertical="center" wrapText="1"/>
    </xf>
    <xf numFmtId="1" fontId="4" fillId="6" borderId="1803" xfId="0" applyNumberFormat="1" applyFont="1" applyFill="1" applyBorder="1" applyProtection="1">
      <protection locked="0"/>
    </xf>
    <xf numFmtId="1" fontId="4" fillId="6" borderId="1838" xfId="0" applyNumberFormat="1" applyFont="1" applyFill="1" applyBorder="1" applyProtection="1">
      <protection locked="0"/>
    </xf>
    <xf numFmtId="1" fontId="4" fillId="6" borderId="1839" xfId="0" applyNumberFormat="1" applyFont="1" applyFill="1" applyBorder="1" applyProtection="1">
      <protection locked="0"/>
    </xf>
    <xf numFmtId="1" fontId="4" fillId="0" borderId="1803" xfId="0" applyNumberFormat="1" applyFont="1" applyBorder="1" applyAlignment="1">
      <alignment horizontal="center"/>
    </xf>
    <xf numFmtId="1" fontId="4" fillId="4" borderId="1812" xfId="0" applyNumberFormat="1" applyFont="1" applyFill="1" applyBorder="1" applyProtection="1">
      <protection hidden="1"/>
    </xf>
    <xf numFmtId="1" fontId="4" fillId="0" borderId="1840" xfId="2" applyNumberFormat="1" applyFont="1" applyBorder="1" applyAlignment="1">
      <alignment horizontal="center" vertical="center" wrapText="1"/>
    </xf>
    <xf numFmtId="1" fontId="4" fillId="0" borderId="1841" xfId="3" applyNumberFormat="1" applyFont="1" applyBorder="1" applyAlignment="1">
      <alignment horizontal="center" vertical="center"/>
    </xf>
    <xf numFmtId="1" fontId="4" fillId="0" borderId="1842" xfId="3" applyNumberFormat="1" applyFont="1" applyBorder="1" applyAlignment="1">
      <alignment horizontal="center" vertical="center"/>
    </xf>
    <xf numFmtId="1" fontId="4" fillId="0" borderId="1843" xfId="3" applyNumberFormat="1" applyFont="1" applyBorder="1" applyAlignment="1">
      <alignment horizontal="center" vertical="center"/>
    </xf>
    <xf numFmtId="1" fontId="4" fillId="0" borderId="1840" xfId="3" applyNumberFormat="1" applyFont="1" applyBorder="1" applyAlignment="1">
      <alignment horizontal="center" vertical="center" wrapText="1"/>
    </xf>
    <xf numFmtId="1" fontId="4" fillId="0" borderId="1841" xfId="3" applyNumberFormat="1" applyFont="1" applyBorder="1" applyAlignment="1">
      <alignment horizontal="center" vertical="center" wrapText="1"/>
    </xf>
    <xf numFmtId="1" fontId="4" fillId="0" borderId="1843" xfId="3" applyNumberFormat="1" applyFont="1" applyBorder="1" applyAlignment="1">
      <alignment horizontal="center" vertical="center" wrapText="1"/>
    </xf>
    <xf numFmtId="1" fontId="4" fillId="0" borderId="1604" xfId="3" applyNumberFormat="1" applyFont="1" applyBorder="1" applyAlignment="1">
      <alignment horizontal="center" vertical="center"/>
    </xf>
    <xf numFmtId="1" fontId="4" fillId="0" borderId="1604" xfId="3" applyNumberFormat="1" applyFont="1" applyBorder="1" applyAlignment="1">
      <alignment horizontal="center" vertical="center" wrapText="1"/>
    </xf>
    <xf numFmtId="1" fontId="4" fillId="0" borderId="1606" xfId="2" applyNumberFormat="1" applyFont="1" applyBorder="1" applyAlignment="1">
      <alignment horizontal="center" vertical="center" wrapText="1"/>
    </xf>
    <xf numFmtId="1" fontId="4" fillId="0" borderId="1844" xfId="3" applyNumberFormat="1" applyFont="1" applyBorder="1" applyAlignment="1">
      <alignment horizontal="center" vertical="center" wrapText="1"/>
    </xf>
    <xf numFmtId="1" fontId="4" fillId="0" borderId="1837" xfId="3" applyNumberFormat="1" applyFont="1" applyBorder="1" applyAlignment="1">
      <alignment horizontal="center" vertical="center" wrapText="1"/>
    </xf>
    <xf numFmtId="1" fontId="4" fillId="0" borderId="1845" xfId="3" applyNumberFormat="1" applyFont="1" applyFill="1" applyBorder="1" applyAlignment="1">
      <alignment horizontal="center" vertical="center" wrapText="1"/>
    </xf>
    <xf numFmtId="1" fontId="4" fillId="0" borderId="1837" xfId="3" applyNumberFormat="1" applyFont="1" applyFill="1" applyBorder="1" applyAlignment="1">
      <alignment horizontal="center" vertical="center" wrapText="1"/>
    </xf>
    <xf numFmtId="1" fontId="4" fillId="0" borderId="1844" xfId="3" applyNumberFormat="1" applyFont="1" applyFill="1" applyBorder="1" applyAlignment="1">
      <alignment horizontal="center" vertical="center" wrapText="1"/>
    </xf>
    <xf numFmtId="1" fontId="4" fillId="0" borderId="1846" xfId="3" applyNumberFormat="1" applyFont="1" applyFill="1" applyBorder="1" applyAlignment="1">
      <alignment horizontal="center" vertical="center" wrapText="1"/>
    </xf>
    <xf numFmtId="1" fontId="4" fillId="0" borderId="1606" xfId="3" applyNumberFormat="1" applyFont="1" applyBorder="1" applyAlignment="1">
      <alignment horizontal="center" vertical="center" wrapText="1"/>
    </xf>
    <xf numFmtId="1" fontId="4" fillId="0" borderId="1847" xfId="3" applyNumberFormat="1" applyFont="1" applyBorder="1" applyAlignment="1">
      <alignment horizontal="center" vertical="center" wrapText="1"/>
    </xf>
    <xf numFmtId="1" fontId="4" fillId="3" borderId="1848" xfId="0" applyNumberFormat="1" applyFont="1" applyFill="1" applyBorder="1" applyProtection="1">
      <protection hidden="1"/>
    </xf>
    <xf numFmtId="1" fontId="4" fillId="0" borderId="1848" xfId="0" applyNumberFormat="1" applyFont="1" applyBorder="1" applyProtection="1">
      <protection hidden="1"/>
    </xf>
    <xf numFmtId="1" fontId="4" fillId="0" borderId="1808" xfId="2" applyNumberFormat="1" applyFont="1" applyBorder="1" applyAlignment="1">
      <alignment vertical="center" wrapText="1"/>
    </xf>
    <xf numFmtId="1" fontId="4" fillId="6" borderId="1809" xfId="4" applyNumberFormat="1" applyFont="1" applyFill="1" applyBorder="1" applyProtection="1">
      <protection locked="0"/>
    </xf>
    <xf numFmtId="1" fontId="4" fillId="6" borderId="1849" xfId="4" applyNumberFormat="1" applyFont="1" applyFill="1" applyBorder="1" applyProtection="1">
      <protection locked="0"/>
    </xf>
    <xf numFmtId="1" fontId="4" fillId="6" borderId="1811" xfId="4" applyNumberFormat="1" applyFont="1" applyFill="1" applyBorder="1" applyProtection="1">
      <protection locked="0"/>
    </xf>
    <xf numFmtId="1" fontId="4" fillId="6" borderId="1850" xfId="4" applyNumberFormat="1" applyFont="1" applyFill="1" applyBorder="1" applyProtection="1">
      <protection locked="0"/>
    </xf>
    <xf numFmtId="1" fontId="4" fillId="6" borderId="1851" xfId="4" applyNumberFormat="1" applyFont="1" applyFill="1" applyBorder="1" applyProtection="1">
      <protection locked="0"/>
    </xf>
    <xf numFmtId="1" fontId="4" fillId="6" borderId="1810" xfId="4" applyNumberFormat="1" applyFont="1" applyFill="1" applyBorder="1" applyProtection="1">
      <protection locked="0"/>
    </xf>
    <xf numFmtId="1" fontId="4" fillId="3" borderId="1852" xfId="0" applyNumberFormat="1" applyFont="1" applyFill="1" applyBorder="1" applyProtection="1">
      <protection hidden="1"/>
    </xf>
    <xf numFmtId="1" fontId="4" fillId="0" borderId="1852" xfId="0" applyNumberFormat="1" applyFont="1" applyBorder="1" applyProtection="1">
      <protection hidden="1"/>
    </xf>
    <xf numFmtId="1" fontId="4" fillId="0" borderId="1853" xfId="2" applyNumberFormat="1" applyFont="1" applyBorder="1" applyAlignment="1">
      <alignment horizontal="center" vertical="center" wrapText="1"/>
    </xf>
    <xf numFmtId="1" fontId="4" fillId="0" borderId="1854" xfId="4" applyNumberFormat="1" applyFont="1" applyBorder="1" applyAlignment="1">
      <alignment horizontal="right"/>
    </xf>
    <xf numFmtId="1" fontId="4" fillId="0" borderId="1855" xfId="4" applyNumberFormat="1" applyFont="1" applyBorder="1" applyAlignment="1">
      <alignment horizontal="right"/>
    </xf>
    <xf numFmtId="1" fontId="4" fillId="0" borderId="1856" xfId="4" applyNumberFormat="1" applyFont="1" applyBorder="1" applyAlignment="1">
      <alignment horizontal="right"/>
    </xf>
    <xf numFmtId="1" fontId="4" fillId="0" borderId="1857" xfId="4" applyNumberFormat="1" applyFont="1" applyBorder="1" applyAlignment="1">
      <alignment horizontal="right"/>
    </xf>
    <xf numFmtId="1" fontId="4" fillId="0" borderId="1858" xfId="4" applyNumberFormat="1" applyFont="1" applyBorder="1" applyAlignment="1">
      <alignment horizontal="right"/>
    </xf>
    <xf numFmtId="1" fontId="4" fillId="3" borderId="1859" xfId="0" applyNumberFormat="1" applyFont="1" applyFill="1" applyBorder="1" applyProtection="1">
      <protection hidden="1"/>
    </xf>
    <xf numFmtId="1" fontId="4" fillId="0" borderId="1859" xfId="0" applyNumberFormat="1" applyFont="1" applyBorder="1" applyProtection="1">
      <protection hidden="1"/>
    </xf>
    <xf numFmtId="1" fontId="6" fillId="3" borderId="1853" xfId="0" applyNumberFormat="1" applyFont="1" applyFill="1" applyBorder="1" applyAlignment="1">
      <alignment vertical="center" wrapText="1"/>
    </xf>
    <xf numFmtId="1" fontId="6" fillId="3" borderId="1836" xfId="0" applyNumberFormat="1" applyFont="1" applyFill="1" applyBorder="1" applyAlignment="1">
      <alignment vertical="center" wrapText="1"/>
    </xf>
    <xf numFmtId="1" fontId="2" fillId="0" borderId="1860" xfId="0" applyNumberFormat="1" applyFont="1" applyBorder="1"/>
    <xf numFmtId="1" fontId="4" fillId="0" borderId="1841" xfId="2" applyNumberFormat="1" applyFont="1" applyBorder="1" applyAlignment="1">
      <alignment horizontal="center" vertical="center" wrapText="1"/>
    </xf>
    <xf numFmtId="1" fontId="4" fillId="0" borderId="1861" xfId="2" applyNumberFormat="1" applyFont="1" applyBorder="1" applyAlignment="1">
      <alignment horizontal="center" vertical="center" wrapText="1"/>
    </xf>
    <xf numFmtId="1" fontId="4" fillId="0" borderId="1836" xfId="2" applyNumberFormat="1" applyFont="1" applyBorder="1" applyAlignment="1">
      <alignment horizontal="center" vertical="center" wrapText="1"/>
    </xf>
    <xf numFmtId="1" fontId="4" fillId="0" borderId="1837" xfId="2" applyNumberFormat="1" applyFont="1" applyBorder="1" applyAlignment="1">
      <alignment horizontal="center" vertical="center" wrapText="1"/>
    </xf>
    <xf numFmtId="1" fontId="4" fillId="3" borderId="1862" xfId="0" applyNumberFormat="1" applyFont="1" applyFill="1" applyBorder="1" applyProtection="1">
      <protection hidden="1"/>
    </xf>
    <xf numFmtId="1" fontId="4" fillId="0" borderId="1862" xfId="0" applyNumberFormat="1" applyFont="1" applyBorder="1" applyProtection="1">
      <protection hidden="1"/>
    </xf>
    <xf numFmtId="1" fontId="4" fillId="0" borderId="1604" xfId="2" applyNumberFormat="1" applyFont="1" applyBorder="1" applyAlignment="1">
      <alignment horizontal="center" vertical="center" wrapText="1"/>
    </xf>
    <xf numFmtId="1" fontId="4" fillId="0" borderId="1863" xfId="0" applyNumberFormat="1" applyFont="1" applyBorder="1" applyAlignment="1">
      <alignment horizontal="center" vertical="center"/>
    </xf>
    <xf numFmtId="1" fontId="4" fillId="0" borderId="1864" xfId="0" applyNumberFormat="1" applyFont="1" applyBorder="1" applyAlignment="1">
      <alignment horizontal="center" vertical="center"/>
    </xf>
    <xf numFmtId="1" fontId="4" fillId="0" borderId="1864" xfId="0" applyNumberFormat="1" applyFont="1" applyBorder="1" applyAlignment="1">
      <alignment horizontal="center" vertical="center" wrapText="1"/>
    </xf>
    <xf numFmtId="1" fontId="4" fillId="0" borderId="1796" xfId="0" applyNumberFormat="1" applyFont="1" applyBorder="1" applyAlignment="1">
      <alignment horizontal="center" vertical="center"/>
    </xf>
    <xf numFmtId="1" fontId="4" fillId="0" borderId="1865" xfId="0" applyNumberFormat="1" applyFont="1" applyBorder="1"/>
    <xf numFmtId="1" fontId="4" fillId="6" borderId="1866" xfId="4" applyNumberFormat="1" applyFont="1" applyFill="1" applyBorder="1" applyProtection="1">
      <protection locked="0"/>
    </xf>
    <xf numFmtId="1" fontId="4" fillId="6" borderId="1865" xfId="4" applyNumberFormat="1" applyFont="1" applyFill="1" applyBorder="1" applyProtection="1">
      <protection locked="0"/>
    </xf>
    <xf numFmtId="1" fontId="4" fillId="3" borderId="1867" xfId="0" applyNumberFormat="1" applyFont="1" applyFill="1" applyBorder="1" applyProtection="1">
      <protection hidden="1"/>
    </xf>
    <xf numFmtId="1" fontId="4" fillId="0" borderId="1867" xfId="0" applyNumberFormat="1" applyFont="1" applyBorder="1" applyProtection="1">
      <protection hidden="1"/>
    </xf>
    <xf numFmtId="1" fontId="4" fillId="0" borderId="1868" xfId="0" applyNumberFormat="1" applyFont="1" applyBorder="1"/>
    <xf numFmtId="1" fontId="2" fillId="3" borderId="1869" xfId="0" applyNumberFormat="1" applyFont="1" applyFill="1" applyBorder="1"/>
    <xf numFmtId="1" fontId="4" fillId="0" borderId="1870" xfId="0" applyNumberFormat="1" applyFont="1" applyBorder="1" applyAlignment="1">
      <alignment horizontal="center" vertical="center"/>
    </xf>
    <xf numFmtId="1" fontId="4" fillId="0" borderId="1813" xfId="0" applyNumberFormat="1" applyFont="1" applyBorder="1" applyAlignment="1">
      <alignment horizontal="center" vertical="center" wrapText="1"/>
    </xf>
    <xf numFmtId="1" fontId="4" fillId="0" borderId="1831" xfId="0" applyNumberFormat="1" applyFont="1" applyBorder="1" applyAlignment="1">
      <alignment horizontal="center" vertical="center" wrapText="1"/>
    </xf>
    <xf numFmtId="1" fontId="4" fillId="0" borderId="1819" xfId="0" applyNumberFormat="1" applyFont="1" applyBorder="1" applyAlignment="1">
      <alignment horizontal="center" vertical="center" wrapText="1"/>
    </xf>
    <xf numFmtId="1" fontId="4" fillId="0" borderId="1871" xfId="0" applyNumberFormat="1" applyFont="1" applyBorder="1" applyAlignment="1">
      <alignment horizontal="center" vertical="center"/>
    </xf>
    <xf numFmtId="1" fontId="4" fillId="0" borderId="1872" xfId="0" applyNumberFormat="1" applyFont="1" applyBorder="1" applyAlignment="1">
      <alignment horizontal="center" vertical="center"/>
    </xf>
    <xf numFmtId="1" fontId="4" fillId="0" borderId="1873" xfId="0" applyNumberFormat="1" applyFont="1" applyBorder="1" applyAlignment="1">
      <alignment horizontal="center" vertical="center"/>
    </xf>
    <xf numFmtId="1" fontId="4" fillId="0" borderId="1874" xfId="0" applyNumberFormat="1" applyFont="1" applyBorder="1" applyAlignment="1">
      <alignment horizontal="center" vertical="center"/>
    </xf>
    <xf numFmtId="1" fontId="4" fillId="0" borderId="1875" xfId="0" applyNumberFormat="1" applyFont="1" applyBorder="1" applyAlignment="1">
      <alignment horizontal="center" vertical="center"/>
    </xf>
    <xf numFmtId="1" fontId="4" fillId="0" borderId="1876" xfId="0" applyNumberFormat="1" applyFont="1" applyBorder="1" applyAlignment="1">
      <alignment horizontal="center" vertical="center"/>
    </xf>
    <xf numFmtId="1" fontId="4" fillId="0" borderId="1872" xfId="0" applyNumberFormat="1" applyFont="1" applyBorder="1" applyAlignment="1">
      <alignment horizontal="center" vertical="center" wrapText="1"/>
    </xf>
    <xf numFmtId="1" fontId="4" fillId="0" borderId="1876" xfId="0" applyNumberFormat="1" applyFont="1" applyBorder="1" applyAlignment="1">
      <alignment horizontal="center" vertical="center" wrapText="1"/>
    </xf>
    <xf numFmtId="1" fontId="4" fillId="0" borderId="1877" xfId="0" applyNumberFormat="1" applyFont="1" applyBorder="1" applyAlignment="1">
      <alignment horizontal="center" vertical="center"/>
    </xf>
    <xf numFmtId="1" fontId="4" fillId="0" borderId="1878" xfId="0" applyNumberFormat="1" applyFont="1" applyBorder="1" applyAlignment="1">
      <alignment horizontal="center" vertical="center"/>
    </xf>
    <xf numFmtId="1" fontId="4" fillId="0" borderId="1876" xfId="0" applyNumberFormat="1" applyFont="1" applyBorder="1" applyAlignment="1">
      <alignment horizontal="center" vertical="center"/>
    </xf>
    <xf numFmtId="1" fontId="4" fillId="0" borderId="1874" xfId="0" applyNumberFormat="1" applyFont="1" applyBorder="1" applyAlignment="1">
      <alignment horizontal="center" vertical="center"/>
    </xf>
    <xf numFmtId="1" fontId="4" fillId="0" borderId="1879" xfId="0" applyNumberFormat="1" applyFont="1" applyBorder="1" applyAlignment="1">
      <alignment horizontal="center" vertical="center" wrapText="1"/>
    </xf>
    <xf numFmtId="1" fontId="4" fillId="0" borderId="1879" xfId="0" applyNumberFormat="1" applyFont="1" applyBorder="1"/>
    <xf numFmtId="1" fontId="4" fillId="0" borderId="1880" xfId="0" applyNumberFormat="1" applyFont="1" applyBorder="1"/>
    <xf numFmtId="1" fontId="4" fillId="0" borderId="1881" xfId="0" applyNumberFormat="1" applyFont="1" applyBorder="1"/>
    <xf numFmtId="1" fontId="4" fillId="2" borderId="1882" xfId="5" applyNumberFormat="1" applyFont="1" applyBorder="1" applyProtection="1">
      <protection locked="0"/>
    </xf>
    <xf numFmtId="1" fontId="4" fillId="2" borderId="1883" xfId="5" applyNumberFormat="1" applyFont="1" applyBorder="1" applyProtection="1">
      <protection locked="0"/>
    </xf>
    <xf numFmtId="1" fontId="4" fillId="2" borderId="1884" xfId="5" applyNumberFormat="1" applyFont="1" applyBorder="1" applyProtection="1">
      <protection locked="0"/>
    </xf>
    <xf numFmtId="1" fontId="4" fillId="2" borderId="1885" xfId="5" applyNumberFormat="1" applyFont="1" applyBorder="1" applyProtection="1">
      <protection locked="0"/>
    </xf>
    <xf numFmtId="1" fontId="4" fillId="2" borderId="1886" xfId="5" applyNumberFormat="1" applyFont="1" applyBorder="1" applyProtection="1">
      <protection locked="0"/>
    </xf>
    <xf numFmtId="1" fontId="4" fillId="2" borderId="1887" xfId="5" applyNumberFormat="1" applyFont="1" applyBorder="1" applyProtection="1">
      <protection locked="0"/>
    </xf>
    <xf numFmtId="1" fontId="4" fillId="2" borderId="1888" xfId="5" applyNumberFormat="1" applyFont="1" applyBorder="1" applyProtection="1">
      <protection locked="0"/>
    </xf>
    <xf numFmtId="1" fontId="4" fillId="2" borderId="1889" xfId="5" applyNumberFormat="1" applyFont="1" applyBorder="1" applyProtection="1">
      <protection locked="0"/>
    </xf>
    <xf numFmtId="1" fontId="4" fillId="2" borderId="1890" xfId="5" applyNumberFormat="1" applyFont="1" applyBorder="1" applyProtection="1">
      <protection locked="0"/>
    </xf>
    <xf numFmtId="1" fontId="4" fillId="2" borderId="1891" xfId="5" applyNumberFormat="1" applyFont="1" applyBorder="1" applyProtection="1">
      <protection locked="0"/>
    </xf>
    <xf numFmtId="1" fontId="4" fillId="2" borderId="1892" xfId="5" applyNumberFormat="1" applyFont="1" applyBorder="1" applyProtection="1">
      <protection locked="0"/>
    </xf>
    <xf numFmtId="1" fontId="4" fillId="2" borderId="1893" xfId="5" applyNumberFormat="1" applyFont="1" applyBorder="1" applyProtection="1">
      <protection locked="0"/>
    </xf>
    <xf numFmtId="0" fontId="4" fillId="0" borderId="1872" xfId="0" applyFont="1" applyBorder="1" applyAlignment="1">
      <alignment horizontal="center" vertical="center"/>
    </xf>
    <xf numFmtId="0" fontId="4" fillId="0" borderId="1873" xfId="0" applyFont="1" applyBorder="1" applyAlignment="1">
      <alignment horizontal="center" vertical="center"/>
    </xf>
    <xf numFmtId="0" fontId="4" fillId="0" borderId="1874" xfId="0" applyFont="1" applyBorder="1" applyAlignment="1">
      <alignment horizontal="center" vertical="center"/>
    </xf>
    <xf numFmtId="1" fontId="4" fillId="0" borderId="1873" xfId="0" applyNumberFormat="1" applyFont="1" applyBorder="1" applyAlignment="1">
      <alignment horizontal="center" vertical="center" wrapText="1"/>
    </xf>
    <xf numFmtId="1" fontId="4" fillId="0" borderId="1874" xfId="0" applyNumberFormat="1" applyFont="1" applyBorder="1" applyAlignment="1">
      <alignment horizontal="center" vertical="center" wrapText="1"/>
    </xf>
    <xf numFmtId="1" fontId="4" fillId="0" borderId="1877" xfId="0" applyNumberFormat="1" applyFont="1" applyBorder="1" applyAlignment="1">
      <alignment horizontal="center" vertical="center" wrapText="1"/>
    </xf>
    <xf numFmtId="1" fontId="4" fillId="0" borderId="1894" xfId="0" applyNumberFormat="1" applyFont="1" applyBorder="1" applyAlignment="1">
      <alignment horizontal="center" vertical="center" wrapText="1"/>
    </xf>
    <xf numFmtId="1" fontId="4" fillId="0" borderId="1895" xfId="0" applyNumberFormat="1" applyFont="1" applyBorder="1" applyAlignment="1">
      <alignment horizontal="center" vertical="center" wrapText="1"/>
    </xf>
    <xf numFmtId="1" fontId="4" fillId="0" borderId="1896" xfId="0" applyNumberFormat="1" applyFont="1" applyBorder="1"/>
    <xf numFmtId="1" fontId="4" fillId="0" borderId="1897" xfId="0" applyNumberFormat="1" applyFont="1" applyBorder="1"/>
    <xf numFmtId="1" fontId="4" fillId="6" borderId="1880" xfId="0" applyNumberFormat="1" applyFont="1" applyFill="1" applyBorder="1" applyProtection="1">
      <protection locked="0"/>
    </xf>
    <xf numFmtId="1" fontId="4" fillId="6" borderId="1897" xfId="0" applyNumberFormat="1" applyFont="1" applyFill="1" applyBorder="1" applyProtection="1">
      <protection locked="0"/>
    </xf>
    <xf numFmtId="1" fontId="4" fillId="6" borderId="1898" xfId="0" applyNumberFormat="1" applyFont="1" applyFill="1" applyBorder="1" applyProtection="1">
      <protection locked="0"/>
    </xf>
    <xf numFmtId="1" fontId="4" fillId="6" borderId="1899" xfId="0" applyNumberFormat="1" applyFont="1" applyFill="1" applyBorder="1" applyProtection="1">
      <protection locked="0"/>
    </xf>
    <xf numFmtId="1" fontId="4" fillId="0" borderId="1900" xfId="0" applyNumberFormat="1" applyFont="1" applyBorder="1" applyAlignment="1">
      <alignment horizontal="center" vertical="center" wrapText="1"/>
    </xf>
    <xf numFmtId="1" fontId="4" fillId="0" borderId="1901" xfId="0" applyNumberFormat="1" applyFont="1" applyBorder="1" applyAlignment="1">
      <alignment horizontal="center" vertical="center" wrapText="1"/>
    </xf>
    <xf numFmtId="1" fontId="4" fillId="0" borderId="1902" xfId="0" applyNumberFormat="1" applyFont="1" applyBorder="1"/>
    <xf numFmtId="1" fontId="4" fillId="0" borderId="1903" xfId="0" applyNumberFormat="1" applyFont="1" applyBorder="1"/>
    <xf numFmtId="1" fontId="4" fillId="0" borderId="1904" xfId="0" applyNumberFormat="1" applyFont="1" applyBorder="1"/>
    <xf numFmtId="1" fontId="4" fillId="0" borderId="1905" xfId="0" applyNumberFormat="1" applyFont="1" applyBorder="1"/>
    <xf numFmtId="1" fontId="4" fillId="6" borderId="1903" xfId="0" applyNumberFormat="1" applyFont="1" applyFill="1" applyBorder="1" applyProtection="1">
      <protection locked="0"/>
    </xf>
    <xf numFmtId="1" fontId="4" fillId="6" borderId="1905" xfId="0" applyNumberFormat="1" applyFont="1" applyFill="1" applyBorder="1" applyProtection="1">
      <protection locked="0"/>
    </xf>
    <xf numFmtId="1" fontId="4" fillId="6" borderId="1906" xfId="0" applyNumberFormat="1" applyFont="1" applyFill="1" applyBorder="1" applyProtection="1">
      <protection locked="0"/>
    </xf>
    <xf numFmtId="1" fontId="4" fillId="6" borderId="1907" xfId="0" applyNumberFormat="1" applyFont="1" applyFill="1" applyBorder="1" applyProtection="1">
      <protection locked="0"/>
    </xf>
    <xf numFmtId="0" fontId="4" fillId="0" borderId="1901" xfId="0" applyFont="1" applyBorder="1" applyAlignment="1">
      <alignment horizontal="center" vertical="center"/>
    </xf>
    <xf numFmtId="0" fontId="4" fillId="0" borderId="1908" xfId="0" applyFont="1" applyBorder="1" applyAlignment="1">
      <alignment horizontal="center" vertical="center"/>
    </xf>
    <xf numFmtId="0" fontId="4" fillId="0" borderId="1909" xfId="0" applyFont="1" applyBorder="1" applyAlignment="1">
      <alignment horizontal="center" vertical="center"/>
    </xf>
    <xf numFmtId="0" fontId="4" fillId="0" borderId="1910" xfId="0" applyFont="1" applyBorder="1" applyAlignment="1">
      <alignment horizontal="center" vertical="center"/>
    </xf>
    <xf numFmtId="0" fontId="4" fillId="0" borderId="1911" xfId="0" applyFont="1" applyBorder="1" applyAlignment="1">
      <alignment horizontal="center" vertical="center" wrapText="1"/>
    </xf>
    <xf numFmtId="0" fontId="4" fillId="0" borderId="1912" xfId="0" applyFont="1" applyBorder="1" applyAlignment="1">
      <alignment horizontal="center" vertical="center" wrapText="1"/>
    </xf>
    <xf numFmtId="0" fontId="4" fillId="0" borderId="1900" xfId="0" applyFont="1" applyBorder="1" applyAlignment="1">
      <alignment horizontal="center" vertical="center"/>
    </xf>
    <xf numFmtId="0" fontId="4" fillId="0" borderId="1913" xfId="0" applyFont="1" applyBorder="1" applyAlignment="1">
      <alignment horizontal="center" vertical="center"/>
    </xf>
    <xf numFmtId="0" fontId="4" fillId="0" borderId="1914" xfId="0" applyFont="1" applyBorder="1" applyAlignment="1">
      <alignment horizontal="center" vertical="center"/>
    </xf>
    <xf numFmtId="0" fontId="4" fillId="0" borderId="1910" xfId="0" applyFont="1" applyBorder="1" applyAlignment="1">
      <alignment horizontal="center" vertical="center"/>
    </xf>
    <xf numFmtId="1" fontId="4" fillId="0" borderId="1913" xfId="0" applyNumberFormat="1" applyFont="1" applyBorder="1"/>
  </cellXfs>
  <cellStyles count="6">
    <cellStyle name="Millares [0] 2" xfId="4" xr:uid="{6EC07D2F-D3AB-4F9C-9041-2231CB032701}"/>
    <cellStyle name="Millares 10 3" xfId="3" xr:uid="{796564C0-3892-467D-8C08-F75114D4994A}"/>
    <cellStyle name="Normal" xfId="0" builtinId="0"/>
    <cellStyle name="Normal_REM 17-2002" xfId="2" xr:uid="{DCB315E5-AFEC-452D-84A5-04559A1EA81E}"/>
    <cellStyle name="Notas 2" xfId="1" xr:uid="{D6471C5F-0F4A-4493-AB2D-31AF910358EF}"/>
    <cellStyle name="Notas 3" xfId="5" xr:uid="{2CA5CDE4-38C2-46CA-B740-D28BF915E8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2/SERIES%20Y%20MANUALES%20REM/&#218;LTIMA%20VERSI&#211;N/SA_22_V1.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2/REM%20MENSUAL/ENERO/116108A01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2/REM%20MENSUAL/FEBRERO/116108A02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2/REM%20MENSUAL/MARZO/116108A03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2/REM%20MENSUAL/ABRIL/116108A04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2/REM%20MENSUAL/MAYO/116108A05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2/CORRECCIONES%20SOLIC.%2018.07.2022/116108A0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2/REM%20MENSUAL/JULIO/116108A07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2/REM%20MENSUAL/AGOSTO/116108A08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2/REM%20MENSUAL/SEPTIEMBRE/116108A09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2/REM%20MENSUAL/OCTUBRE/116108A10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2/REM%20MENSUAL/NOVIEMBRE/116108A11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2/REM%20MENSUAL/DICIEMBRE/116108A1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/>
          <cell r="C2"/>
          <cell r="D2"/>
          <cell r="E2"/>
          <cell r="F2"/>
          <cell r="G2"/>
        </row>
        <row r="3">
          <cell r="B3"/>
          <cell r="C3"/>
          <cell r="D3"/>
          <cell r="E3"/>
          <cell r="F3"/>
          <cell r="G3"/>
          <cell r="H3"/>
        </row>
        <row r="6">
          <cell r="B6"/>
          <cell r="C6"/>
          <cell r="D6"/>
        </row>
        <row r="7">
          <cell r="B7">
            <v>2022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2022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2022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2022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2022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2022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2022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2022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2022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2022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OCTUBRE</v>
          </cell>
          <cell r="C6">
            <v>1</v>
          </cell>
          <cell r="D6">
            <v>0</v>
          </cell>
        </row>
        <row r="7">
          <cell r="B7">
            <v>2022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NOVIEMBRE</v>
          </cell>
          <cell r="C6">
            <v>1</v>
          </cell>
          <cell r="D6">
            <v>1</v>
          </cell>
        </row>
        <row r="7">
          <cell r="B7">
            <v>2022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DICIEMBRE</v>
          </cell>
          <cell r="C6">
            <v>1</v>
          </cell>
          <cell r="D6">
            <v>2</v>
          </cell>
        </row>
        <row r="7">
          <cell r="B7">
            <v>2022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310EB-3D1A-4EAF-AC19-2B3E55646569}">
  <dimension ref="A1:CZ208"/>
  <sheetViews>
    <sheetView workbookViewId="0">
      <selection activeCell="A8" sqref="A8:XFD86"/>
    </sheetView>
  </sheetViews>
  <sheetFormatPr baseColWidth="10" defaultColWidth="11.42578125" defaultRowHeight="14.25" x14ac:dyDescent="0.2"/>
  <cols>
    <col min="1" max="1" width="45.7109375" style="2" customWidth="1"/>
    <col min="2" max="2" width="24" style="2" customWidth="1"/>
    <col min="3" max="3" width="12.5703125" style="2" customWidth="1"/>
    <col min="4" max="4" width="17.28515625" style="2" customWidth="1"/>
    <col min="5" max="5" width="16.28515625" style="2" customWidth="1"/>
    <col min="6" max="6" width="13.85546875" style="2" customWidth="1"/>
    <col min="7" max="7" width="12.28515625" style="2" customWidth="1"/>
    <col min="8" max="8" width="14.5703125" style="2" customWidth="1"/>
    <col min="9" max="9" width="12.28515625" style="2" customWidth="1"/>
    <col min="10" max="10" width="13.28515625" style="2" customWidth="1"/>
    <col min="11" max="12" width="11.42578125" style="2"/>
    <col min="13" max="13" width="11.85546875" style="2" customWidth="1"/>
    <col min="14" max="14" width="13.85546875" style="2" customWidth="1"/>
    <col min="15" max="18" width="11.42578125" style="2"/>
    <col min="19" max="19" width="13.5703125" style="2" customWidth="1"/>
    <col min="20" max="40" width="11.42578125" style="2"/>
    <col min="41" max="41" width="11.28515625" style="2" customWidth="1"/>
    <col min="42" max="42" width="12" style="2" customWidth="1"/>
    <col min="43" max="75" width="11.42578125" style="2"/>
    <col min="76" max="76" width="11.28515625" style="3" customWidth="1"/>
    <col min="77" max="77" width="11.85546875" style="3" customWidth="1"/>
    <col min="78" max="78" width="10.85546875" style="4" customWidth="1"/>
    <col min="79" max="103" width="10.85546875" style="5" hidden="1" customWidth="1"/>
    <col min="104" max="104" width="6.42578125" style="5" hidden="1" customWidth="1"/>
    <col min="105" max="105" width="10.85546875" style="2" customWidth="1"/>
    <col min="106" max="16384" width="11.42578125" style="2"/>
  </cols>
  <sheetData>
    <row r="1" spans="1:104" ht="16.350000000000001" customHeight="1" x14ac:dyDescent="0.2">
      <c r="A1" s="1" t="s">
        <v>0</v>
      </c>
    </row>
    <row r="2" spans="1:104" ht="16.350000000000001" customHeight="1" x14ac:dyDescent="0.2">
      <c r="A2" s="1" t="str">
        <f>CONCATENATE("COMUNA: ",[1]NOMBRE!B2," - ","( ",[1]NOMBRE!C2,[1]NOMBRE!D2,[1]NOMBRE!E2,[1]NOMBRE!F2,[1]NOMBRE!G2," )")</f>
        <v>COMUNA:  - (  )</v>
      </c>
    </row>
    <row r="3" spans="1:104" ht="16.350000000000001" customHeight="1" x14ac:dyDescent="0.2">
      <c r="A3" s="1" t="str">
        <f>CONCATENATE("ESTABLECIMIENTO/ESTRATEGIA: ",[1]NOMBRE!B3," - ","( ",[1]NOMBRE!C3,[1]NOMBRE!D3,[1]NOMBRE!E3,[1]NOMBRE!F3,[1]NOMBRE!G3,[1]NOMBRE!H3," )")</f>
        <v>ESTABLECIMIENTO/ESTRATEGIA:  - (  )</v>
      </c>
    </row>
    <row r="4" spans="1:104" ht="16.350000000000001" customHeight="1" x14ac:dyDescent="0.2">
      <c r="A4" s="1" t="str">
        <f>CONCATENATE("MES: ",[1]NOMBRE!B6," - ","( ",[1]NOMBRE!C6,[1]NOMBRE!D6," )")</f>
        <v>MES:  - (  )</v>
      </c>
    </row>
    <row r="5" spans="1:104" ht="16.350000000000001" customHeight="1" x14ac:dyDescent="0.2">
      <c r="A5" s="1" t="str">
        <f>CONCATENATE("AÑO: ",[1]NOMBRE!B7)</f>
        <v>AÑO: 2022</v>
      </c>
    </row>
    <row r="6" spans="1:104" ht="15" x14ac:dyDescent="0.2">
      <c r="A6" s="2974" t="s">
        <v>1</v>
      </c>
      <c r="B6" s="2974"/>
      <c r="C6" s="2974"/>
      <c r="D6" s="2974"/>
      <c r="E6" s="2974"/>
      <c r="F6" s="2974"/>
      <c r="G6" s="2974"/>
      <c r="H6" s="2974"/>
      <c r="I6" s="2974"/>
      <c r="J6" s="2974"/>
      <c r="K6" s="2974"/>
      <c r="L6" s="2974"/>
      <c r="M6" s="2974"/>
      <c r="N6" s="2974"/>
      <c r="O6" s="2974"/>
      <c r="P6" s="2974"/>
      <c r="Q6" s="2974"/>
      <c r="R6" s="2974"/>
      <c r="S6" s="2974"/>
      <c r="T6" s="2974"/>
      <c r="U6" s="2974"/>
      <c r="V6" s="2974"/>
      <c r="W6" s="2974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</row>
    <row r="7" spans="1:104" ht="15" x14ac:dyDescent="0.2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</row>
    <row r="8" spans="1:104" ht="31.35" customHeight="1" x14ac:dyDescent="0.2">
      <c r="A8" s="9" t="s">
        <v>2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"/>
      <c r="Z8" s="1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</row>
    <row r="9" spans="1:104" ht="20.100000000000001" customHeight="1" x14ac:dyDescent="0.2">
      <c r="A9" s="2887" t="s">
        <v>3</v>
      </c>
      <c r="B9" s="2960" t="s">
        <v>4</v>
      </c>
      <c r="C9" s="2962"/>
      <c r="D9" s="2954"/>
      <c r="E9" s="2913" t="s">
        <v>5</v>
      </c>
      <c r="F9" s="2914"/>
      <c r="G9" s="2914"/>
      <c r="H9" s="2914"/>
      <c r="I9" s="2914"/>
      <c r="J9" s="2914"/>
      <c r="K9" s="2914"/>
      <c r="L9" s="2914"/>
      <c r="M9" s="2914"/>
      <c r="N9" s="2914"/>
      <c r="O9" s="2914"/>
      <c r="P9" s="2914"/>
      <c r="Q9" s="2914"/>
      <c r="R9" s="2914"/>
      <c r="S9" s="2914"/>
      <c r="T9" s="2914"/>
      <c r="U9" s="2914"/>
      <c r="V9" s="2914"/>
      <c r="W9" s="2914"/>
      <c r="X9" s="2914"/>
      <c r="Y9" s="2914"/>
      <c r="Z9" s="2914"/>
      <c r="AA9" s="2914"/>
      <c r="AB9" s="2914"/>
      <c r="AC9" s="2914"/>
      <c r="AD9" s="2914"/>
      <c r="AE9" s="2914"/>
      <c r="AF9" s="2914"/>
      <c r="AG9" s="2914"/>
      <c r="AH9" s="2914"/>
      <c r="AI9" s="2914"/>
      <c r="AJ9" s="2914"/>
      <c r="AK9" s="2914"/>
      <c r="AL9" s="2914"/>
      <c r="AM9" s="2914"/>
      <c r="AN9" s="2915"/>
      <c r="AO9" s="2954" t="s">
        <v>6</v>
      </c>
      <c r="AP9" s="2964" t="s">
        <v>7</v>
      </c>
      <c r="AQ9" s="2964" t="s">
        <v>8</v>
      </c>
      <c r="AR9" s="2954" t="s">
        <v>9</v>
      </c>
      <c r="AS9" s="2954" t="s">
        <v>10</v>
      </c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W9" s="3"/>
      <c r="BY9" s="4"/>
      <c r="CZ9" s="2"/>
    </row>
    <row r="10" spans="1:104" ht="20.100000000000001" customHeight="1" x14ac:dyDescent="0.2">
      <c r="A10" s="2888"/>
      <c r="B10" s="2961"/>
      <c r="C10" s="2894"/>
      <c r="D10" s="2955"/>
      <c r="E10" s="2913" t="s">
        <v>11</v>
      </c>
      <c r="F10" s="2916"/>
      <c r="G10" s="2971" t="s">
        <v>12</v>
      </c>
      <c r="H10" s="2950"/>
      <c r="I10" s="2971" t="s">
        <v>13</v>
      </c>
      <c r="J10" s="2950"/>
      <c r="K10" s="2971" t="s">
        <v>14</v>
      </c>
      <c r="L10" s="2950"/>
      <c r="M10" s="2971" t="s">
        <v>15</v>
      </c>
      <c r="N10" s="2950"/>
      <c r="O10" s="2971" t="s">
        <v>16</v>
      </c>
      <c r="P10" s="2950"/>
      <c r="Q10" s="2971" t="s">
        <v>17</v>
      </c>
      <c r="R10" s="2950"/>
      <c r="S10" s="2971" t="s">
        <v>18</v>
      </c>
      <c r="T10" s="2950"/>
      <c r="U10" s="2971" t="s">
        <v>19</v>
      </c>
      <c r="V10" s="2950"/>
      <c r="W10" s="2971" t="s">
        <v>20</v>
      </c>
      <c r="X10" s="2950"/>
      <c r="Y10" s="2971" t="s">
        <v>21</v>
      </c>
      <c r="Z10" s="2950"/>
      <c r="AA10" s="2971" t="s">
        <v>22</v>
      </c>
      <c r="AB10" s="2950"/>
      <c r="AC10" s="2971" t="s">
        <v>23</v>
      </c>
      <c r="AD10" s="2950"/>
      <c r="AE10" s="2971" t="s">
        <v>24</v>
      </c>
      <c r="AF10" s="2950"/>
      <c r="AG10" s="2971" t="s">
        <v>25</v>
      </c>
      <c r="AH10" s="2950"/>
      <c r="AI10" s="2971" t="s">
        <v>26</v>
      </c>
      <c r="AJ10" s="2950"/>
      <c r="AK10" s="2971" t="s">
        <v>27</v>
      </c>
      <c r="AL10" s="2950"/>
      <c r="AM10" s="2913" t="s">
        <v>28</v>
      </c>
      <c r="AN10" s="2915"/>
      <c r="AO10" s="2892"/>
      <c r="AP10" s="2871"/>
      <c r="AQ10" s="2871"/>
      <c r="AR10" s="2892"/>
      <c r="AS10" s="2892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W10" s="3"/>
      <c r="BY10" s="4"/>
      <c r="CZ10" s="2"/>
    </row>
    <row r="11" spans="1:104" ht="20.100000000000001" customHeight="1" x14ac:dyDescent="0.2">
      <c r="A11" s="2966"/>
      <c r="B11" s="11" t="s">
        <v>29</v>
      </c>
      <c r="C11" s="12" t="s">
        <v>30</v>
      </c>
      <c r="D11" s="13" t="s">
        <v>31</v>
      </c>
      <c r="E11" s="14" t="s">
        <v>30</v>
      </c>
      <c r="F11" s="15" t="s">
        <v>31</v>
      </c>
      <c r="G11" s="14" t="s">
        <v>30</v>
      </c>
      <c r="H11" s="15" t="s">
        <v>31</v>
      </c>
      <c r="I11" s="14" t="s">
        <v>30</v>
      </c>
      <c r="J11" s="15" t="s">
        <v>31</v>
      </c>
      <c r="K11" s="14" t="s">
        <v>30</v>
      </c>
      <c r="L11" s="15" t="s">
        <v>31</v>
      </c>
      <c r="M11" s="14" t="s">
        <v>30</v>
      </c>
      <c r="N11" s="15" t="s">
        <v>31</v>
      </c>
      <c r="O11" s="14" t="s">
        <v>30</v>
      </c>
      <c r="P11" s="15" t="s">
        <v>31</v>
      </c>
      <c r="Q11" s="14" t="s">
        <v>30</v>
      </c>
      <c r="R11" s="15" t="s">
        <v>31</v>
      </c>
      <c r="S11" s="14" t="s">
        <v>30</v>
      </c>
      <c r="T11" s="15" t="s">
        <v>31</v>
      </c>
      <c r="U11" s="14" t="s">
        <v>30</v>
      </c>
      <c r="V11" s="15" t="s">
        <v>31</v>
      </c>
      <c r="W11" s="14" t="s">
        <v>30</v>
      </c>
      <c r="X11" s="15" t="s">
        <v>31</v>
      </c>
      <c r="Y11" s="14" t="s">
        <v>30</v>
      </c>
      <c r="Z11" s="15" t="s">
        <v>31</v>
      </c>
      <c r="AA11" s="14" t="s">
        <v>30</v>
      </c>
      <c r="AB11" s="15" t="s">
        <v>31</v>
      </c>
      <c r="AC11" s="14" t="s">
        <v>30</v>
      </c>
      <c r="AD11" s="15" t="s">
        <v>31</v>
      </c>
      <c r="AE11" s="14" t="s">
        <v>30</v>
      </c>
      <c r="AF11" s="15" t="s">
        <v>31</v>
      </c>
      <c r="AG11" s="14" t="s">
        <v>30</v>
      </c>
      <c r="AH11" s="15" t="s">
        <v>31</v>
      </c>
      <c r="AI11" s="14" t="s">
        <v>30</v>
      </c>
      <c r="AJ11" s="15" t="s">
        <v>31</v>
      </c>
      <c r="AK11" s="14" t="s">
        <v>30</v>
      </c>
      <c r="AL11" s="15" t="s">
        <v>31</v>
      </c>
      <c r="AM11" s="14" t="s">
        <v>30</v>
      </c>
      <c r="AN11" s="16" t="s">
        <v>31</v>
      </c>
      <c r="AO11" s="2955"/>
      <c r="AP11" s="2965"/>
      <c r="AQ11" s="2965"/>
      <c r="AR11" s="2955"/>
      <c r="AS11" s="2955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W11" s="3"/>
      <c r="BY11" s="4"/>
      <c r="CZ11" s="2"/>
    </row>
    <row r="12" spans="1:104" ht="16.350000000000001" customHeight="1" x14ac:dyDescent="0.2">
      <c r="A12" s="17" t="s">
        <v>32</v>
      </c>
      <c r="B12" s="18">
        <f>SUM(B13:B26)</f>
        <v>0</v>
      </c>
      <c r="C12" s="19">
        <f>SUM(C13:C26)</f>
        <v>0</v>
      </c>
      <c r="D12" s="20">
        <f>SUM(D13:D26)</f>
        <v>0</v>
      </c>
      <c r="E12" s="14">
        <f>SUM(E13:E26)</f>
        <v>0</v>
      </c>
      <c r="F12" s="21">
        <f t="shared" ref="F12:AO12" si="0">SUM(F13:F26)</f>
        <v>0</v>
      </c>
      <c r="G12" s="22">
        <f>SUM(G13:G26)</f>
        <v>0</v>
      </c>
      <c r="H12" s="21">
        <f t="shared" si="0"/>
        <v>0</v>
      </c>
      <c r="I12" s="14">
        <f t="shared" si="0"/>
        <v>0</v>
      </c>
      <c r="J12" s="21">
        <f t="shared" si="0"/>
        <v>0</v>
      </c>
      <c r="K12" s="14">
        <f t="shared" si="0"/>
        <v>0</v>
      </c>
      <c r="L12" s="21">
        <f t="shared" si="0"/>
        <v>0</v>
      </c>
      <c r="M12" s="14">
        <f t="shared" si="0"/>
        <v>0</v>
      </c>
      <c r="N12" s="21">
        <f t="shared" si="0"/>
        <v>0</v>
      </c>
      <c r="O12" s="14">
        <f t="shared" si="0"/>
        <v>0</v>
      </c>
      <c r="P12" s="21">
        <f t="shared" si="0"/>
        <v>0</v>
      </c>
      <c r="Q12" s="14">
        <f t="shared" si="0"/>
        <v>0</v>
      </c>
      <c r="R12" s="21">
        <f t="shared" si="0"/>
        <v>0</v>
      </c>
      <c r="S12" s="14">
        <f t="shared" si="0"/>
        <v>0</v>
      </c>
      <c r="T12" s="21">
        <f t="shared" si="0"/>
        <v>0</v>
      </c>
      <c r="U12" s="14">
        <f>SUM(U13:U26)</f>
        <v>0</v>
      </c>
      <c r="V12" s="21">
        <f>SUM(V13:V26)</f>
        <v>0</v>
      </c>
      <c r="W12" s="14">
        <f t="shared" si="0"/>
        <v>0</v>
      </c>
      <c r="X12" s="21">
        <f t="shared" si="0"/>
        <v>0</v>
      </c>
      <c r="Y12" s="14">
        <f t="shared" si="0"/>
        <v>0</v>
      </c>
      <c r="Z12" s="21">
        <f t="shared" si="0"/>
        <v>0</v>
      </c>
      <c r="AA12" s="14">
        <f t="shared" si="0"/>
        <v>0</v>
      </c>
      <c r="AB12" s="21">
        <f t="shared" si="0"/>
        <v>0</v>
      </c>
      <c r="AC12" s="14">
        <f t="shared" si="0"/>
        <v>0</v>
      </c>
      <c r="AD12" s="21">
        <f t="shared" si="0"/>
        <v>0</v>
      </c>
      <c r="AE12" s="14">
        <f t="shared" si="0"/>
        <v>0</v>
      </c>
      <c r="AF12" s="21">
        <f t="shared" si="0"/>
        <v>0</v>
      </c>
      <c r="AG12" s="14">
        <f t="shared" si="0"/>
        <v>0</v>
      </c>
      <c r="AH12" s="21">
        <f t="shared" si="0"/>
        <v>0</v>
      </c>
      <c r="AI12" s="14">
        <f t="shared" si="0"/>
        <v>0</v>
      </c>
      <c r="AJ12" s="21">
        <f t="shared" si="0"/>
        <v>0</v>
      </c>
      <c r="AK12" s="14">
        <f t="shared" si="0"/>
        <v>0</v>
      </c>
      <c r="AL12" s="21">
        <f t="shared" si="0"/>
        <v>0</v>
      </c>
      <c r="AM12" s="14">
        <f t="shared" si="0"/>
        <v>0</v>
      </c>
      <c r="AN12" s="23">
        <f t="shared" si="0"/>
        <v>0</v>
      </c>
      <c r="AO12" s="15">
        <f t="shared" si="0"/>
        <v>0</v>
      </c>
      <c r="AP12" s="24">
        <f>SUM(AP13:AP26)</f>
        <v>0</v>
      </c>
      <c r="AQ12" s="25">
        <f>SUM(AQ13:AQ26)</f>
        <v>0</v>
      </c>
      <c r="AR12" s="15">
        <f>SUM(AR13:AR26)</f>
        <v>0</v>
      </c>
      <c r="AS12" s="15">
        <f>SUM(AS13:AS26)</f>
        <v>0</v>
      </c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W12" s="3"/>
      <c r="BY12" s="4"/>
      <c r="CZ12" s="2"/>
    </row>
    <row r="13" spans="1:104" ht="16.350000000000001" customHeight="1" x14ac:dyDescent="0.2">
      <c r="A13" s="26" t="s">
        <v>33</v>
      </c>
      <c r="B13" s="27">
        <f>SUM(C13:D13)</f>
        <v>0</v>
      </c>
      <c r="C13" s="28">
        <f>SUM(E13+G13+I13+K13+M13+O13+Q13+S13+U13+W13+Y13+AA13+AC13+AE13+AG13+AI13+AK13+AM13)</f>
        <v>0</v>
      </c>
      <c r="D13" s="29">
        <f>SUM(F13+H13+J13+L13+N13+P13+R13+T13+V13+X13+Z13+AB13+AD13+AF13+AH13+AJ13+AL13+AN13)</f>
        <v>0</v>
      </c>
      <c r="E13" s="30"/>
      <c r="F13" s="31"/>
      <c r="G13" s="30"/>
      <c r="H13" s="31"/>
      <c r="I13" s="30"/>
      <c r="J13" s="32"/>
      <c r="K13" s="30"/>
      <c r="L13" s="32"/>
      <c r="M13" s="30"/>
      <c r="N13" s="32"/>
      <c r="O13" s="30"/>
      <c r="P13" s="32"/>
      <c r="Q13" s="30"/>
      <c r="R13" s="32"/>
      <c r="S13" s="30"/>
      <c r="T13" s="32"/>
      <c r="U13" s="30"/>
      <c r="V13" s="32"/>
      <c r="W13" s="30"/>
      <c r="X13" s="32"/>
      <c r="Y13" s="30"/>
      <c r="Z13" s="32"/>
      <c r="AA13" s="30"/>
      <c r="AB13" s="32"/>
      <c r="AC13" s="30"/>
      <c r="AD13" s="32"/>
      <c r="AE13" s="30"/>
      <c r="AF13" s="32"/>
      <c r="AG13" s="30"/>
      <c r="AH13" s="32"/>
      <c r="AI13" s="30"/>
      <c r="AJ13" s="32"/>
      <c r="AK13" s="30"/>
      <c r="AL13" s="32"/>
      <c r="AM13" s="33"/>
      <c r="AN13" s="34"/>
      <c r="AO13" s="31"/>
      <c r="AP13" s="35"/>
      <c r="AQ13" s="35"/>
      <c r="AR13" s="36"/>
      <c r="AS13" s="36"/>
      <c r="AT13" s="37"/>
      <c r="AU13" s="38"/>
      <c r="AV13" s="38"/>
      <c r="AW13" s="38"/>
      <c r="AX13" s="38"/>
      <c r="AY13" s="38"/>
      <c r="AZ13" s="38"/>
      <c r="BA13" s="38"/>
      <c r="BB13" s="38"/>
      <c r="BC13" s="38"/>
      <c r="BD13" s="8"/>
      <c r="BE13" s="8"/>
      <c r="BF13" s="8"/>
      <c r="BW13" s="3"/>
      <c r="BY13" s="4"/>
      <c r="CA13" s="39"/>
      <c r="CG13" s="40">
        <v>0</v>
      </c>
      <c r="CH13" s="40"/>
      <c r="CI13" s="40">
        <v>0</v>
      </c>
      <c r="CJ13" s="40">
        <v>0</v>
      </c>
      <c r="CZ13" s="2"/>
    </row>
    <row r="14" spans="1:104" ht="16.350000000000001" customHeight="1" x14ac:dyDescent="0.2">
      <c r="A14" s="41" t="s">
        <v>34</v>
      </c>
      <c r="B14" s="42">
        <f t="shared" ref="B14:B26" si="1">SUM(C14:D14)</f>
        <v>0</v>
      </c>
      <c r="C14" s="43">
        <f>SUM(E14+G14+I14)</f>
        <v>0</v>
      </c>
      <c r="D14" s="44">
        <f>SUM(F14+H14+J14)</f>
        <v>0</v>
      </c>
      <c r="E14" s="45"/>
      <c r="F14" s="46"/>
      <c r="G14" s="45"/>
      <c r="H14" s="46"/>
      <c r="I14" s="45"/>
      <c r="J14" s="47"/>
      <c r="K14" s="48"/>
      <c r="L14" s="49"/>
      <c r="M14" s="48"/>
      <c r="N14" s="49"/>
      <c r="O14" s="48"/>
      <c r="P14" s="49"/>
      <c r="Q14" s="48"/>
      <c r="R14" s="49"/>
      <c r="S14" s="48"/>
      <c r="T14" s="49"/>
      <c r="U14" s="48"/>
      <c r="V14" s="49"/>
      <c r="W14" s="48"/>
      <c r="X14" s="49"/>
      <c r="Y14" s="48"/>
      <c r="Z14" s="49"/>
      <c r="AA14" s="48"/>
      <c r="AB14" s="49"/>
      <c r="AC14" s="48"/>
      <c r="AD14" s="49"/>
      <c r="AE14" s="48"/>
      <c r="AF14" s="49"/>
      <c r="AG14" s="48"/>
      <c r="AH14" s="49"/>
      <c r="AI14" s="48"/>
      <c r="AJ14" s="49"/>
      <c r="AK14" s="48"/>
      <c r="AL14" s="49"/>
      <c r="AM14" s="48"/>
      <c r="AN14" s="50"/>
      <c r="AO14" s="46"/>
      <c r="AP14" s="51"/>
      <c r="AQ14" s="51"/>
      <c r="AR14" s="52"/>
      <c r="AS14" s="52"/>
      <c r="AT14" s="37"/>
      <c r="AU14" s="38"/>
      <c r="AV14" s="38"/>
      <c r="AW14" s="38"/>
      <c r="AX14" s="38"/>
      <c r="AY14" s="38"/>
      <c r="AZ14" s="38"/>
      <c r="BA14" s="38"/>
      <c r="BB14" s="38"/>
      <c r="BC14" s="38"/>
      <c r="BD14" s="8"/>
      <c r="BE14" s="8"/>
      <c r="BF14" s="8"/>
      <c r="BW14" s="3"/>
      <c r="BY14" s="4"/>
      <c r="CA14" s="39"/>
      <c r="CG14" s="40">
        <v>0</v>
      </c>
      <c r="CH14" s="40"/>
      <c r="CI14" s="40">
        <v>0</v>
      </c>
      <c r="CJ14" s="40">
        <v>0</v>
      </c>
      <c r="CZ14" s="2"/>
    </row>
    <row r="15" spans="1:104" ht="16.350000000000001" customHeight="1" x14ac:dyDescent="0.2">
      <c r="A15" s="53" t="s">
        <v>35</v>
      </c>
      <c r="B15" s="42">
        <f t="shared" si="1"/>
        <v>0</v>
      </c>
      <c r="C15" s="43">
        <f>SUM(E15+G15+I15+K15+M15+O15+Q15+S15+U15+W15+Y15+AA15+AC15+AE15+AG15+AI15+AK15+AM15)</f>
        <v>0</v>
      </c>
      <c r="D15" s="44">
        <f>SUM(F15+H15+J15+L15+N15+P15+R15+T15+V15+X15+Z15+AB15+AD15+AF15+AH15+AJ15+AL15+AN15)</f>
        <v>0</v>
      </c>
      <c r="E15" s="45"/>
      <c r="F15" s="46"/>
      <c r="G15" s="45"/>
      <c r="H15" s="46"/>
      <c r="I15" s="45"/>
      <c r="J15" s="47"/>
      <c r="K15" s="45"/>
      <c r="L15" s="47"/>
      <c r="M15" s="45"/>
      <c r="N15" s="47"/>
      <c r="O15" s="45"/>
      <c r="P15" s="47"/>
      <c r="Q15" s="45"/>
      <c r="R15" s="47"/>
      <c r="S15" s="45"/>
      <c r="T15" s="47"/>
      <c r="U15" s="45"/>
      <c r="V15" s="47"/>
      <c r="W15" s="45"/>
      <c r="X15" s="47"/>
      <c r="Y15" s="45"/>
      <c r="Z15" s="47"/>
      <c r="AA15" s="45"/>
      <c r="AB15" s="47"/>
      <c r="AC15" s="45"/>
      <c r="AD15" s="47"/>
      <c r="AE15" s="45"/>
      <c r="AF15" s="47"/>
      <c r="AG15" s="45"/>
      <c r="AH15" s="47"/>
      <c r="AI15" s="45"/>
      <c r="AJ15" s="47"/>
      <c r="AK15" s="45"/>
      <c r="AL15" s="47"/>
      <c r="AM15" s="54"/>
      <c r="AN15" s="55"/>
      <c r="AO15" s="46"/>
      <c r="AP15" s="51"/>
      <c r="AQ15" s="51"/>
      <c r="AR15" s="52"/>
      <c r="AS15" s="52"/>
      <c r="AT15" s="37"/>
      <c r="AU15" s="38"/>
      <c r="AV15" s="38"/>
      <c r="AW15" s="38"/>
      <c r="AX15" s="38"/>
      <c r="AY15" s="38"/>
      <c r="AZ15" s="38"/>
      <c r="BA15" s="38"/>
      <c r="BB15" s="38"/>
      <c r="BC15" s="38"/>
      <c r="BD15" s="8"/>
      <c r="BE15" s="8"/>
      <c r="BF15" s="8"/>
      <c r="BW15" s="3"/>
      <c r="BY15" s="4"/>
      <c r="CA15" s="39"/>
      <c r="CG15" s="40">
        <v>0</v>
      </c>
      <c r="CH15" s="40"/>
      <c r="CI15" s="40">
        <v>0</v>
      </c>
      <c r="CJ15" s="40">
        <v>0</v>
      </c>
      <c r="CZ15" s="2"/>
    </row>
    <row r="16" spans="1:104" ht="16.350000000000001" customHeight="1" x14ac:dyDescent="0.2">
      <c r="A16" s="56" t="s">
        <v>36</v>
      </c>
      <c r="B16" s="57">
        <f t="shared" si="1"/>
        <v>0</v>
      </c>
      <c r="C16" s="58">
        <f>SUM(I16+K16+M16+O16+Q16+S16+U16+W16+Y16+AA16+AC16+AE16+AG16+AI16+AK16+AM16)</f>
        <v>0</v>
      </c>
      <c r="D16" s="59">
        <f>SUM(J16+L16+N16+P16+R16+T16+V16+X16+Z16+AB16+AD16+AF16+AH16+AJ16+AL16+AN16)</f>
        <v>0</v>
      </c>
      <c r="E16" s="48"/>
      <c r="F16" s="49"/>
      <c r="G16" s="60"/>
      <c r="H16" s="61"/>
      <c r="I16" s="45"/>
      <c r="J16" s="47"/>
      <c r="K16" s="45"/>
      <c r="L16" s="47"/>
      <c r="M16" s="45"/>
      <c r="N16" s="47"/>
      <c r="O16" s="45"/>
      <c r="P16" s="47"/>
      <c r="Q16" s="45"/>
      <c r="R16" s="47"/>
      <c r="S16" s="45"/>
      <c r="T16" s="47"/>
      <c r="U16" s="45"/>
      <c r="V16" s="47"/>
      <c r="W16" s="45"/>
      <c r="X16" s="47"/>
      <c r="Y16" s="45"/>
      <c r="Z16" s="47"/>
      <c r="AA16" s="45"/>
      <c r="AB16" s="47"/>
      <c r="AC16" s="45"/>
      <c r="AD16" s="47"/>
      <c r="AE16" s="45"/>
      <c r="AF16" s="47"/>
      <c r="AG16" s="45"/>
      <c r="AH16" s="47"/>
      <c r="AI16" s="45"/>
      <c r="AJ16" s="47"/>
      <c r="AK16" s="45"/>
      <c r="AL16" s="47"/>
      <c r="AM16" s="54"/>
      <c r="AN16" s="55"/>
      <c r="AO16" s="46"/>
      <c r="AP16" s="51"/>
      <c r="AQ16" s="51"/>
      <c r="AR16" s="52"/>
      <c r="AS16" s="52"/>
      <c r="AT16" s="37"/>
      <c r="AU16" s="38"/>
      <c r="AV16" s="38"/>
      <c r="AW16" s="38"/>
      <c r="AX16" s="38"/>
      <c r="AY16" s="38"/>
      <c r="AZ16" s="38"/>
      <c r="BA16" s="38"/>
      <c r="BB16" s="38"/>
      <c r="BC16" s="38"/>
      <c r="BD16" s="8"/>
      <c r="BE16" s="8"/>
      <c r="BF16" s="8"/>
      <c r="BW16" s="3"/>
      <c r="BY16" s="4"/>
      <c r="CA16" s="39"/>
      <c r="CG16" s="40">
        <v>0</v>
      </c>
      <c r="CH16" s="40"/>
      <c r="CI16" s="40">
        <v>0</v>
      </c>
      <c r="CJ16" s="40">
        <v>0</v>
      </c>
      <c r="CZ16" s="2"/>
    </row>
    <row r="17" spans="1:104" ht="16.350000000000001" customHeight="1" x14ac:dyDescent="0.2">
      <c r="A17" s="62" t="s">
        <v>37</v>
      </c>
      <c r="B17" s="42">
        <f t="shared" si="1"/>
        <v>0</v>
      </c>
      <c r="C17" s="43">
        <f>SUM(U17+W17+Y17+AA17+AC17+AE17+AG17+AI17+AK17+AM17)</f>
        <v>0</v>
      </c>
      <c r="D17" s="44">
        <f>SUM(V17+X17+Z17+AB17+AD17+AF17+AH17+AJ17+AL17+AN17)</f>
        <v>0</v>
      </c>
      <c r="E17" s="48"/>
      <c r="F17" s="63"/>
      <c r="G17" s="48"/>
      <c r="H17" s="63"/>
      <c r="I17" s="48"/>
      <c r="J17" s="49"/>
      <c r="K17" s="48"/>
      <c r="L17" s="49"/>
      <c r="M17" s="48"/>
      <c r="N17" s="49"/>
      <c r="O17" s="48"/>
      <c r="P17" s="49"/>
      <c r="Q17" s="48"/>
      <c r="R17" s="49"/>
      <c r="S17" s="48"/>
      <c r="T17" s="49"/>
      <c r="U17" s="45"/>
      <c r="V17" s="47"/>
      <c r="W17" s="45"/>
      <c r="X17" s="47"/>
      <c r="Y17" s="45"/>
      <c r="Z17" s="47"/>
      <c r="AA17" s="45"/>
      <c r="AB17" s="47"/>
      <c r="AC17" s="45"/>
      <c r="AD17" s="47"/>
      <c r="AE17" s="45"/>
      <c r="AF17" s="47"/>
      <c r="AG17" s="45"/>
      <c r="AH17" s="47"/>
      <c r="AI17" s="45"/>
      <c r="AJ17" s="47"/>
      <c r="AK17" s="45"/>
      <c r="AL17" s="47"/>
      <c r="AM17" s="54"/>
      <c r="AN17" s="55"/>
      <c r="AO17" s="46"/>
      <c r="AP17" s="51"/>
      <c r="AQ17" s="51"/>
      <c r="AR17" s="52"/>
      <c r="AS17" s="52"/>
      <c r="AT17" s="37"/>
      <c r="AU17" s="38"/>
      <c r="AV17" s="38"/>
      <c r="AW17" s="38"/>
      <c r="AX17" s="38"/>
      <c r="AY17" s="38"/>
      <c r="AZ17" s="38"/>
      <c r="BA17" s="38"/>
      <c r="BB17" s="38"/>
      <c r="BC17" s="38"/>
      <c r="BD17" s="8"/>
      <c r="BE17" s="8"/>
      <c r="BF17" s="8"/>
      <c r="BW17" s="3"/>
      <c r="BY17" s="4"/>
      <c r="CA17" s="39"/>
      <c r="CG17" s="40">
        <v>0</v>
      </c>
      <c r="CH17" s="40"/>
      <c r="CI17" s="40">
        <v>0</v>
      </c>
      <c r="CJ17" s="40">
        <v>0</v>
      </c>
      <c r="CZ17" s="2"/>
    </row>
    <row r="18" spans="1:104" ht="16.350000000000001" customHeight="1" x14ac:dyDescent="0.2">
      <c r="A18" s="64" t="s">
        <v>38</v>
      </c>
      <c r="B18" s="42">
        <f t="shared" si="1"/>
        <v>0</v>
      </c>
      <c r="C18" s="43">
        <f>SUM(E18+G18+I18+K18+M18+O18+Q18+S18+U18+W18+Y18+AA18+AC18+AE18+AG18+AI18+AK18+AM18)</f>
        <v>0</v>
      </c>
      <c r="D18" s="44">
        <f>SUM(F18+H18+J18+L18+N18+P18+R18+T18+V18+X18+Z18+AB18+AD18+AF18+AH18+AJ18+AL18+AN18)</f>
        <v>0</v>
      </c>
      <c r="E18" s="45"/>
      <c r="F18" s="46"/>
      <c r="G18" s="45"/>
      <c r="H18" s="46"/>
      <c r="I18" s="45"/>
      <c r="J18" s="47"/>
      <c r="K18" s="65"/>
      <c r="L18" s="47"/>
      <c r="M18" s="45"/>
      <c r="N18" s="47"/>
      <c r="O18" s="45"/>
      <c r="P18" s="47"/>
      <c r="Q18" s="45"/>
      <c r="R18" s="47"/>
      <c r="S18" s="45"/>
      <c r="T18" s="47"/>
      <c r="U18" s="45"/>
      <c r="V18" s="47"/>
      <c r="W18" s="45"/>
      <c r="X18" s="47"/>
      <c r="Y18" s="45"/>
      <c r="Z18" s="47"/>
      <c r="AA18" s="45"/>
      <c r="AB18" s="47"/>
      <c r="AC18" s="45"/>
      <c r="AD18" s="47"/>
      <c r="AE18" s="45"/>
      <c r="AF18" s="47"/>
      <c r="AG18" s="45"/>
      <c r="AH18" s="47"/>
      <c r="AI18" s="45"/>
      <c r="AJ18" s="47"/>
      <c r="AK18" s="45"/>
      <c r="AL18" s="47"/>
      <c r="AM18" s="54"/>
      <c r="AN18" s="55"/>
      <c r="AO18" s="46"/>
      <c r="AP18" s="51"/>
      <c r="AQ18" s="51"/>
      <c r="AR18" s="52"/>
      <c r="AS18" s="52"/>
      <c r="AT18" s="37"/>
      <c r="AU18" s="38"/>
      <c r="AV18" s="38"/>
      <c r="AW18" s="38"/>
      <c r="AX18" s="38"/>
      <c r="AY18" s="38"/>
      <c r="AZ18" s="38"/>
      <c r="BA18" s="38"/>
      <c r="BB18" s="38"/>
      <c r="BC18" s="38"/>
      <c r="BD18" s="8"/>
      <c r="BE18" s="8"/>
      <c r="BF18" s="8"/>
      <c r="BW18" s="3"/>
      <c r="BY18" s="4"/>
      <c r="CA18" s="39"/>
      <c r="CG18" s="40">
        <v>0</v>
      </c>
      <c r="CH18" s="40"/>
      <c r="CI18" s="40">
        <v>0</v>
      </c>
      <c r="CJ18" s="40">
        <v>0</v>
      </c>
      <c r="CZ18" s="2"/>
    </row>
    <row r="19" spans="1:104" ht="16.350000000000001" customHeight="1" x14ac:dyDescent="0.2">
      <c r="A19" s="66" t="s">
        <v>39</v>
      </c>
      <c r="B19" s="42">
        <f>SUM(C19:D19)</f>
        <v>0</v>
      </c>
      <c r="C19" s="67"/>
      <c r="D19" s="68">
        <f>SUM(L19+N19+P19+R19+T19+V19+X19+Z19+AB19+AD19+AF19)</f>
        <v>0</v>
      </c>
      <c r="E19" s="60"/>
      <c r="F19" s="61"/>
      <c r="G19" s="60"/>
      <c r="H19" s="61"/>
      <c r="I19" s="60"/>
      <c r="J19" s="69"/>
      <c r="K19" s="48"/>
      <c r="L19" s="70"/>
      <c r="M19" s="71"/>
      <c r="N19" s="70"/>
      <c r="O19" s="71"/>
      <c r="P19" s="70"/>
      <c r="Q19" s="71"/>
      <c r="R19" s="70"/>
      <c r="S19" s="71"/>
      <c r="T19" s="70"/>
      <c r="U19" s="71"/>
      <c r="V19" s="70"/>
      <c r="W19" s="71"/>
      <c r="X19" s="70"/>
      <c r="Y19" s="71"/>
      <c r="Z19" s="70"/>
      <c r="AA19" s="71"/>
      <c r="AB19" s="70"/>
      <c r="AC19" s="71"/>
      <c r="AD19" s="70"/>
      <c r="AE19" s="71"/>
      <c r="AF19" s="70"/>
      <c r="AG19" s="60"/>
      <c r="AH19" s="69"/>
      <c r="AI19" s="60"/>
      <c r="AJ19" s="69"/>
      <c r="AK19" s="60"/>
      <c r="AL19" s="69"/>
      <c r="AM19" s="72"/>
      <c r="AN19" s="50"/>
      <c r="AO19" s="73"/>
      <c r="AP19" s="74"/>
      <c r="AQ19" s="74"/>
      <c r="AR19" s="75"/>
      <c r="AS19" s="75"/>
      <c r="AT19" s="37"/>
      <c r="AU19" s="38"/>
      <c r="AV19" s="38"/>
      <c r="AW19" s="38"/>
      <c r="AX19" s="38"/>
      <c r="AY19" s="38"/>
      <c r="AZ19" s="38"/>
      <c r="BA19" s="38"/>
      <c r="BB19" s="38"/>
      <c r="BC19" s="38"/>
      <c r="BD19" s="8"/>
      <c r="BE19" s="8"/>
      <c r="BF19" s="8"/>
      <c r="BW19" s="3"/>
      <c r="BY19" s="4"/>
      <c r="CA19" s="39"/>
      <c r="CG19" s="40">
        <v>0</v>
      </c>
      <c r="CH19" s="40"/>
      <c r="CI19" s="40">
        <v>0</v>
      </c>
      <c r="CJ19" s="40">
        <v>0</v>
      </c>
      <c r="CZ19" s="2"/>
    </row>
    <row r="20" spans="1:104" ht="16.350000000000001" customHeight="1" x14ac:dyDescent="0.2">
      <c r="A20" s="66" t="s">
        <v>40</v>
      </c>
      <c r="B20" s="42">
        <f>SUM(C20:D20)</f>
        <v>0</v>
      </c>
      <c r="C20" s="67"/>
      <c r="D20" s="44">
        <f>SUM(F20+H20+J20+L20+N20+P20+R20+T20+V20+X20+Z20+AB20+AD20+AF20+AH20+AJ20+AL20+AN20)</f>
        <v>0</v>
      </c>
      <c r="E20" s="60"/>
      <c r="F20" s="46"/>
      <c r="G20" s="60"/>
      <c r="H20" s="46"/>
      <c r="I20" s="60"/>
      <c r="J20" s="70"/>
      <c r="K20" s="60"/>
      <c r="L20" s="70"/>
      <c r="M20" s="71"/>
      <c r="N20" s="70"/>
      <c r="O20" s="71"/>
      <c r="P20" s="70"/>
      <c r="Q20" s="71"/>
      <c r="R20" s="70"/>
      <c r="S20" s="71"/>
      <c r="T20" s="70"/>
      <c r="U20" s="71"/>
      <c r="V20" s="70"/>
      <c r="W20" s="71"/>
      <c r="X20" s="70"/>
      <c r="Y20" s="71"/>
      <c r="Z20" s="70"/>
      <c r="AA20" s="71"/>
      <c r="AB20" s="70"/>
      <c r="AC20" s="71"/>
      <c r="AD20" s="70"/>
      <c r="AE20" s="71"/>
      <c r="AF20" s="70"/>
      <c r="AG20" s="71"/>
      <c r="AH20" s="70"/>
      <c r="AI20" s="71"/>
      <c r="AJ20" s="70"/>
      <c r="AK20" s="71"/>
      <c r="AL20" s="70"/>
      <c r="AM20" s="71"/>
      <c r="AN20" s="76"/>
      <c r="AO20" s="73"/>
      <c r="AP20" s="74"/>
      <c r="AQ20" s="74"/>
      <c r="AR20" s="75"/>
      <c r="AS20" s="75"/>
      <c r="AT20" s="37"/>
      <c r="AU20" s="38"/>
      <c r="AV20" s="38"/>
      <c r="AW20" s="38"/>
      <c r="AX20" s="38"/>
      <c r="AY20" s="38"/>
      <c r="AZ20" s="38"/>
      <c r="BA20" s="38"/>
      <c r="BB20" s="38"/>
      <c r="BC20" s="38"/>
      <c r="BD20" s="8"/>
      <c r="BE20" s="8"/>
      <c r="BF20" s="8"/>
      <c r="BW20" s="3"/>
      <c r="BY20" s="4"/>
      <c r="CA20" s="39"/>
      <c r="CG20" s="40">
        <v>0</v>
      </c>
      <c r="CH20" s="40"/>
      <c r="CI20" s="40">
        <v>0</v>
      </c>
      <c r="CJ20" s="40">
        <v>0</v>
      </c>
      <c r="CZ20" s="2"/>
    </row>
    <row r="21" spans="1:104" ht="16.350000000000001" customHeight="1" x14ac:dyDescent="0.2">
      <c r="A21" s="66" t="s">
        <v>41</v>
      </c>
      <c r="B21" s="77">
        <f t="shared" si="1"/>
        <v>0</v>
      </c>
      <c r="C21" s="78">
        <f>SUM(O21+Q21+S21+U21+W21+Y21+AA21)</f>
        <v>0</v>
      </c>
      <c r="D21" s="44">
        <f>SUM(P21+R21+T21+V21+X21+Z21+AB21)</f>
        <v>0</v>
      </c>
      <c r="E21" s="60"/>
      <c r="F21" s="61"/>
      <c r="G21" s="60"/>
      <c r="H21" s="61"/>
      <c r="I21" s="60"/>
      <c r="J21" s="69"/>
      <c r="K21" s="48"/>
      <c r="L21" s="69"/>
      <c r="M21" s="60"/>
      <c r="N21" s="69"/>
      <c r="O21" s="79"/>
      <c r="P21" s="70"/>
      <c r="Q21" s="79"/>
      <c r="R21" s="70"/>
      <c r="S21" s="79"/>
      <c r="T21" s="70"/>
      <c r="U21" s="79"/>
      <c r="V21" s="70"/>
      <c r="W21" s="79"/>
      <c r="X21" s="70"/>
      <c r="Y21" s="79"/>
      <c r="Z21" s="70"/>
      <c r="AA21" s="79"/>
      <c r="AB21" s="70"/>
      <c r="AC21" s="60"/>
      <c r="AD21" s="69"/>
      <c r="AE21" s="60"/>
      <c r="AF21" s="69"/>
      <c r="AG21" s="71"/>
      <c r="AH21" s="69"/>
      <c r="AI21" s="60"/>
      <c r="AJ21" s="69"/>
      <c r="AK21" s="60"/>
      <c r="AL21" s="69"/>
      <c r="AM21" s="72"/>
      <c r="AN21" s="50"/>
      <c r="AO21" s="73"/>
      <c r="AP21" s="74"/>
      <c r="AQ21" s="74"/>
      <c r="AR21" s="75"/>
      <c r="AS21" s="75"/>
      <c r="AT21" s="37"/>
      <c r="AU21" s="38"/>
      <c r="AV21" s="38"/>
      <c r="AW21" s="38"/>
      <c r="AX21" s="38"/>
      <c r="AY21" s="38"/>
      <c r="AZ21" s="38"/>
      <c r="BA21" s="38"/>
      <c r="BB21" s="38"/>
      <c r="BC21" s="38"/>
      <c r="BD21" s="8"/>
      <c r="BE21" s="8"/>
      <c r="BF21" s="8"/>
      <c r="BW21" s="3"/>
      <c r="BY21" s="4"/>
      <c r="CA21" s="39"/>
      <c r="CG21" s="40">
        <v>0</v>
      </c>
      <c r="CH21" s="40"/>
      <c r="CI21" s="40">
        <v>0</v>
      </c>
      <c r="CJ21" s="40">
        <v>0</v>
      </c>
      <c r="CZ21" s="2"/>
    </row>
    <row r="22" spans="1:104" ht="16.350000000000001" customHeight="1" x14ac:dyDescent="0.2">
      <c r="A22" s="66" t="s">
        <v>42</v>
      </c>
      <c r="B22" s="77">
        <f t="shared" si="1"/>
        <v>0</v>
      </c>
      <c r="C22" s="78">
        <f>SUM(E22+G22+I22+K22+M22+O22+Q22+S22+U22+W22+Y22+AA22+AC22+AE22+AG22+AI22+AK22+AM22)</f>
        <v>0</v>
      </c>
      <c r="D22" s="68">
        <f>SUM(F22+H22+J22+L22+N22+P22+R22+T22+V22+X22+Z22+AB22+AD22+AF22+AH22+AJ22+AL22+AN22)</f>
        <v>0</v>
      </c>
      <c r="E22" s="79"/>
      <c r="F22" s="73"/>
      <c r="G22" s="79"/>
      <c r="H22" s="73"/>
      <c r="I22" s="79"/>
      <c r="J22" s="70"/>
      <c r="K22" s="65"/>
      <c r="L22" s="70"/>
      <c r="M22" s="79"/>
      <c r="N22" s="70"/>
      <c r="O22" s="79"/>
      <c r="P22" s="70"/>
      <c r="Q22" s="79"/>
      <c r="R22" s="70"/>
      <c r="S22" s="79"/>
      <c r="T22" s="70"/>
      <c r="U22" s="79"/>
      <c r="V22" s="70"/>
      <c r="W22" s="79"/>
      <c r="X22" s="70"/>
      <c r="Y22" s="79"/>
      <c r="Z22" s="70"/>
      <c r="AA22" s="79"/>
      <c r="AB22" s="70"/>
      <c r="AC22" s="79"/>
      <c r="AD22" s="70"/>
      <c r="AE22" s="79"/>
      <c r="AF22" s="70"/>
      <c r="AG22" s="79"/>
      <c r="AH22" s="70"/>
      <c r="AI22" s="79"/>
      <c r="AJ22" s="70"/>
      <c r="AK22" s="79"/>
      <c r="AL22" s="70"/>
      <c r="AM22" s="80"/>
      <c r="AN22" s="76"/>
      <c r="AO22" s="73"/>
      <c r="AP22" s="74"/>
      <c r="AQ22" s="74"/>
      <c r="AR22" s="75"/>
      <c r="AS22" s="75"/>
      <c r="AT22" s="37"/>
      <c r="AU22" s="38"/>
      <c r="AV22" s="38"/>
      <c r="AW22" s="38"/>
      <c r="AX22" s="38"/>
      <c r="AY22" s="38"/>
      <c r="AZ22" s="38"/>
      <c r="BA22" s="38"/>
      <c r="BB22" s="38"/>
      <c r="BC22" s="38"/>
      <c r="BD22" s="8"/>
      <c r="BE22" s="8"/>
      <c r="BF22" s="8"/>
      <c r="BW22" s="3"/>
      <c r="BY22" s="4"/>
      <c r="CG22" s="40">
        <v>0</v>
      </c>
      <c r="CH22" s="40"/>
      <c r="CI22" s="40">
        <v>0</v>
      </c>
      <c r="CJ22" s="40">
        <v>0</v>
      </c>
      <c r="CZ22" s="2"/>
    </row>
    <row r="23" spans="1:104" ht="16.350000000000001" customHeight="1" x14ac:dyDescent="0.2">
      <c r="A23" s="62" t="s">
        <v>43</v>
      </c>
      <c r="B23" s="77">
        <f t="shared" si="1"/>
        <v>0</v>
      </c>
      <c r="C23" s="78">
        <f>SUM(E23+G23+I23+K23+M23+O23+Q23+S23+U23+W23+Y23+AA23+AC23+AE23+AG23+AI23+AK23+AM23)</f>
        <v>0</v>
      </c>
      <c r="D23" s="68">
        <f>SUM(F23+H23+J23+L23+N23+P23+R23+T23+V23+X23+Z23+AB23+AD23+AF23+AH23+AJ23+AL23+AN23)</f>
        <v>0</v>
      </c>
      <c r="E23" s="79"/>
      <c r="F23" s="73"/>
      <c r="G23" s="79"/>
      <c r="H23" s="73"/>
      <c r="I23" s="79"/>
      <c r="J23" s="70"/>
      <c r="K23" s="65"/>
      <c r="L23" s="70"/>
      <c r="M23" s="79"/>
      <c r="N23" s="70"/>
      <c r="O23" s="79"/>
      <c r="P23" s="70"/>
      <c r="Q23" s="79"/>
      <c r="R23" s="70"/>
      <c r="S23" s="79"/>
      <c r="T23" s="70"/>
      <c r="U23" s="79"/>
      <c r="V23" s="70"/>
      <c r="W23" s="79"/>
      <c r="X23" s="70"/>
      <c r="Y23" s="79"/>
      <c r="Z23" s="70"/>
      <c r="AA23" s="79"/>
      <c r="AB23" s="70"/>
      <c r="AC23" s="79"/>
      <c r="AD23" s="70"/>
      <c r="AE23" s="79"/>
      <c r="AF23" s="70"/>
      <c r="AG23" s="79"/>
      <c r="AH23" s="70"/>
      <c r="AI23" s="79"/>
      <c r="AJ23" s="70"/>
      <c r="AK23" s="79"/>
      <c r="AL23" s="70"/>
      <c r="AM23" s="80"/>
      <c r="AN23" s="76"/>
      <c r="AO23" s="73"/>
      <c r="AP23" s="74"/>
      <c r="AQ23" s="74"/>
      <c r="AR23" s="75"/>
      <c r="AS23" s="75"/>
      <c r="AT23" s="37"/>
      <c r="AU23" s="38"/>
      <c r="AV23" s="38"/>
      <c r="AW23" s="38"/>
      <c r="AX23" s="38"/>
      <c r="AY23" s="38"/>
      <c r="AZ23" s="38"/>
      <c r="BA23" s="38"/>
      <c r="BB23" s="38"/>
      <c r="BC23" s="38"/>
      <c r="BD23" s="8"/>
      <c r="BE23" s="8"/>
      <c r="BF23" s="8"/>
      <c r="BW23" s="3"/>
      <c r="BY23" s="4"/>
      <c r="CG23" s="40">
        <v>0</v>
      </c>
      <c r="CH23" s="40"/>
      <c r="CI23" s="40">
        <v>0</v>
      </c>
      <c r="CJ23" s="40">
        <v>0</v>
      </c>
      <c r="CZ23" s="2"/>
    </row>
    <row r="24" spans="1:104" ht="16.350000000000001" customHeight="1" x14ac:dyDescent="0.2">
      <c r="A24" s="62" t="s">
        <v>44</v>
      </c>
      <c r="B24" s="42">
        <f t="shared" si="1"/>
        <v>0</v>
      </c>
      <c r="C24" s="43">
        <f>SUM(G24+I24+K24+M24+O24+Q24+S24+U24+W24+Y24+AA24+AC24+AE24+AG24+AI24+AK24+AM24)</f>
        <v>0</v>
      </c>
      <c r="D24" s="44">
        <f>SUM(H24+J24+L24+N24+P24+R24+T24+V24+X24+Z24+AB24+AD24+AF24+AH24+AJ24+AL24+AN24)</f>
        <v>0</v>
      </c>
      <c r="E24" s="48"/>
      <c r="F24" s="49"/>
      <c r="G24" s="79"/>
      <c r="H24" s="73"/>
      <c r="I24" s="79"/>
      <c r="J24" s="70"/>
      <c r="K24" s="65"/>
      <c r="L24" s="70"/>
      <c r="M24" s="79"/>
      <c r="N24" s="70"/>
      <c r="O24" s="79"/>
      <c r="P24" s="70"/>
      <c r="Q24" s="79"/>
      <c r="R24" s="70"/>
      <c r="S24" s="79"/>
      <c r="T24" s="70"/>
      <c r="U24" s="79"/>
      <c r="V24" s="70"/>
      <c r="W24" s="79"/>
      <c r="X24" s="70"/>
      <c r="Y24" s="79"/>
      <c r="Z24" s="70"/>
      <c r="AA24" s="79"/>
      <c r="AB24" s="70"/>
      <c r="AC24" s="79"/>
      <c r="AD24" s="70"/>
      <c r="AE24" s="79"/>
      <c r="AF24" s="70"/>
      <c r="AG24" s="79"/>
      <c r="AH24" s="70"/>
      <c r="AI24" s="79"/>
      <c r="AJ24" s="70"/>
      <c r="AK24" s="79"/>
      <c r="AL24" s="70"/>
      <c r="AM24" s="80"/>
      <c r="AN24" s="76"/>
      <c r="AO24" s="73"/>
      <c r="AP24" s="74"/>
      <c r="AQ24" s="74"/>
      <c r="AR24" s="75"/>
      <c r="AS24" s="75"/>
      <c r="AT24" s="37"/>
      <c r="AU24" s="38"/>
      <c r="AV24" s="38"/>
      <c r="AW24" s="38"/>
      <c r="AX24" s="38"/>
      <c r="AY24" s="38"/>
      <c r="AZ24" s="38"/>
      <c r="BA24" s="38"/>
      <c r="BB24" s="38"/>
      <c r="BC24" s="38"/>
      <c r="BD24" s="8"/>
      <c r="BE24" s="8"/>
      <c r="BF24" s="8"/>
      <c r="BW24" s="3"/>
      <c r="BY24" s="4"/>
      <c r="CG24" s="40">
        <v>0</v>
      </c>
      <c r="CH24" s="40"/>
      <c r="CI24" s="40">
        <v>0</v>
      </c>
      <c r="CJ24" s="40">
        <v>0</v>
      </c>
      <c r="CZ24" s="2"/>
    </row>
    <row r="25" spans="1:104" ht="16.350000000000001" customHeight="1" x14ac:dyDescent="0.2">
      <c r="A25" s="62" t="s">
        <v>45</v>
      </c>
      <c r="B25" s="42">
        <f t="shared" si="1"/>
        <v>0</v>
      </c>
      <c r="C25" s="43">
        <f>SUM(M25+O25+Q25+S25+U25+W25+Y25+AA25+AC25+AE25+AG25+AI25+AK25+AM25)</f>
        <v>0</v>
      </c>
      <c r="D25" s="44">
        <f>SUM(N25+P25+R25+T25+V25+X25+Z25+AB25+AD25+AF25+AH25+AJ25+AL25+AN25)</f>
        <v>0</v>
      </c>
      <c r="E25" s="81"/>
      <c r="F25" s="69"/>
      <c r="G25" s="60"/>
      <c r="H25" s="61"/>
      <c r="I25" s="60"/>
      <c r="J25" s="61"/>
      <c r="K25" s="60"/>
      <c r="L25" s="61"/>
      <c r="M25" s="79"/>
      <c r="N25" s="70"/>
      <c r="O25" s="79"/>
      <c r="P25" s="70"/>
      <c r="Q25" s="79"/>
      <c r="R25" s="70"/>
      <c r="S25" s="79"/>
      <c r="T25" s="70"/>
      <c r="U25" s="79"/>
      <c r="V25" s="70"/>
      <c r="W25" s="79"/>
      <c r="X25" s="70"/>
      <c r="Y25" s="79"/>
      <c r="Z25" s="70"/>
      <c r="AA25" s="79"/>
      <c r="AB25" s="70"/>
      <c r="AC25" s="79"/>
      <c r="AD25" s="70"/>
      <c r="AE25" s="79"/>
      <c r="AF25" s="70"/>
      <c r="AG25" s="79"/>
      <c r="AH25" s="70"/>
      <c r="AI25" s="79"/>
      <c r="AJ25" s="70"/>
      <c r="AK25" s="79"/>
      <c r="AL25" s="70"/>
      <c r="AM25" s="80"/>
      <c r="AN25" s="76"/>
      <c r="AO25" s="73"/>
      <c r="AP25" s="74"/>
      <c r="AQ25" s="74"/>
      <c r="AR25" s="75"/>
      <c r="AS25" s="75"/>
      <c r="AT25" s="37"/>
      <c r="AU25" s="38"/>
      <c r="AV25" s="38"/>
      <c r="AW25" s="38"/>
      <c r="AX25" s="38"/>
      <c r="AY25" s="38"/>
      <c r="AZ25" s="38"/>
      <c r="BA25" s="38"/>
      <c r="BB25" s="38"/>
      <c r="BC25" s="38"/>
      <c r="BD25" s="8"/>
      <c r="BE25" s="8"/>
      <c r="BF25" s="8"/>
      <c r="BW25" s="3"/>
      <c r="BY25" s="4"/>
      <c r="CG25" s="40">
        <v>0</v>
      </c>
      <c r="CH25" s="40"/>
      <c r="CI25" s="40">
        <v>0</v>
      </c>
      <c r="CJ25" s="40">
        <v>0</v>
      </c>
      <c r="CZ25" s="2"/>
    </row>
    <row r="26" spans="1:104" ht="16.350000000000001" customHeight="1" x14ac:dyDescent="0.2">
      <c r="A26" s="82" t="s">
        <v>46</v>
      </c>
      <c r="B26" s="83">
        <f t="shared" si="1"/>
        <v>0</v>
      </c>
      <c r="C26" s="84">
        <f>SUM(E26+G26+I26+K26+M26+O26+Q26+S26+U26+W26+Y26+AA26+AC26+AE26+AG26+AI26+AK26+AM26)</f>
        <v>0</v>
      </c>
      <c r="D26" s="85">
        <f>SUM(F26+H26+J26+L26+N26+P26+R26+T26+V26+X26+Z26+AB26+AD26+AF26+AH26+AJ26+AL26+AN26)</f>
        <v>0</v>
      </c>
      <c r="E26" s="86"/>
      <c r="F26" s="87"/>
      <c r="G26" s="88"/>
      <c r="H26" s="89"/>
      <c r="I26" s="88"/>
      <c r="J26" s="87"/>
      <c r="K26" s="90"/>
      <c r="L26" s="87"/>
      <c r="M26" s="88"/>
      <c r="N26" s="87"/>
      <c r="O26" s="88"/>
      <c r="P26" s="87"/>
      <c r="Q26" s="88"/>
      <c r="R26" s="87"/>
      <c r="S26" s="88"/>
      <c r="T26" s="87"/>
      <c r="U26" s="88"/>
      <c r="V26" s="87"/>
      <c r="W26" s="88"/>
      <c r="X26" s="87"/>
      <c r="Y26" s="88"/>
      <c r="Z26" s="87"/>
      <c r="AA26" s="88"/>
      <c r="AB26" s="87"/>
      <c r="AC26" s="88"/>
      <c r="AD26" s="87"/>
      <c r="AE26" s="88"/>
      <c r="AF26" s="87"/>
      <c r="AG26" s="88"/>
      <c r="AH26" s="87"/>
      <c r="AI26" s="88"/>
      <c r="AJ26" s="87"/>
      <c r="AK26" s="88"/>
      <c r="AL26" s="87"/>
      <c r="AM26" s="91"/>
      <c r="AN26" s="92"/>
      <c r="AO26" s="89"/>
      <c r="AP26" s="93"/>
      <c r="AQ26" s="93"/>
      <c r="AR26" s="94"/>
      <c r="AS26" s="94"/>
      <c r="AT26" s="37"/>
      <c r="AU26" s="38"/>
      <c r="AV26" s="38"/>
      <c r="AW26" s="38"/>
      <c r="AX26" s="38"/>
      <c r="AY26" s="38"/>
      <c r="AZ26" s="38"/>
      <c r="BA26" s="38"/>
      <c r="BB26" s="38"/>
      <c r="BC26" s="38"/>
      <c r="BD26" s="8"/>
      <c r="BE26" s="8"/>
      <c r="BF26" s="8"/>
      <c r="BW26" s="3"/>
      <c r="BY26" s="4"/>
      <c r="CG26" s="40">
        <v>0</v>
      </c>
      <c r="CH26" s="40"/>
      <c r="CI26" s="40">
        <v>0</v>
      </c>
      <c r="CJ26" s="40">
        <v>0</v>
      </c>
      <c r="CZ26" s="2"/>
    </row>
    <row r="27" spans="1:104" ht="31.35" customHeight="1" x14ac:dyDescent="0.2">
      <c r="A27" s="9" t="s">
        <v>47</v>
      </c>
      <c r="B27" s="10"/>
      <c r="C27" s="10"/>
      <c r="D27" s="10"/>
      <c r="E27" s="10"/>
      <c r="F27" s="95"/>
      <c r="G27" s="95" t="s">
        <v>48</v>
      </c>
      <c r="H27" s="96"/>
      <c r="I27" s="96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7"/>
      <c r="AP27" s="98"/>
      <c r="AQ27" s="99"/>
      <c r="AR27" s="100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CG27" s="40"/>
      <c r="CH27" s="40"/>
      <c r="CI27" s="40"/>
      <c r="CJ27" s="40"/>
    </row>
    <row r="28" spans="1:104" ht="20.100000000000001" customHeight="1" x14ac:dyDescent="0.2">
      <c r="A28" s="2887" t="s">
        <v>49</v>
      </c>
      <c r="B28" s="2960" t="s">
        <v>4</v>
      </c>
      <c r="C28" s="2962"/>
      <c r="D28" s="2954"/>
      <c r="E28" s="2913" t="s">
        <v>5</v>
      </c>
      <c r="F28" s="2914"/>
      <c r="G28" s="2914"/>
      <c r="H28" s="2914"/>
      <c r="I28" s="2914"/>
      <c r="J28" s="2914"/>
      <c r="K28" s="2914"/>
      <c r="L28" s="2914"/>
      <c r="M28" s="2914"/>
      <c r="N28" s="2914"/>
      <c r="O28" s="2914"/>
      <c r="P28" s="2914"/>
      <c r="Q28" s="2914"/>
      <c r="R28" s="2914"/>
      <c r="S28" s="2914"/>
      <c r="T28" s="2914"/>
      <c r="U28" s="2914"/>
      <c r="V28" s="2914"/>
      <c r="W28" s="2914"/>
      <c r="X28" s="2914"/>
      <c r="Y28" s="2914"/>
      <c r="Z28" s="2914"/>
      <c r="AA28" s="2914"/>
      <c r="AB28" s="2914"/>
      <c r="AC28" s="2914"/>
      <c r="AD28" s="2914"/>
      <c r="AE28" s="2914"/>
      <c r="AF28" s="2914"/>
      <c r="AG28" s="2914"/>
      <c r="AH28" s="2914"/>
      <c r="AI28" s="2914"/>
      <c r="AJ28" s="2914"/>
      <c r="AK28" s="2914"/>
      <c r="AL28" s="2914"/>
      <c r="AM28" s="2914"/>
      <c r="AN28" s="2915"/>
      <c r="AO28" s="2954" t="s">
        <v>6</v>
      </c>
      <c r="AP28" s="2964" t="s">
        <v>7</v>
      </c>
      <c r="AQ28" s="2964" t="s">
        <v>8</v>
      </c>
      <c r="AR28" s="2964" t="s">
        <v>50</v>
      </c>
      <c r="AS28" s="2954" t="s">
        <v>9</v>
      </c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X28" s="2"/>
      <c r="CG28" s="40"/>
      <c r="CH28" s="40"/>
      <c r="CI28" s="40"/>
      <c r="CJ28" s="40"/>
    </row>
    <row r="29" spans="1:104" ht="20.100000000000001" customHeight="1" x14ac:dyDescent="0.2">
      <c r="A29" s="2888"/>
      <c r="B29" s="2961"/>
      <c r="C29" s="2894"/>
      <c r="D29" s="2955"/>
      <c r="E29" s="2913" t="s">
        <v>11</v>
      </c>
      <c r="F29" s="2916"/>
      <c r="G29" s="2913" t="s">
        <v>12</v>
      </c>
      <c r="H29" s="2916"/>
      <c r="I29" s="2913" t="s">
        <v>13</v>
      </c>
      <c r="J29" s="2916"/>
      <c r="K29" s="2913" t="s">
        <v>14</v>
      </c>
      <c r="L29" s="2916"/>
      <c r="M29" s="2913" t="s">
        <v>15</v>
      </c>
      <c r="N29" s="2916"/>
      <c r="O29" s="2913" t="s">
        <v>16</v>
      </c>
      <c r="P29" s="2916"/>
      <c r="Q29" s="2914" t="s">
        <v>17</v>
      </c>
      <c r="R29" s="2916"/>
      <c r="S29" s="2913" t="s">
        <v>18</v>
      </c>
      <c r="T29" s="2916"/>
      <c r="U29" s="2913" t="s">
        <v>19</v>
      </c>
      <c r="V29" s="2916"/>
      <c r="W29" s="2913" t="s">
        <v>20</v>
      </c>
      <c r="X29" s="2916"/>
      <c r="Y29" s="2913" t="s">
        <v>21</v>
      </c>
      <c r="Z29" s="2916"/>
      <c r="AA29" s="2913" t="s">
        <v>22</v>
      </c>
      <c r="AB29" s="2916"/>
      <c r="AC29" s="2914" t="s">
        <v>23</v>
      </c>
      <c r="AD29" s="2916"/>
      <c r="AE29" s="2913" t="s">
        <v>24</v>
      </c>
      <c r="AF29" s="2916"/>
      <c r="AG29" s="2914" t="s">
        <v>25</v>
      </c>
      <c r="AH29" s="2916"/>
      <c r="AI29" s="2913" t="s">
        <v>26</v>
      </c>
      <c r="AJ29" s="2916"/>
      <c r="AK29" s="2914" t="s">
        <v>27</v>
      </c>
      <c r="AL29" s="2916"/>
      <c r="AM29" s="2914" t="s">
        <v>28</v>
      </c>
      <c r="AN29" s="2915"/>
      <c r="AO29" s="2892"/>
      <c r="AP29" s="2871"/>
      <c r="AQ29" s="2871"/>
      <c r="AR29" s="2871"/>
      <c r="AS29" s="2892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X29" s="2"/>
      <c r="CG29" s="40"/>
      <c r="CH29" s="40"/>
      <c r="CI29" s="40"/>
      <c r="CJ29" s="40"/>
    </row>
    <row r="30" spans="1:104" ht="20.100000000000001" customHeight="1" x14ac:dyDescent="0.2">
      <c r="A30" s="2966"/>
      <c r="B30" s="11" t="s">
        <v>29</v>
      </c>
      <c r="C30" s="12" t="s">
        <v>30</v>
      </c>
      <c r="D30" s="101" t="s">
        <v>31</v>
      </c>
      <c r="E30" s="11" t="s">
        <v>30</v>
      </c>
      <c r="F30" s="102" t="s">
        <v>31</v>
      </c>
      <c r="G30" s="11" t="s">
        <v>30</v>
      </c>
      <c r="H30" s="102" t="s">
        <v>31</v>
      </c>
      <c r="I30" s="11" t="s">
        <v>30</v>
      </c>
      <c r="J30" s="102" t="s">
        <v>31</v>
      </c>
      <c r="K30" s="11" t="s">
        <v>30</v>
      </c>
      <c r="L30" s="102" t="s">
        <v>31</v>
      </c>
      <c r="M30" s="11" t="s">
        <v>30</v>
      </c>
      <c r="N30" s="102" t="s">
        <v>31</v>
      </c>
      <c r="O30" s="11" t="s">
        <v>30</v>
      </c>
      <c r="P30" s="102" t="s">
        <v>31</v>
      </c>
      <c r="Q30" s="11" t="s">
        <v>30</v>
      </c>
      <c r="R30" s="102" t="s">
        <v>31</v>
      </c>
      <c r="S30" s="11" t="s">
        <v>30</v>
      </c>
      <c r="T30" s="102" t="s">
        <v>31</v>
      </c>
      <c r="U30" s="11" t="s">
        <v>30</v>
      </c>
      <c r="V30" s="102" t="s">
        <v>31</v>
      </c>
      <c r="W30" s="11" t="s">
        <v>30</v>
      </c>
      <c r="X30" s="102" t="s">
        <v>31</v>
      </c>
      <c r="Y30" s="11" t="s">
        <v>30</v>
      </c>
      <c r="Z30" s="102" t="s">
        <v>31</v>
      </c>
      <c r="AA30" s="11" t="s">
        <v>30</v>
      </c>
      <c r="AB30" s="102" t="s">
        <v>31</v>
      </c>
      <c r="AC30" s="11" t="s">
        <v>30</v>
      </c>
      <c r="AD30" s="102" t="s">
        <v>31</v>
      </c>
      <c r="AE30" s="11" t="s">
        <v>30</v>
      </c>
      <c r="AF30" s="102" t="s">
        <v>31</v>
      </c>
      <c r="AG30" s="11" t="s">
        <v>30</v>
      </c>
      <c r="AH30" s="102" t="s">
        <v>31</v>
      </c>
      <c r="AI30" s="11" t="s">
        <v>30</v>
      </c>
      <c r="AJ30" s="102" t="s">
        <v>31</v>
      </c>
      <c r="AK30" s="103" t="s">
        <v>30</v>
      </c>
      <c r="AL30" s="102" t="s">
        <v>31</v>
      </c>
      <c r="AM30" s="11" t="s">
        <v>30</v>
      </c>
      <c r="AN30" s="104" t="s">
        <v>31</v>
      </c>
      <c r="AO30" s="2955"/>
      <c r="AP30" s="2965"/>
      <c r="AQ30" s="2965"/>
      <c r="AR30" s="2965"/>
      <c r="AS30" s="2955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X30" s="2"/>
      <c r="CG30" s="40"/>
      <c r="CH30" s="40"/>
      <c r="CI30" s="40"/>
      <c r="CJ30" s="40"/>
    </row>
    <row r="31" spans="1:104" ht="16.350000000000001" customHeight="1" x14ac:dyDescent="0.2">
      <c r="A31" s="105" t="s">
        <v>51</v>
      </c>
      <c r="B31" s="106">
        <f t="shared" ref="B31:B44" si="2">SUM(C31:D31)</f>
        <v>0</v>
      </c>
      <c r="C31" s="28">
        <f>SUM(E31+G31+I31+K31+M31+O31+Q31+S31+U31+W31+Y31+AA31+AC31+AE31+AG31+AI31+AK31+AM31)</f>
        <v>0</v>
      </c>
      <c r="D31" s="29">
        <f>SUM(F31+H31+J31+L31+N31+P31+R31+T31+V31+X31+Z31+AB31+AD31+AF31+AH31+AJ31+AL31+AN31)</f>
        <v>0</v>
      </c>
      <c r="E31" s="30"/>
      <c r="F31" s="31"/>
      <c r="G31" s="30"/>
      <c r="H31" s="32"/>
      <c r="I31" s="30"/>
      <c r="J31" s="32"/>
      <c r="K31" s="30"/>
      <c r="L31" s="32"/>
      <c r="M31" s="30"/>
      <c r="N31" s="32"/>
      <c r="O31" s="30"/>
      <c r="P31" s="32"/>
      <c r="Q31" s="107"/>
      <c r="R31" s="32"/>
      <c r="S31" s="30"/>
      <c r="T31" s="32"/>
      <c r="U31" s="30"/>
      <c r="V31" s="32"/>
      <c r="W31" s="30"/>
      <c r="X31" s="32"/>
      <c r="Y31" s="30"/>
      <c r="Z31" s="32"/>
      <c r="AA31" s="30"/>
      <c r="AB31" s="32"/>
      <c r="AC31" s="107"/>
      <c r="AD31" s="32"/>
      <c r="AE31" s="30"/>
      <c r="AF31" s="32"/>
      <c r="AG31" s="107"/>
      <c r="AH31" s="32"/>
      <c r="AI31" s="30"/>
      <c r="AJ31" s="32"/>
      <c r="AK31" s="107"/>
      <c r="AL31" s="32"/>
      <c r="AM31" s="108"/>
      <c r="AN31" s="34"/>
      <c r="AO31" s="36"/>
      <c r="AP31" s="35"/>
      <c r="AQ31" s="35"/>
      <c r="AR31" s="35"/>
      <c r="AS31" s="36"/>
      <c r="AT31" s="37"/>
      <c r="AU31" s="38"/>
      <c r="AV31" s="38"/>
      <c r="AW31" s="38"/>
      <c r="AX31" s="38"/>
      <c r="AY31" s="38"/>
      <c r="AZ31" s="38"/>
      <c r="BA31" s="38"/>
      <c r="BB31" s="38"/>
      <c r="BC31" s="8"/>
      <c r="BD31" s="8"/>
      <c r="BE31" s="8"/>
      <c r="BF31" s="8"/>
      <c r="BG31" s="8"/>
      <c r="BX31" s="2"/>
      <c r="CA31" s="39"/>
      <c r="CB31" s="39"/>
      <c r="CG31" s="40">
        <v>0</v>
      </c>
      <c r="CH31" s="40">
        <v>0</v>
      </c>
      <c r="CI31" s="40"/>
      <c r="CJ31" s="40"/>
    </row>
    <row r="32" spans="1:104" ht="16.350000000000001" customHeight="1" x14ac:dyDescent="0.2">
      <c r="A32" s="109" t="s">
        <v>52</v>
      </c>
      <c r="B32" s="42">
        <f t="shared" si="2"/>
        <v>0</v>
      </c>
      <c r="C32" s="43">
        <f t="shared" ref="C32:D33" si="3">SUM(E32+G32+I32+K32+M32+O32+Q32+S32+U32+W32+Y32+AA32+AC32+AE32+AG32+AI32+AK32+AM32)</f>
        <v>0</v>
      </c>
      <c r="D32" s="44">
        <f t="shared" si="3"/>
        <v>0</v>
      </c>
      <c r="E32" s="45"/>
      <c r="F32" s="46"/>
      <c r="G32" s="45"/>
      <c r="H32" s="47"/>
      <c r="I32" s="45"/>
      <c r="J32" s="47"/>
      <c r="K32" s="45"/>
      <c r="L32" s="47"/>
      <c r="M32" s="45"/>
      <c r="N32" s="47"/>
      <c r="O32" s="45"/>
      <c r="P32" s="47"/>
      <c r="Q32" s="110"/>
      <c r="R32" s="47"/>
      <c r="S32" s="45"/>
      <c r="T32" s="47"/>
      <c r="U32" s="45"/>
      <c r="V32" s="47"/>
      <c r="W32" s="45"/>
      <c r="X32" s="47"/>
      <c r="Y32" s="45"/>
      <c r="Z32" s="47"/>
      <c r="AA32" s="45"/>
      <c r="AB32" s="47"/>
      <c r="AC32" s="110"/>
      <c r="AD32" s="47"/>
      <c r="AE32" s="45"/>
      <c r="AF32" s="47"/>
      <c r="AG32" s="110"/>
      <c r="AH32" s="47"/>
      <c r="AI32" s="45"/>
      <c r="AJ32" s="47"/>
      <c r="AK32" s="110"/>
      <c r="AL32" s="47"/>
      <c r="AM32" s="111"/>
      <c r="AN32" s="55"/>
      <c r="AO32" s="112"/>
      <c r="AP32" s="113"/>
      <c r="AQ32" s="113"/>
      <c r="AR32" s="113"/>
      <c r="AS32" s="112"/>
      <c r="AT32" s="37"/>
      <c r="AU32" s="38"/>
      <c r="AV32" s="38"/>
      <c r="AW32" s="38"/>
      <c r="AX32" s="38"/>
      <c r="AY32" s="38"/>
      <c r="AZ32" s="38"/>
      <c r="BA32" s="38"/>
      <c r="BB32" s="38"/>
      <c r="BC32" s="8"/>
      <c r="BD32" s="8"/>
      <c r="BE32" s="8"/>
      <c r="BF32" s="8"/>
      <c r="BG32" s="8"/>
      <c r="BX32" s="2"/>
      <c r="CB32" s="39"/>
      <c r="CG32" s="40">
        <v>0</v>
      </c>
      <c r="CH32" s="40">
        <v>0</v>
      </c>
      <c r="CI32" s="40"/>
      <c r="CJ32" s="40"/>
    </row>
    <row r="33" spans="1:88" ht="16.350000000000001" customHeight="1" x14ac:dyDescent="0.2">
      <c r="A33" s="114" t="s">
        <v>53</v>
      </c>
      <c r="B33" s="42">
        <f t="shared" si="2"/>
        <v>0</v>
      </c>
      <c r="C33" s="43">
        <f t="shared" si="3"/>
        <v>0</v>
      </c>
      <c r="D33" s="68">
        <f t="shared" si="3"/>
        <v>0</v>
      </c>
      <c r="E33" s="45"/>
      <c r="F33" s="46"/>
      <c r="G33" s="45"/>
      <c r="H33" s="47"/>
      <c r="I33" s="45"/>
      <c r="J33" s="47"/>
      <c r="K33" s="45"/>
      <c r="L33" s="47"/>
      <c r="M33" s="45"/>
      <c r="N33" s="47"/>
      <c r="O33" s="45"/>
      <c r="P33" s="47"/>
      <c r="Q33" s="110"/>
      <c r="R33" s="47"/>
      <c r="S33" s="45"/>
      <c r="T33" s="47"/>
      <c r="U33" s="45"/>
      <c r="V33" s="47"/>
      <c r="W33" s="45"/>
      <c r="X33" s="47"/>
      <c r="Y33" s="45"/>
      <c r="Z33" s="47"/>
      <c r="AA33" s="45"/>
      <c r="AB33" s="47"/>
      <c r="AC33" s="110"/>
      <c r="AD33" s="47"/>
      <c r="AE33" s="45"/>
      <c r="AF33" s="47"/>
      <c r="AG33" s="110"/>
      <c r="AH33" s="47"/>
      <c r="AI33" s="45"/>
      <c r="AJ33" s="47"/>
      <c r="AK33" s="110"/>
      <c r="AL33" s="47"/>
      <c r="AM33" s="111"/>
      <c r="AN33" s="55"/>
      <c r="AO33" s="52"/>
      <c r="AP33" s="51"/>
      <c r="AQ33" s="51"/>
      <c r="AR33" s="51"/>
      <c r="AS33" s="52"/>
      <c r="AT33" s="37"/>
      <c r="AU33" s="38"/>
      <c r="AV33" s="38"/>
      <c r="AW33" s="38"/>
      <c r="AX33" s="38"/>
      <c r="AY33" s="38"/>
      <c r="AZ33" s="38"/>
      <c r="BA33" s="38"/>
      <c r="BB33" s="38"/>
      <c r="BC33" s="8"/>
      <c r="BD33" s="8"/>
      <c r="BE33" s="8"/>
      <c r="BF33" s="8"/>
      <c r="BG33" s="8"/>
      <c r="BX33" s="2"/>
      <c r="CB33" s="39"/>
      <c r="CG33" s="40">
        <v>0</v>
      </c>
      <c r="CH33" s="40">
        <v>0</v>
      </c>
      <c r="CI33" s="40"/>
      <c r="CJ33" s="40"/>
    </row>
    <row r="34" spans="1:88" ht="16.350000000000001" customHeight="1" x14ac:dyDescent="0.2">
      <c r="A34" s="114" t="s">
        <v>54</v>
      </c>
      <c r="B34" s="42">
        <f t="shared" si="2"/>
        <v>0</v>
      </c>
      <c r="C34" s="43">
        <f>SUM(O34+Q34+S34+U34+W34+Y34+AA34)</f>
        <v>0</v>
      </c>
      <c r="D34" s="68">
        <f>SUM(P34+R34+T34+V34+X34+Z34+AB34)</f>
        <v>0</v>
      </c>
      <c r="E34" s="60"/>
      <c r="F34" s="61"/>
      <c r="G34" s="60"/>
      <c r="H34" s="69"/>
      <c r="I34" s="60"/>
      <c r="J34" s="69"/>
      <c r="K34" s="60"/>
      <c r="L34" s="69"/>
      <c r="M34" s="60"/>
      <c r="N34" s="69"/>
      <c r="O34" s="45"/>
      <c r="P34" s="47"/>
      <c r="Q34" s="110"/>
      <c r="R34" s="47"/>
      <c r="S34" s="45"/>
      <c r="T34" s="47"/>
      <c r="U34" s="45"/>
      <c r="V34" s="47"/>
      <c r="W34" s="45"/>
      <c r="X34" s="47"/>
      <c r="Y34" s="45"/>
      <c r="Z34" s="47"/>
      <c r="AA34" s="45"/>
      <c r="AB34" s="70"/>
      <c r="AC34" s="115"/>
      <c r="AD34" s="69"/>
      <c r="AE34" s="60"/>
      <c r="AF34" s="69"/>
      <c r="AG34" s="115"/>
      <c r="AH34" s="69"/>
      <c r="AI34" s="60"/>
      <c r="AJ34" s="69"/>
      <c r="AK34" s="115"/>
      <c r="AL34" s="69"/>
      <c r="AM34" s="116"/>
      <c r="AN34" s="50"/>
      <c r="AO34" s="52"/>
      <c r="AP34" s="51"/>
      <c r="AQ34" s="51"/>
      <c r="AR34" s="51"/>
      <c r="AS34" s="52"/>
      <c r="AT34" s="37"/>
      <c r="AU34" s="38"/>
      <c r="AV34" s="38"/>
      <c r="AW34" s="38"/>
      <c r="AX34" s="38"/>
      <c r="AY34" s="38"/>
      <c r="AZ34" s="38"/>
      <c r="BA34" s="38"/>
      <c r="BB34" s="38"/>
      <c r="BC34" s="8"/>
      <c r="BD34" s="8"/>
      <c r="BE34" s="8"/>
      <c r="BF34" s="8"/>
      <c r="BG34" s="8"/>
      <c r="BX34" s="2"/>
      <c r="CB34" s="39"/>
      <c r="CG34" s="40">
        <v>0</v>
      </c>
      <c r="CH34" s="40">
        <v>0</v>
      </c>
      <c r="CI34" s="40"/>
      <c r="CJ34" s="40"/>
    </row>
    <row r="35" spans="1:88" ht="16.350000000000001" customHeight="1" x14ac:dyDescent="0.2">
      <c r="A35" s="114" t="s">
        <v>55</v>
      </c>
      <c r="B35" s="42">
        <f>SUM(C35:D35)</f>
        <v>0</v>
      </c>
      <c r="C35" s="43">
        <f>SUM(E35+G35+I35+K35+M35+O35+Q35+S35+U35+W35+Y35+AA35+AC35+AE35+AG35+AI35+AK35+AM35)</f>
        <v>0</v>
      </c>
      <c r="D35" s="68">
        <f t="shared" ref="C35:D44" si="4">SUM(F35+H35+J35+L35+N35+P35+R35+T35+V35+X35+Z35+AB35+AD35+AF35+AH35+AJ35+AL35+AN35)</f>
        <v>0</v>
      </c>
      <c r="E35" s="45"/>
      <c r="F35" s="46"/>
      <c r="G35" s="45"/>
      <c r="H35" s="47"/>
      <c r="I35" s="45"/>
      <c r="J35" s="47"/>
      <c r="K35" s="45"/>
      <c r="L35" s="47"/>
      <c r="M35" s="45"/>
      <c r="N35" s="47"/>
      <c r="O35" s="45"/>
      <c r="P35" s="47"/>
      <c r="Q35" s="110"/>
      <c r="R35" s="47"/>
      <c r="S35" s="45"/>
      <c r="T35" s="47"/>
      <c r="U35" s="45"/>
      <c r="V35" s="47"/>
      <c r="W35" s="45"/>
      <c r="X35" s="47"/>
      <c r="Y35" s="45"/>
      <c r="Z35" s="47"/>
      <c r="AA35" s="45"/>
      <c r="AB35" s="47"/>
      <c r="AC35" s="110"/>
      <c r="AD35" s="47"/>
      <c r="AE35" s="45"/>
      <c r="AF35" s="47"/>
      <c r="AG35" s="110"/>
      <c r="AH35" s="47"/>
      <c r="AI35" s="45"/>
      <c r="AJ35" s="47"/>
      <c r="AK35" s="110"/>
      <c r="AL35" s="47"/>
      <c r="AM35" s="111"/>
      <c r="AN35" s="55"/>
      <c r="AO35" s="112"/>
      <c r="AP35" s="113"/>
      <c r="AQ35" s="113"/>
      <c r="AR35" s="113"/>
      <c r="AS35" s="112"/>
      <c r="AT35" s="37"/>
      <c r="AU35" s="38"/>
      <c r="AV35" s="38"/>
      <c r="AW35" s="38"/>
      <c r="AX35" s="38"/>
      <c r="AY35" s="38"/>
      <c r="AZ35" s="38"/>
      <c r="BA35" s="38"/>
      <c r="BB35" s="38"/>
      <c r="BC35" s="8"/>
      <c r="BD35" s="8"/>
      <c r="BE35" s="8"/>
      <c r="BF35" s="8"/>
      <c r="BG35" s="8"/>
      <c r="BX35" s="2"/>
      <c r="CB35" s="39"/>
      <c r="CG35" s="40">
        <v>0</v>
      </c>
      <c r="CH35" s="40">
        <v>0</v>
      </c>
      <c r="CI35" s="40"/>
      <c r="CJ35" s="40"/>
    </row>
    <row r="36" spans="1:88" ht="16.350000000000001" customHeight="1" x14ac:dyDescent="0.2">
      <c r="A36" s="114" t="s">
        <v>56</v>
      </c>
      <c r="B36" s="117">
        <f>SUM(C36:D36)</f>
        <v>0</v>
      </c>
      <c r="C36" s="118">
        <f>SUM(K36+M36+O36+Q36+S36+U36+W36+Y36+AA36+AC36+AE36+AG36+AI36+AK36+AM36)</f>
        <v>0</v>
      </c>
      <c r="D36" s="68">
        <f>SUM(L36+N36+P36+R36+T36+V36+X36+Z36+AB36+AD36+AF36+AH36+AJ36+AL36+AN36)</f>
        <v>0</v>
      </c>
      <c r="E36" s="119"/>
      <c r="F36" s="120"/>
      <c r="G36" s="119"/>
      <c r="H36" s="121"/>
      <c r="I36" s="119"/>
      <c r="J36" s="121"/>
      <c r="K36" s="45"/>
      <c r="L36" s="47"/>
      <c r="M36" s="45"/>
      <c r="N36" s="47"/>
      <c r="O36" s="45"/>
      <c r="P36" s="47"/>
      <c r="Q36" s="110"/>
      <c r="R36" s="47"/>
      <c r="S36" s="45"/>
      <c r="T36" s="47"/>
      <c r="U36" s="45"/>
      <c r="V36" s="47"/>
      <c r="W36" s="45"/>
      <c r="X36" s="47"/>
      <c r="Y36" s="45"/>
      <c r="Z36" s="47"/>
      <c r="AA36" s="45"/>
      <c r="AB36" s="47"/>
      <c r="AC36" s="110"/>
      <c r="AD36" s="47"/>
      <c r="AE36" s="45"/>
      <c r="AF36" s="47"/>
      <c r="AG36" s="110"/>
      <c r="AH36" s="47"/>
      <c r="AI36" s="45"/>
      <c r="AJ36" s="47"/>
      <c r="AK36" s="110"/>
      <c r="AL36" s="47"/>
      <c r="AM36" s="111"/>
      <c r="AN36" s="55"/>
      <c r="AO36" s="112"/>
      <c r="AP36" s="113"/>
      <c r="AQ36" s="113"/>
      <c r="AR36" s="113"/>
      <c r="AS36" s="112"/>
      <c r="AT36" s="37"/>
      <c r="AU36" s="38"/>
      <c r="AV36" s="38"/>
      <c r="AW36" s="38"/>
      <c r="AX36" s="38"/>
      <c r="AY36" s="38"/>
      <c r="AZ36" s="38"/>
      <c r="BA36" s="38"/>
      <c r="BB36" s="38"/>
      <c r="BC36" s="8"/>
      <c r="BD36" s="8"/>
      <c r="BE36" s="8"/>
      <c r="BF36" s="8"/>
      <c r="BG36" s="8"/>
      <c r="BX36" s="2"/>
      <c r="CB36" s="39"/>
      <c r="CG36" s="40">
        <v>0</v>
      </c>
      <c r="CH36" s="40">
        <v>0</v>
      </c>
      <c r="CI36" s="40"/>
      <c r="CJ36" s="40"/>
    </row>
    <row r="37" spans="1:88" ht="16.350000000000001" customHeight="1" x14ac:dyDescent="0.2">
      <c r="A37" s="62" t="s">
        <v>57</v>
      </c>
      <c r="B37" s="42">
        <f t="shared" si="2"/>
        <v>0</v>
      </c>
      <c r="C37" s="43">
        <f t="shared" si="4"/>
        <v>0</v>
      </c>
      <c r="D37" s="44">
        <f t="shared" si="4"/>
        <v>0</v>
      </c>
      <c r="E37" s="45"/>
      <c r="F37" s="46"/>
      <c r="G37" s="45"/>
      <c r="H37" s="47"/>
      <c r="I37" s="45"/>
      <c r="J37" s="47"/>
      <c r="K37" s="45"/>
      <c r="L37" s="47"/>
      <c r="M37" s="45"/>
      <c r="N37" s="47"/>
      <c r="O37" s="45"/>
      <c r="P37" s="47"/>
      <c r="Q37" s="110"/>
      <c r="R37" s="47"/>
      <c r="S37" s="45"/>
      <c r="T37" s="47"/>
      <c r="U37" s="45"/>
      <c r="V37" s="47"/>
      <c r="W37" s="45"/>
      <c r="X37" s="47"/>
      <c r="Y37" s="45"/>
      <c r="Z37" s="47"/>
      <c r="AA37" s="45"/>
      <c r="AB37" s="47"/>
      <c r="AC37" s="110"/>
      <c r="AD37" s="47"/>
      <c r="AE37" s="45"/>
      <c r="AF37" s="47"/>
      <c r="AG37" s="110"/>
      <c r="AH37" s="47"/>
      <c r="AI37" s="45"/>
      <c r="AJ37" s="47"/>
      <c r="AK37" s="110"/>
      <c r="AL37" s="47"/>
      <c r="AM37" s="111"/>
      <c r="AN37" s="55"/>
      <c r="AO37" s="52"/>
      <c r="AP37" s="51"/>
      <c r="AQ37" s="51"/>
      <c r="AR37" s="51"/>
      <c r="AS37" s="52"/>
      <c r="AT37" s="37"/>
      <c r="AU37" s="38"/>
      <c r="AV37" s="38"/>
      <c r="AW37" s="38"/>
      <c r="AX37" s="38"/>
      <c r="AY37" s="38"/>
      <c r="AZ37" s="38"/>
      <c r="BA37" s="38"/>
      <c r="BB37" s="38"/>
      <c r="BC37" s="8"/>
      <c r="BD37" s="8"/>
      <c r="BE37" s="8"/>
      <c r="BF37" s="8"/>
      <c r="BG37" s="8"/>
      <c r="BX37" s="2"/>
      <c r="CG37" s="40">
        <v>0</v>
      </c>
      <c r="CH37" s="40">
        <v>0</v>
      </c>
      <c r="CI37" s="40"/>
      <c r="CJ37" s="40"/>
    </row>
    <row r="38" spans="1:88" ht="16.350000000000001" customHeight="1" x14ac:dyDescent="0.2">
      <c r="A38" s="62" t="s">
        <v>58</v>
      </c>
      <c r="B38" s="42">
        <f>SUM(C38:D38)</f>
        <v>0</v>
      </c>
      <c r="C38" s="43">
        <f>SUM(E38+G38+I38+K38+M38+O38+Q38+S38+U38+W38+Y38+AA38+AC38+AE38+AG38+AI38+AK38+AM38)</f>
        <v>0</v>
      </c>
      <c r="D38" s="44">
        <f>SUM(F38+H38+J38+L38+N38+P38+R38+T38+V38+X38+Z38+AB38+AD38+AF38+AH38+AJ38+AL38+AN38)</f>
        <v>0</v>
      </c>
      <c r="E38" s="45"/>
      <c r="F38" s="46"/>
      <c r="G38" s="45"/>
      <c r="H38" s="47"/>
      <c r="I38" s="45"/>
      <c r="J38" s="47"/>
      <c r="K38" s="45"/>
      <c r="L38" s="47"/>
      <c r="M38" s="45"/>
      <c r="N38" s="47"/>
      <c r="O38" s="45"/>
      <c r="P38" s="47"/>
      <c r="Q38" s="110"/>
      <c r="R38" s="47"/>
      <c r="S38" s="45"/>
      <c r="T38" s="47"/>
      <c r="U38" s="45"/>
      <c r="V38" s="47"/>
      <c r="W38" s="45"/>
      <c r="X38" s="47"/>
      <c r="Y38" s="45"/>
      <c r="Z38" s="47"/>
      <c r="AA38" s="45"/>
      <c r="AB38" s="47"/>
      <c r="AC38" s="110"/>
      <c r="AD38" s="47"/>
      <c r="AE38" s="45"/>
      <c r="AF38" s="47"/>
      <c r="AG38" s="110"/>
      <c r="AH38" s="47"/>
      <c r="AI38" s="45"/>
      <c r="AJ38" s="47"/>
      <c r="AK38" s="110"/>
      <c r="AL38" s="47"/>
      <c r="AM38" s="111"/>
      <c r="AN38" s="55"/>
      <c r="AO38" s="52"/>
      <c r="AP38" s="51"/>
      <c r="AQ38" s="51"/>
      <c r="AR38" s="51"/>
      <c r="AS38" s="52"/>
      <c r="AT38" s="37"/>
      <c r="AU38" s="38"/>
      <c r="AV38" s="38"/>
      <c r="AW38" s="38"/>
      <c r="AX38" s="38"/>
      <c r="AY38" s="38"/>
      <c r="AZ38" s="38"/>
      <c r="BA38" s="38"/>
      <c r="BB38" s="38"/>
      <c r="BC38" s="8"/>
      <c r="BD38" s="8"/>
      <c r="BE38" s="8"/>
      <c r="BF38" s="8"/>
      <c r="BG38" s="8"/>
      <c r="BX38" s="2"/>
      <c r="CG38" s="40"/>
      <c r="CH38" s="40"/>
      <c r="CI38" s="40"/>
      <c r="CJ38" s="40"/>
    </row>
    <row r="39" spans="1:88" ht="16.350000000000001" customHeight="1" x14ac:dyDescent="0.2">
      <c r="A39" s="62" t="s">
        <v>59</v>
      </c>
      <c r="B39" s="42">
        <f>SUM(C39:D39)</f>
        <v>0</v>
      </c>
      <c r="C39" s="43">
        <f>SUM(E39+G39+I39+K39+M39+O39+Q39+S39+U39+W39+Y39+AA39+AC39+AE39+AG39+AI39+AK39+AM39)</f>
        <v>0</v>
      </c>
      <c r="D39" s="44">
        <f>SUM(F39+H39+J39+L39+N39+P39+R39+T39+V39+X39+Z39+AB39+AD39+AF39+AH39+AJ39+AL39+AN39)</f>
        <v>0</v>
      </c>
      <c r="E39" s="45"/>
      <c r="F39" s="46"/>
      <c r="G39" s="45"/>
      <c r="H39" s="47"/>
      <c r="I39" s="45"/>
      <c r="J39" s="47"/>
      <c r="K39" s="45"/>
      <c r="L39" s="47"/>
      <c r="M39" s="45"/>
      <c r="N39" s="47"/>
      <c r="O39" s="45"/>
      <c r="P39" s="47"/>
      <c r="Q39" s="110"/>
      <c r="R39" s="47"/>
      <c r="S39" s="45"/>
      <c r="T39" s="47"/>
      <c r="U39" s="45"/>
      <c r="V39" s="47"/>
      <c r="W39" s="45"/>
      <c r="X39" s="47"/>
      <c r="Y39" s="45"/>
      <c r="Z39" s="47"/>
      <c r="AA39" s="45"/>
      <c r="AB39" s="47"/>
      <c r="AC39" s="110"/>
      <c r="AD39" s="47"/>
      <c r="AE39" s="45"/>
      <c r="AF39" s="47"/>
      <c r="AG39" s="110"/>
      <c r="AH39" s="47"/>
      <c r="AI39" s="45"/>
      <c r="AJ39" s="47"/>
      <c r="AK39" s="110"/>
      <c r="AL39" s="47"/>
      <c r="AM39" s="111"/>
      <c r="AN39" s="55"/>
      <c r="AO39" s="52"/>
      <c r="AP39" s="51"/>
      <c r="AQ39" s="51"/>
      <c r="AR39" s="51"/>
      <c r="AS39" s="52"/>
      <c r="AT39" s="37"/>
      <c r="AU39" s="38"/>
      <c r="AV39" s="38"/>
      <c r="AW39" s="38"/>
      <c r="AX39" s="38"/>
      <c r="AY39" s="38"/>
      <c r="AZ39" s="38"/>
      <c r="BA39" s="38"/>
      <c r="BB39" s="38"/>
      <c r="BC39" s="8"/>
      <c r="BD39" s="8"/>
      <c r="BE39" s="8"/>
      <c r="BF39" s="8"/>
      <c r="BG39" s="8"/>
      <c r="BX39" s="2"/>
      <c r="CG39" s="40"/>
      <c r="CH39" s="40"/>
      <c r="CI39" s="40"/>
      <c r="CJ39" s="40"/>
    </row>
    <row r="40" spans="1:88" ht="16.350000000000001" customHeight="1" x14ac:dyDescent="0.2">
      <c r="A40" s="62" t="s">
        <v>60</v>
      </c>
      <c r="B40" s="42">
        <f t="shared" si="2"/>
        <v>0</v>
      </c>
      <c r="C40" s="43">
        <f t="shared" si="4"/>
        <v>0</v>
      </c>
      <c r="D40" s="44">
        <f t="shared" si="4"/>
        <v>0</v>
      </c>
      <c r="E40" s="45"/>
      <c r="F40" s="46"/>
      <c r="G40" s="45"/>
      <c r="H40" s="47"/>
      <c r="I40" s="45"/>
      <c r="J40" s="47"/>
      <c r="K40" s="45"/>
      <c r="L40" s="47"/>
      <c r="M40" s="45"/>
      <c r="N40" s="47"/>
      <c r="O40" s="45"/>
      <c r="P40" s="47"/>
      <c r="Q40" s="110"/>
      <c r="R40" s="47"/>
      <c r="S40" s="45"/>
      <c r="T40" s="47"/>
      <c r="U40" s="45"/>
      <c r="V40" s="47"/>
      <c r="W40" s="45"/>
      <c r="X40" s="47"/>
      <c r="Y40" s="45"/>
      <c r="Z40" s="47"/>
      <c r="AA40" s="45"/>
      <c r="AB40" s="47"/>
      <c r="AC40" s="110"/>
      <c r="AD40" s="47"/>
      <c r="AE40" s="45"/>
      <c r="AF40" s="47"/>
      <c r="AG40" s="110"/>
      <c r="AH40" s="47"/>
      <c r="AI40" s="45"/>
      <c r="AJ40" s="47"/>
      <c r="AK40" s="110"/>
      <c r="AL40" s="47"/>
      <c r="AM40" s="111"/>
      <c r="AN40" s="55"/>
      <c r="AO40" s="52"/>
      <c r="AP40" s="51"/>
      <c r="AQ40" s="51"/>
      <c r="AR40" s="51"/>
      <c r="AS40" s="52"/>
      <c r="AT40" s="37"/>
      <c r="AU40" s="38"/>
      <c r="AV40" s="38"/>
      <c r="AW40" s="38"/>
      <c r="AX40" s="38"/>
      <c r="AY40" s="38"/>
      <c r="AZ40" s="38"/>
      <c r="BA40" s="38"/>
      <c r="BB40" s="38"/>
      <c r="BC40" s="8"/>
      <c r="BD40" s="8"/>
      <c r="BE40" s="8"/>
      <c r="BF40" s="8"/>
      <c r="BG40" s="8"/>
      <c r="BX40" s="2"/>
      <c r="CG40" s="40"/>
      <c r="CH40" s="40"/>
      <c r="CI40" s="40"/>
      <c r="CJ40" s="40"/>
    </row>
    <row r="41" spans="1:88" ht="16.350000000000001" customHeight="1" x14ac:dyDescent="0.2">
      <c r="A41" s="62" t="s">
        <v>61</v>
      </c>
      <c r="B41" s="42">
        <f t="shared" si="2"/>
        <v>0</v>
      </c>
      <c r="C41" s="43">
        <f t="shared" si="4"/>
        <v>0</v>
      </c>
      <c r="D41" s="44">
        <f t="shared" si="4"/>
        <v>0</v>
      </c>
      <c r="E41" s="45"/>
      <c r="F41" s="46"/>
      <c r="G41" s="45"/>
      <c r="H41" s="47"/>
      <c r="I41" s="45"/>
      <c r="J41" s="47"/>
      <c r="K41" s="45"/>
      <c r="L41" s="47"/>
      <c r="M41" s="45"/>
      <c r="N41" s="47"/>
      <c r="O41" s="45"/>
      <c r="P41" s="47"/>
      <c r="Q41" s="110"/>
      <c r="R41" s="47"/>
      <c r="S41" s="45"/>
      <c r="T41" s="47"/>
      <c r="U41" s="45"/>
      <c r="V41" s="47"/>
      <c r="W41" s="45"/>
      <c r="X41" s="47"/>
      <c r="Y41" s="45"/>
      <c r="Z41" s="47"/>
      <c r="AA41" s="45"/>
      <c r="AB41" s="47"/>
      <c r="AC41" s="110"/>
      <c r="AD41" s="47"/>
      <c r="AE41" s="45"/>
      <c r="AF41" s="47"/>
      <c r="AG41" s="110"/>
      <c r="AH41" s="47"/>
      <c r="AI41" s="45"/>
      <c r="AJ41" s="47"/>
      <c r="AK41" s="110"/>
      <c r="AL41" s="47"/>
      <c r="AM41" s="111"/>
      <c r="AN41" s="55"/>
      <c r="AO41" s="75"/>
      <c r="AP41" s="74"/>
      <c r="AQ41" s="74"/>
      <c r="AR41" s="74"/>
      <c r="AS41" s="75"/>
      <c r="AT41" s="37"/>
      <c r="AU41" s="38"/>
      <c r="AV41" s="38"/>
      <c r="AW41" s="38"/>
      <c r="AX41" s="38"/>
      <c r="AY41" s="38"/>
      <c r="AZ41" s="38"/>
      <c r="BA41" s="38"/>
      <c r="BB41" s="38"/>
      <c r="BC41" s="8"/>
      <c r="BD41" s="8"/>
      <c r="BE41" s="8"/>
      <c r="BF41" s="8"/>
      <c r="BG41" s="8"/>
      <c r="BX41" s="2"/>
      <c r="CG41" s="40"/>
      <c r="CH41" s="40"/>
      <c r="CI41" s="40"/>
      <c r="CJ41" s="40"/>
    </row>
    <row r="42" spans="1:88" ht="16.350000000000001" customHeight="1" x14ac:dyDescent="0.2">
      <c r="A42" s="62" t="s">
        <v>62</v>
      </c>
      <c r="B42" s="42">
        <f t="shared" si="2"/>
        <v>0</v>
      </c>
      <c r="C42" s="43">
        <f t="shared" si="4"/>
        <v>0</v>
      </c>
      <c r="D42" s="44">
        <f t="shared" si="4"/>
        <v>0</v>
      </c>
      <c r="E42" s="45"/>
      <c r="F42" s="46"/>
      <c r="G42" s="45"/>
      <c r="H42" s="47"/>
      <c r="I42" s="45"/>
      <c r="J42" s="47"/>
      <c r="K42" s="45"/>
      <c r="L42" s="47"/>
      <c r="M42" s="45"/>
      <c r="N42" s="47"/>
      <c r="O42" s="45"/>
      <c r="P42" s="47"/>
      <c r="Q42" s="110"/>
      <c r="R42" s="47"/>
      <c r="S42" s="45"/>
      <c r="T42" s="47"/>
      <c r="U42" s="45"/>
      <c r="V42" s="47"/>
      <c r="W42" s="45"/>
      <c r="X42" s="47"/>
      <c r="Y42" s="45"/>
      <c r="Z42" s="47"/>
      <c r="AA42" s="45"/>
      <c r="AB42" s="47"/>
      <c r="AC42" s="110"/>
      <c r="AD42" s="47"/>
      <c r="AE42" s="45"/>
      <c r="AF42" s="47"/>
      <c r="AG42" s="110"/>
      <c r="AH42" s="47"/>
      <c r="AI42" s="45"/>
      <c r="AJ42" s="47"/>
      <c r="AK42" s="110"/>
      <c r="AL42" s="47"/>
      <c r="AM42" s="111"/>
      <c r="AN42" s="55"/>
      <c r="AO42" s="75"/>
      <c r="AP42" s="74"/>
      <c r="AQ42" s="74"/>
      <c r="AR42" s="74"/>
      <c r="AS42" s="75"/>
      <c r="AT42" s="37"/>
      <c r="AU42" s="38"/>
      <c r="AV42" s="38"/>
      <c r="AW42" s="38"/>
      <c r="AX42" s="38"/>
      <c r="AY42" s="38"/>
      <c r="AZ42" s="38"/>
      <c r="BA42" s="38"/>
      <c r="BB42" s="38"/>
      <c r="BC42" s="8"/>
      <c r="BD42" s="8"/>
      <c r="BE42" s="8"/>
      <c r="BF42" s="8"/>
      <c r="BG42" s="8"/>
      <c r="BX42" s="2"/>
      <c r="CG42" s="40"/>
      <c r="CH42" s="40"/>
      <c r="CI42" s="40"/>
      <c r="CJ42" s="40"/>
    </row>
    <row r="43" spans="1:88" ht="16.350000000000001" customHeight="1" x14ac:dyDescent="0.2">
      <c r="A43" s="62" t="s">
        <v>63</v>
      </c>
      <c r="B43" s="42">
        <f t="shared" si="2"/>
        <v>0</v>
      </c>
      <c r="C43" s="43">
        <f t="shared" si="4"/>
        <v>0</v>
      </c>
      <c r="D43" s="44">
        <f t="shared" si="4"/>
        <v>0</v>
      </c>
      <c r="E43" s="45"/>
      <c r="F43" s="46"/>
      <c r="G43" s="45"/>
      <c r="H43" s="47"/>
      <c r="I43" s="45"/>
      <c r="J43" s="47"/>
      <c r="K43" s="45"/>
      <c r="L43" s="47"/>
      <c r="M43" s="45"/>
      <c r="N43" s="47"/>
      <c r="O43" s="45"/>
      <c r="P43" s="47"/>
      <c r="Q43" s="110"/>
      <c r="R43" s="47"/>
      <c r="S43" s="45"/>
      <c r="T43" s="47"/>
      <c r="U43" s="45"/>
      <c r="V43" s="47"/>
      <c r="W43" s="45"/>
      <c r="X43" s="47"/>
      <c r="Y43" s="45"/>
      <c r="Z43" s="47"/>
      <c r="AA43" s="45"/>
      <c r="AB43" s="47"/>
      <c r="AC43" s="110"/>
      <c r="AD43" s="47"/>
      <c r="AE43" s="45"/>
      <c r="AF43" s="47"/>
      <c r="AG43" s="110"/>
      <c r="AH43" s="47"/>
      <c r="AI43" s="45"/>
      <c r="AJ43" s="47"/>
      <c r="AK43" s="110"/>
      <c r="AL43" s="47"/>
      <c r="AM43" s="111"/>
      <c r="AN43" s="55"/>
      <c r="AO43" s="75"/>
      <c r="AP43" s="74"/>
      <c r="AQ43" s="74"/>
      <c r="AR43" s="74"/>
      <c r="AS43" s="75"/>
      <c r="AT43" s="37"/>
      <c r="AU43" s="38"/>
      <c r="AV43" s="38"/>
      <c r="AW43" s="38"/>
      <c r="AX43" s="38"/>
      <c r="AY43" s="38"/>
      <c r="AZ43" s="38"/>
      <c r="BA43" s="38"/>
      <c r="BB43" s="38"/>
      <c r="BC43" s="8"/>
      <c r="BD43" s="8"/>
      <c r="BE43" s="8"/>
      <c r="BF43" s="8"/>
      <c r="BG43" s="8"/>
      <c r="BX43" s="2"/>
      <c r="CG43" s="40"/>
      <c r="CH43" s="40"/>
      <c r="CI43" s="40"/>
      <c r="CJ43" s="40"/>
    </row>
    <row r="44" spans="1:88" ht="16.350000000000001" customHeight="1" x14ac:dyDescent="0.2">
      <c r="A44" s="122" t="s">
        <v>64</v>
      </c>
      <c r="B44" s="123">
        <f t="shared" si="2"/>
        <v>0</v>
      </c>
      <c r="C44" s="124">
        <f t="shared" si="4"/>
        <v>0</v>
      </c>
      <c r="D44" s="125">
        <f t="shared" si="4"/>
        <v>0</v>
      </c>
      <c r="E44" s="88"/>
      <c r="F44" s="89"/>
      <c r="G44" s="88"/>
      <c r="H44" s="87"/>
      <c r="I44" s="88"/>
      <c r="J44" s="87"/>
      <c r="K44" s="88"/>
      <c r="L44" s="87"/>
      <c r="M44" s="88"/>
      <c r="N44" s="87"/>
      <c r="O44" s="88"/>
      <c r="P44" s="87"/>
      <c r="Q44" s="126"/>
      <c r="R44" s="87"/>
      <c r="S44" s="88"/>
      <c r="T44" s="87"/>
      <c r="U44" s="88"/>
      <c r="V44" s="87"/>
      <c r="W44" s="88"/>
      <c r="X44" s="87"/>
      <c r="Y44" s="88"/>
      <c r="Z44" s="87"/>
      <c r="AA44" s="88"/>
      <c r="AB44" s="87"/>
      <c r="AC44" s="126"/>
      <c r="AD44" s="87"/>
      <c r="AE44" s="88"/>
      <c r="AF44" s="87"/>
      <c r="AG44" s="126"/>
      <c r="AH44" s="87"/>
      <c r="AI44" s="88"/>
      <c r="AJ44" s="87"/>
      <c r="AK44" s="126"/>
      <c r="AL44" s="87"/>
      <c r="AM44" s="127"/>
      <c r="AN44" s="92"/>
      <c r="AO44" s="94"/>
      <c r="AP44" s="93"/>
      <c r="AQ44" s="93"/>
      <c r="AR44" s="93"/>
      <c r="AS44" s="94"/>
      <c r="AT44" s="37"/>
      <c r="AU44" s="38"/>
      <c r="AV44" s="38"/>
      <c r="AW44" s="38"/>
      <c r="AX44" s="38"/>
      <c r="AY44" s="38"/>
      <c r="AZ44" s="38"/>
      <c r="BA44" s="38"/>
      <c r="BB44" s="38"/>
      <c r="BC44" s="8"/>
      <c r="BD44" s="8"/>
      <c r="BE44" s="8"/>
      <c r="BF44" s="8"/>
      <c r="BG44" s="8"/>
      <c r="BX44" s="2"/>
      <c r="CG44" s="40"/>
      <c r="CH44" s="40"/>
      <c r="CI44" s="40"/>
      <c r="CJ44" s="40"/>
    </row>
    <row r="45" spans="1:88" ht="31.35" customHeight="1" x14ac:dyDescent="0.2">
      <c r="A45" s="9" t="s">
        <v>65</v>
      </c>
      <c r="B45" s="9"/>
      <c r="C45" s="9"/>
      <c r="D45" s="9"/>
      <c r="E45" s="9"/>
      <c r="F45" s="9"/>
      <c r="G45" s="9"/>
      <c r="H45" s="9"/>
      <c r="I45" s="10"/>
      <c r="J45" s="10"/>
      <c r="K45" s="10"/>
      <c r="L45" s="10"/>
      <c r="M45" s="10"/>
      <c r="N45" s="6"/>
      <c r="O45" s="6"/>
      <c r="P45" s="6"/>
      <c r="Q45" s="6"/>
      <c r="R45" s="6"/>
      <c r="S45" s="6"/>
      <c r="T45" s="6"/>
      <c r="U45" s="6"/>
      <c r="V45" s="6"/>
      <c r="W45" s="6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28"/>
      <c r="AP45" s="129"/>
      <c r="AQ45" s="130"/>
      <c r="AR45" s="131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CG45" s="40"/>
      <c r="CH45" s="40"/>
      <c r="CI45" s="40"/>
      <c r="CJ45" s="40"/>
    </row>
    <row r="46" spans="1:88" ht="16.350000000000001" customHeight="1" x14ac:dyDescent="0.25">
      <c r="A46" s="2887" t="s">
        <v>49</v>
      </c>
      <c r="B46" s="2964" t="s">
        <v>4</v>
      </c>
      <c r="C46" s="2971" t="s">
        <v>66</v>
      </c>
      <c r="D46" s="2972"/>
      <c r="E46" s="2972"/>
      <c r="F46" s="2950"/>
      <c r="G46" s="2971" t="s">
        <v>67</v>
      </c>
      <c r="H46" s="2972"/>
      <c r="I46" s="2972"/>
      <c r="J46" s="2950"/>
      <c r="K46" s="6"/>
      <c r="L46" s="2973"/>
      <c r="M46" s="2973"/>
      <c r="N46" s="2973"/>
      <c r="O46" s="2973"/>
      <c r="P46" s="2973"/>
      <c r="Q46" s="2973"/>
      <c r="R46" s="2973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132"/>
      <c r="AR46" s="133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CG46" s="40"/>
      <c r="CH46" s="40"/>
      <c r="CI46" s="40"/>
      <c r="CJ46" s="40"/>
    </row>
    <row r="47" spans="1:88" ht="27.75" customHeight="1" x14ac:dyDescent="0.2">
      <c r="A47" s="2966"/>
      <c r="B47" s="2965"/>
      <c r="C47" s="134" t="s">
        <v>68</v>
      </c>
      <c r="D47" s="134" t="s">
        <v>69</v>
      </c>
      <c r="E47" s="12" t="s">
        <v>70</v>
      </c>
      <c r="F47" s="13" t="s">
        <v>71</v>
      </c>
      <c r="G47" s="134" t="s">
        <v>68</v>
      </c>
      <c r="H47" s="134" t="s">
        <v>69</v>
      </c>
      <c r="I47" s="12" t="s">
        <v>70</v>
      </c>
      <c r="J47" s="13" t="s">
        <v>71</v>
      </c>
      <c r="K47" s="6"/>
      <c r="L47" s="135"/>
      <c r="M47" s="135"/>
      <c r="N47" s="136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35"/>
      <c r="AK47" s="135"/>
      <c r="AL47" s="135"/>
      <c r="AM47" s="135"/>
      <c r="AN47" s="135"/>
      <c r="AO47" s="135"/>
      <c r="AP47" s="135"/>
      <c r="AQ47" s="137"/>
      <c r="AR47" s="137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CG47" s="40"/>
      <c r="CH47" s="40"/>
      <c r="CI47" s="40"/>
      <c r="CJ47" s="40"/>
    </row>
    <row r="48" spans="1:88" ht="16.350000000000001" customHeight="1" x14ac:dyDescent="0.2">
      <c r="A48" s="138" t="s">
        <v>72</v>
      </c>
      <c r="B48" s="139">
        <f>SUM(C48:J48)</f>
        <v>0</v>
      </c>
      <c r="C48" s="30"/>
      <c r="D48" s="140"/>
      <c r="E48" s="140"/>
      <c r="F48" s="31"/>
      <c r="G48" s="30"/>
      <c r="H48" s="140"/>
      <c r="I48" s="140"/>
      <c r="J48" s="32"/>
      <c r="K48" s="141"/>
      <c r="L48" s="135"/>
      <c r="M48" s="135"/>
      <c r="N48" s="142"/>
      <c r="O48" s="135"/>
      <c r="P48" s="135"/>
      <c r="Q48" s="135"/>
      <c r="R48" s="135"/>
      <c r="S48" s="135"/>
      <c r="T48" s="135"/>
      <c r="U48" s="135"/>
      <c r="V48" s="135"/>
      <c r="W48" s="135"/>
      <c r="X48" s="143"/>
      <c r="Y48" s="143"/>
      <c r="Z48" s="143"/>
      <c r="AA48" s="143"/>
      <c r="AB48" s="143"/>
      <c r="AC48" s="143"/>
      <c r="AD48" s="143"/>
      <c r="AE48" s="143"/>
      <c r="AF48" s="143"/>
      <c r="AG48" s="143"/>
      <c r="AH48" s="143"/>
      <c r="AI48" s="143"/>
      <c r="AJ48" s="143"/>
      <c r="AK48" s="143"/>
      <c r="AL48" s="143"/>
      <c r="AM48" s="143"/>
      <c r="AN48" s="143"/>
      <c r="AO48" s="143"/>
      <c r="AP48" s="143"/>
      <c r="AQ48" s="137"/>
      <c r="AR48" s="137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CG48" s="40"/>
      <c r="CH48" s="40"/>
      <c r="CI48" s="40"/>
      <c r="CJ48" s="40"/>
    </row>
    <row r="49" spans="1:88" ht="16.350000000000001" customHeight="1" x14ac:dyDescent="0.2">
      <c r="A49" s="82" t="s">
        <v>73</v>
      </c>
      <c r="B49" s="144">
        <f>SUM(C49:J49)</f>
        <v>0</v>
      </c>
      <c r="C49" s="88"/>
      <c r="D49" s="145"/>
      <c r="E49" s="145"/>
      <c r="F49" s="89"/>
      <c r="G49" s="88"/>
      <c r="H49" s="145"/>
      <c r="I49" s="145"/>
      <c r="J49" s="87"/>
      <c r="K49" s="141"/>
      <c r="L49" s="135"/>
      <c r="M49" s="135"/>
      <c r="N49" s="146"/>
      <c r="O49" s="135"/>
      <c r="P49" s="135"/>
      <c r="Q49" s="135"/>
      <c r="R49" s="135"/>
      <c r="S49" s="135"/>
      <c r="T49" s="135"/>
      <c r="U49" s="135"/>
      <c r="V49" s="135"/>
      <c r="W49" s="135"/>
      <c r="X49" s="143"/>
      <c r="Y49" s="143"/>
      <c r="Z49" s="143"/>
      <c r="AA49" s="143"/>
      <c r="AB49" s="143"/>
      <c r="AC49" s="143"/>
      <c r="AD49" s="143"/>
      <c r="AE49" s="143"/>
      <c r="AF49" s="143"/>
      <c r="AG49" s="143"/>
      <c r="AH49" s="143"/>
      <c r="AI49" s="143"/>
      <c r="AJ49" s="143"/>
      <c r="AK49" s="143"/>
      <c r="AL49" s="143"/>
      <c r="AM49" s="143"/>
      <c r="AN49" s="143"/>
      <c r="AO49" s="143"/>
      <c r="AP49" s="143"/>
      <c r="AQ49" s="137"/>
      <c r="AR49" s="137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CG49" s="40"/>
      <c r="CH49" s="40"/>
      <c r="CI49" s="40"/>
      <c r="CJ49" s="40"/>
    </row>
    <row r="50" spans="1:88" ht="31.35" customHeight="1" x14ac:dyDescent="0.2">
      <c r="A50" s="147" t="s">
        <v>74</v>
      </c>
      <c r="B50" s="147"/>
      <c r="C50" s="147"/>
      <c r="D50" s="147"/>
      <c r="E50" s="147"/>
      <c r="F50" s="147"/>
      <c r="G50" s="148"/>
      <c r="H50" s="148"/>
      <c r="I50" s="148"/>
      <c r="J50" s="148"/>
      <c r="K50" s="148"/>
      <c r="L50" s="148"/>
      <c r="M50" s="148"/>
      <c r="N50" s="148"/>
      <c r="O50" s="149"/>
      <c r="P50" s="147"/>
      <c r="Q50" s="148"/>
      <c r="R50" s="148"/>
      <c r="S50" s="149"/>
      <c r="T50" s="147"/>
      <c r="U50" s="148"/>
      <c r="V50" s="149"/>
      <c r="W50" s="147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143"/>
      <c r="AM50" s="150"/>
      <c r="AN50" s="150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CG50" s="40"/>
      <c r="CH50" s="40"/>
      <c r="CI50" s="40"/>
      <c r="CJ50" s="40"/>
    </row>
    <row r="51" spans="1:88" ht="16.350000000000001" customHeight="1" x14ac:dyDescent="0.2">
      <c r="A51" s="2887" t="s">
        <v>75</v>
      </c>
      <c r="B51" s="2960" t="s">
        <v>32</v>
      </c>
      <c r="C51" s="2962"/>
      <c r="D51" s="2954"/>
      <c r="E51" s="2913" t="s">
        <v>5</v>
      </c>
      <c r="F51" s="2914"/>
      <c r="G51" s="2914"/>
      <c r="H51" s="2914"/>
      <c r="I51" s="2914"/>
      <c r="J51" s="2914"/>
      <c r="K51" s="2914"/>
      <c r="L51" s="2914"/>
      <c r="M51" s="2914"/>
      <c r="N51" s="2914"/>
      <c r="O51" s="2914"/>
      <c r="P51" s="2914"/>
      <c r="Q51" s="2914"/>
      <c r="R51" s="2914"/>
      <c r="S51" s="2914"/>
      <c r="T51" s="2914"/>
      <c r="U51" s="2914"/>
      <c r="V51" s="2916"/>
      <c r="W51" s="2964" t="s">
        <v>6</v>
      </c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CG51" s="40"/>
      <c r="CH51" s="40"/>
      <c r="CI51" s="40"/>
      <c r="CJ51" s="40"/>
    </row>
    <row r="52" spans="1:88" ht="16.350000000000001" customHeight="1" x14ac:dyDescent="0.2">
      <c r="A52" s="2888"/>
      <c r="B52" s="2961"/>
      <c r="C52" s="2894"/>
      <c r="D52" s="2955"/>
      <c r="E52" s="2964" t="s">
        <v>11</v>
      </c>
      <c r="F52" s="2962" t="s">
        <v>12</v>
      </c>
      <c r="G52" s="2964" t="s">
        <v>13</v>
      </c>
      <c r="H52" s="2962" t="s">
        <v>14</v>
      </c>
      <c r="I52" s="2964" t="s">
        <v>15</v>
      </c>
      <c r="J52" s="2962" t="s">
        <v>16</v>
      </c>
      <c r="K52" s="2964" t="s">
        <v>17</v>
      </c>
      <c r="L52" s="2962" t="s">
        <v>18</v>
      </c>
      <c r="M52" s="2964" t="s">
        <v>19</v>
      </c>
      <c r="N52" s="2962" t="s">
        <v>20</v>
      </c>
      <c r="O52" s="2964" t="s">
        <v>21</v>
      </c>
      <c r="P52" s="2962" t="s">
        <v>22</v>
      </c>
      <c r="Q52" s="2964" t="s">
        <v>23</v>
      </c>
      <c r="R52" s="2962" t="s">
        <v>24</v>
      </c>
      <c r="S52" s="2964" t="s">
        <v>25</v>
      </c>
      <c r="T52" s="2962" t="s">
        <v>26</v>
      </c>
      <c r="U52" s="2964" t="s">
        <v>27</v>
      </c>
      <c r="V52" s="2954" t="s">
        <v>28</v>
      </c>
      <c r="W52" s="2871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CG52" s="40"/>
      <c r="CH52" s="40"/>
      <c r="CI52" s="40"/>
      <c r="CJ52" s="40"/>
    </row>
    <row r="53" spans="1:88" ht="16.350000000000001" customHeight="1" x14ac:dyDescent="0.2">
      <c r="A53" s="2966"/>
      <c r="B53" s="151" t="s">
        <v>29</v>
      </c>
      <c r="C53" s="152" t="s">
        <v>30</v>
      </c>
      <c r="D53" s="151" t="s">
        <v>31</v>
      </c>
      <c r="E53" s="2965"/>
      <c r="F53" s="2894"/>
      <c r="G53" s="2965"/>
      <c r="H53" s="2894"/>
      <c r="I53" s="2965"/>
      <c r="J53" s="2894"/>
      <c r="K53" s="2965"/>
      <c r="L53" s="2894"/>
      <c r="M53" s="2965"/>
      <c r="N53" s="2894"/>
      <c r="O53" s="2965"/>
      <c r="P53" s="2894"/>
      <c r="Q53" s="2965"/>
      <c r="R53" s="2894"/>
      <c r="S53" s="2965"/>
      <c r="T53" s="2894"/>
      <c r="U53" s="2965"/>
      <c r="V53" s="2955"/>
      <c r="W53" s="2965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CG53" s="40"/>
      <c r="CH53" s="40"/>
      <c r="CI53" s="40"/>
      <c r="CJ53" s="40"/>
    </row>
    <row r="54" spans="1:88" ht="16.350000000000001" customHeight="1" x14ac:dyDescent="0.2">
      <c r="A54" s="153" t="s">
        <v>76</v>
      </c>
      <c r="B54" s="154">
        <f>SUM(B55:B56)</f>
        <v>0</v>
      </c>
      <c r="C54" s="155">
        <f>SUM(C55:C56)</f>
        <v>0</v>
      </c>
      <c r="D54" s="156">
        <f t="shared" ref="D54:W54" si="5">SUM(D55:D56)</f>
        <v>0</v>
      </c>
      <c r="E54" s="105">
        <f t="shared" si="5"/>
        <v>0</v>
      </c>
      <c r="F54" s="157">
        <f t="shared" si="5"/>
        <v>0</v>
      </c>
      <c r="G54" s="105">
        <f t="shared" si="5"/>
        <v>0</v>
      </c>
      <c r="H54" s="157">
        <f t="shared" si="5"/>
        <v>0</v>
      </c>
      <c r="I54" s="105">
        <f t="shared" si="5"/>
        <v>0</v>
      </c>
      <c r="J54" s="157">
        <f t="shared" si="5"/>
        <v>0</v>
      </c>
      <c r="K54" s="105">
        <f t="shared" si="5"/>
        <v>0</v>
      </c>
      <c r="L54" s="157">
        <f t="shared" si="5"/>
        <v>0</v>
      </c>
      <c r="M54" s="105">
        <f t="shared" si="5"/>
        <v>0</v>
      </c>
      <c r="N54" s="157">
        <f t="shared" si="5"/>
        <v>0</v>
      </c>
      <c r="O54" s="105">
        <f t="shared" si="5"/>
        <v>0</v>
      </c>
      <c r="P54" s="157">
        <f t="shared" si="5"/>
        <v>0</v>
      </c>
      <c r="Q54" s="105">
        <f t="shared" si="5"/>
        <v>0</v>
      </c>
      <c r="R54" s="157">
        <f t="shared" si="5"/>
        <v>0</v>
      </c>
      <c r="S54" s="105">
        <f t="shared" si="5"/>
        <v>0</v>
      </c>
      <c r="T54" s="157">
        <f t="shared" si="5"/>
        <v>0</v>
      </c>
      <c r="U54" s="105">
        <f t="shared" si="5"/>
        <v>0</v>
      </c>
      <c r="V54" s="157">
        <f t="shared" si="5"/>
        <v>0</v>
      </c>
      <c r="W54" s="105">
        <f t="shared" si="5"/>
        <v>0</v>
      </c>
      <c r="X54" s="100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CG54" s="40">
        <v>0</v>
      </c>
      <c r="CH54" s="40">
        <v>0</v>
      </c>
      <c r="CI54" s="40">
        <v>0</v>
      </c>
      <c r="CJ54" s="40"/>
    </row>
    <row r="55" spans="1:88" ht="16.350000000000001" customHeight="1" x14ac:dyDescent="0.2">
      <c r="A55" s="53" t="s">
        <v>72</v>
      </c>
      <c r="B55" s="158">
        <f>SUM(E55:V55)</f>
        <v>0</v>
      </c>
      <c r="C55" s="159"/>
      <c r="D55" s="160"/>
      <c r="E55" s="161"/>
      <c r="F55" s="111"/>
      <c r="G55" s="161"/>
      <c r="H55" s="111"/>
      <c r="I55" s="161"/>
      <c r="J55" s="111"/>
      <c r="K55" s="161"/>
      <c r="L55" s="111"/>
      <c r="M55" s="161"/>
      <c r="N55" s="111"/>
      <c r="O55" s="161"/>
      <c r="P55" s="111"/>
      <c r="Q55" s="161"/>
      <c r="R55" s="111"/>
      <c r="S55" s="161"/>
      <c r="T55" s="111"/>
      <c r="U55" s="161"/>
      <c r="V55" s="111"/>
      <c r="W55" s="161"/>
      <c r="X55" s="162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8"/>
      <c r="AK55" s="8"/>
      <c r="CA55" s="39"/>
      <c r="CC55" s="39"/>
      <c r="CG55" s="40">
        <v>0</v>
      </c>
      <c r="CH55" s="40">
        <v>0</v>
      </c>
      <c r="CI55" s="40">
        <v>0</v>
      </c>
      <c r="CJ55" s="40"/>
    </row>
    <row r="56" spans="1:88" ht="16.350000000000001" customHeight="1" x14ac:dyDescent="0.2">
      <c r="A56" s="163" t="s">
        <v>77</v>
      </c>
      <c r="B56" s="164">
        <f>SUM(E56:V56)</f>
        <v>0</v>
      </c>
      <c r="C56" s="165"/>
      <c r="D56" s="166"/>
      <c r="E56" s="167"/>
      <c r="F56" s="127"/>
      <c r="G56" s="167"/>
      <c r="H56" s="127"/>
      <c r="I56" s="167"/>
      <c r="J56" s="127"/>
      <c r="K56" s="167"/>
      <c r="L56" s="127"/>
      <c r="M56" s="167"/>
      <c r="N56" s="127"/>
      <c r="O56" s="167"/>
      <c r="P56" s="127"/>
      <c r="Q56" s="167"/>
      <c r="R56" s="127"/>
      <c r="S56" s="167"/>
      <c r="T56" s="127"/>
      <c r="U56" s="167"/>
      <c r="V56" s="127"/>
      <c r="W56" s="167"/>
      <c r="X56" s="162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8"/>
      <c r="AK56" s="8"/>
      <c r="CG56" s="40">
        <v>0</v>
      </c>
      <c r="CH56" s="40">
        <v>0</v>
      </c>
      <c r="CI56" s="40">
        <v>0</v>
      </c>
      <c r="CJ56" s="40"/>
    </row>
    <row r="57" spans="1:88" ht="16.350000000000001" customHeight="1" x14ac:dyDescent="0.2">
      <c r="A57" s="168" t="s">
        <v>78</v>
      </c>
      <c r="B57" s="169">
        <f>SUM(B58:B59)</f>
        <v>0</v>
      </c>
      <c r="C57" s="170">
        <f t="shared" ref="C57:W57" si="6">SUM(C58:C59)</f>
        <v>0</v>
      </c>
      <c r="D57" s="171">
        <f t="shared" si="6"/>
        <v>0</v>
      </c>
      <c r="E57" s="114">
        <f t="shared" si="6"/>
        <v>0</v>
      </c>
      <c r="F57" s="172">
        <f t="shared" si="6"/>
        <v>0</v>
      </c>
      <c r="G57" s="114">
        <f t="shared" si="6"/>
        <v>0</v>
      </c>
      <c r="H57" s="172">
        <f t="shared" si="6"/>
        <v>0</v>
      </c>
      <c r="I57" s="114">
        <f t="shared" si="6"/>
        <v>0</v>
      </c>
      <c r="J57" s="172">
        <f t="shared" si="6"/>
        <v>0</v>
      </c>
      <c r="K57" s="114">
        <f t="shared" si="6"/>
        <v>0</v>
      </c>
      <c r="L57" s="172">
        <f t="shared" si="6"/>
        <v>0</v>
      </c>
      <c r="M57" s="114">
        <f t="shared" si="6"/>
        <v>0</v>
      </c>
      <c r="N57" s="172">
        <f t="shared" si="6"/>
        <v>0</v>
      </c>
      <c r="O57" s="114">
        <f t="shared" si="6"/>
        <v>0</v>
      </c>
      <c r="P57" s="172">
        <f t="shared" si="6"/>
        <v>0</v>
      </c>
      <c r="Q57" s="114">
        <f t="shared" si="6"/>
        <v>0</v>
      </c>
      <c r="R57" s="172">
        <f t="shared" si="6"/>
        <v>0</v>
      </c>
      <c r="S57" s="114">
        <f t="shared" si="6"/>
        <v>0</v>
      </c>
      <c r="T57" s="172">
        <f t="shared" si="6"/>
        <v>0</v>
      </c>
      <c r="U57" s="114">
        <f t="shared" si="6"/>
        <v>0</v>
      </c>
      <c r="V57" s="172">
        <f t="shared" si="6"/>
        <v>0</v>
      </c>
      <c r="W57" s="105">
        <f t="shared" si="6"/>
        <v>0</v>
      </c>
      <c r="X57" s="100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CG57" s="40">
        <v>0</v>
      </c>
      <c r="CH57" s="40">
        <v>0</v>
      </c>
      <c r="CI57" s="40">
        <v>0</v>
      </c>
      <c r="CJ57" s="40"/>
    </row>
    <row r="58" spans="1:88" ht="16.350000000000001" customHeight="1" x14ac:dyDescent="0.2">
      <c r="A58" s="53" t="s">
        <v>72</v>
      </c>
      <c r="B58" s="158">
        <f>SUM(E58:V58)</f>
        <v>0</v>
      </c>
      <c r="C58" s="159"/>
      <c r="D58" s="160"/>
      <c r="E58" s="161"/>
      <c r="F58" s="111"/>
      <c r="G58" s="161"/>
      <c r="H58" s="111"/>
      <c r="I58" s="161"/>
      <c r="J58" s="111"/>
      <c r="K58" s="161"/>
      <c r="L58" s="111"/>
      <c r="M58" s="161"/>
      <c r="N58" s="111"/>
      <c r="O58" s="161"/>
      <c r="P58" s="111"/>
      <c r="Q58" s="161"/>
      <c r="R58" s="111"/>
      <c r="S58" s="161"/>
      <c r="T58" s="111"/>
      <c r="U58" s="161"/>
      <c r="V58" s="111"/>
      <c r="W58" s="161"/>
      <c r="X58" s="162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8"/>
      <c r="AK58" s="8"/>
      <c r="CG58" s="40">
        <v>0</v>
      </c>
      <c r="CH58" s="40">
        <v>0</v>
      </c>
      <c r="CI58" s="40">
        <v>0</v>
      </c>
      <c r="CJ58" s="40"/>
    </row>
    <row r="59" spans="1:88" ht="16.350000000000001" customHeight="1" x14ac:dyDescent="0.2">
      <c r="A59" s="163" t="s">
        <v>77</v>
      </c>
      <c r="B59" s="164">
        <f>SUM(E59:V59)</f>
        <v>0</v>
      </c>
      <c r="C59" s="165"/>
      <c r="D59" s="165"/>
      <c r="E59" s="167"/>
      <c r="F59" s="127"/>
      <c r="G59" s="167"/>
      <c r="H59" s="127"/>
      <c r="I59" s="167"/>
      <c r="J59" s="127"/>
      <c r="K59" s="167"/>
      <c r="L59" s="127"/>
      <c r="M59" s="167"/>
      <c r="N59" s="127"/>
      <c r="O59" s="167"/>
      <c r="P59" s="127"/>
      <c r="Q59" s="167"/>
      <c r="R59" s="127"/>
      <c r="S59" s="167"/>
      <c r="T59" s="127"/>
      <c r="U59" s="167"/>
      <c r="V59" s="127"/>
      <c r="W59" s="167"/>
      <c r="X59" s="162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8"/>
      <c r="AK59" s="8"/>
      <c r="CG59" s="40">
        <v>0</v>
      </c>
      <c r="CH59" s="40">
        <v>0</v>
      </c>
      <c r="CI59" s="40">
        <v>0</v>
      </c>
      <c r="CJ59" s="40"/>
    </row>
    <row r="60" spans="1:88" ht="31.35" customHeight="1" x14ac:dyDescent="0.2">
      <c r="A60" s="147" t="s">
        <v>79</v>
      </c>
      <c r="B60" s="147"/>
      <c r="C60" s="147"/>
      <c r="D60" s="147"/>
      <c r="E60" s="147"/>
      <c r="F60" s="9"/>
      <c r="G60" s="9"/>
      <c r="H60" s="173"/>
      <c r="I60" s="173"/>
      <c r="J60" s="174"/>
      <c r="K60" s="175"/>
      <c r="L60" s="176"/>
      <c r="M60" s="175"/>
      <c r="N60" s="6"/>
      <c r="O60" s="6"/>
      <c r="P60" s="6"/>
      <c r="Q60" s="6"/>
      <c r="R60" s="6"/>
      <c r="S60" s="6"/>
      <c r="T60" s="6"/>
      <c r="U60" s="6"/>
      <c r="V60" s="6"/>
      <c r="W60" s="6"/>
      <c r="X60" s="177"/>
      <c r="Y60" s="177"/>
      <c r="Z60" s="177"/>
      <c r="AA60" s="178"/>
      <c r="AB60" s="179"/>
      <c r="AC60" s="178"/>
      <c r="AD60" s="177"/>
      <c r="AE60" s="179"/>
      <c r="AF60" s="178"/>
      <c r="AG60" s="178"/>
      <c r="AH60" s="178"/>
      <c r="AI60" s="179"/>
      <c r="AJ60" s="100"/>
      <c r="AK60" s="180"/>
      <c r="AL60" s="143"/>
      <c r="AM60" s="150"/>
      <c r="AN60" s="150"/>
      <c r="CG60" s="40"/>
      <c r="CH60" s="40"/>
      <c r="CI60" s="40"/>
      <c r="CJ60" s="40"/>
    </row>
    <row r="61" spans="1:88" ht="16.350000000000001" customHeight="1" x14ac:dyDescent="0.2">
      <c r="A61" s="2964" t="s">
        <v>75</v>
      </c>
      <c r="B61" s="2971" t="s">
        <v>80</v>
      </c>
      <c r="C61" s="2950"/>
      <c r="D61" s="2971" t="s">
        <v>81</v>
      </c>
      <c r="E61" s="2972"/>
      <c r="F61" s="2964" t="s">
        <v>82</v>
      </c>
      <c r="G61" s="2964"/>
      <c r="H61" s="100"/>
      <c r="I61" s="100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128"/>
      <c r="V61" s="181"/>
      <c r="W61" s="128"/>
      <c r="X61" s="182"/>
      <c r="Y61" s="182"/>
      <c r="Z61" s="182"/>
      <c r="AA61" s="178"/>
      <c r="AB61" s="182"/>
      <c r="AC61" s="178"/>
      <c r="AD61" s="182"/>
      <c r="AE61" s="178"/>
      <c r="AF61" s="178"/>
      <c r="AG61" s="183"/>
      <c r="AH61" s="178"/>
      <c r="AI61" s="183"/>
      <c r="AJ61" s="182"/>
      <c r="AK61" s="183"/>
      <c r="AL61" s="184"/>
      <c r="AM61" s="185"/>
      <c r="AN61" s="185"/>
      <c r="CG61" s="40"/>
      <c r="CH61" s="40"/>
      <c r="CI61" s="40"/>
      <c r="CJ61" s="40"/>
    </row>
    <row r="62" spans="1:88" ht="36" customHeight="1" x14ac:dyDescent="0.2">
      <c r="A62" s="2965"/>
      <c r="B62" s="11" t="s">
        <v>83</v>
      </c>
      <c r="C62" s="186" t="s">
        <v>84</v>
      </c>
      <c r="D62" s="11" t="s">
        <v>83</v>
      </c>
      <c r="E62" s="187" t="s">
        <v>84</v>
      </c>
      <c r="F62" s="11" t="s">
        <v>83</v>
      </c>
      <c r="G62" s="13" t="s">
        <v>84</v>
      </c>
      <c r="H62" s="6" t="s">
        <v>85</v>
      </c>
      <c r="I62" s="6"/>
      <c r="J62" s="188"/>
      <c r="K62" s="135"/>
      <c r="L62" s="135"/>
      <c r="M62" s="135"/>
      <c r="N62" s="135"/>
      <c r="O62" s="135"/>
      <c r="P62" s="135"/>
      <c r="Q62" s="143"/>
      <c r="R62" s="143"/>
      <c r="S62" s="143"/>
      <c r="T62" s="143"/>
      <c r="U62" s="143"/>
      <c r="V62" s="143"/>
      <c r="W62" s="143"/>
      <c r="X62" s="143"/>
      <c r="Y62" s="143"/>
      <c r="Z62" s="143"/>
      <c r="AA62" s="143"/>
      <c r="AB62" s="143"/>
      <c r="AC62" s="143"/>
      <c r="AD62" s="143"/>
      <c r="AE62" s="143"/>
      <c r="AF62" s="143"/>
      <c r="AG62" s="143"/>
      <c r="AH62" s="143"/>
      <c r="AI62" s="143"/>
      <c r="AJ62" s="143"/>
      <c r="AK62" s="143"/>
      <c r="AL62" s="143"/>
      <c r="AM62" s="143"/>
      <c r="AN62" s="143"/>
      <c r="AO62" s="143"/>
      <c r="AP62" s="135"/>
      <c r="AQ62" s="150"/>
      <c r="AR62" s="150"/>
      <c r="CG62" s="40"/>
      <c r="CH62" s="40"/>
      <c r="CI62" s="40"/>
      <c r="CJ62" s="40"/>
    </row>
    <row r="63" spans="1:88" ht="16.350000000000001" customHeight="1" x14ac:dyDescent="0.2">
      <c r="A63" s="189" t="s">
        <v>86</v>
      </c>
      <c r="B63" s="30"/>
      <c r="C63" s="32"/>
      <c r="D63" s="30"/>
      <c r="E63" s="32"/>
      <c r="F63" s="65"/>
      <c r="G63" s="190"/>
      <c r="H63" s="162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183"/>
      <c r="U63" s="183"/>
      <c r="V63" s="143"/>
      <c r="W63" s="143"/>
      <c r="X63" s="143"/>
      <c r="Y63" s="143"/>
      <c r="Z63" s="143"/>
      <c r="AA63" s="143"/>
      <c r="AB63" s="143"/>
      <c r="AC63" s="143"/>
      <c r="AD63" s="143"/>
      <c r="AE63" s="143"/>
      <c r="AF63" s="143"/>
      <c r="AG63" s="143"/>
      <c r="AH63" s="143"/>
      <c r="AI63" s="143"/>
      <c r="AJ63" s="143"/>
      <c r="AK63" s="143"/>
      <c r="AL63" s="143"/>
      <c r="AM63" s="143"/>
      <c r="AN63" s="143"/>
      <c r="AO63" s="143"/>
      <c r="AP63" s="150"/>
      <c r="AQ63" s="150"/>
      <c r="AR63" s="150"/>
      <c r="CA63" s="39"/>
      <c r="CB63" s="39"/>
      <c r="CC63" s="39"/>
      <c r="CG63" s="40">
        <f>IF(B63&lt;C63,1,0)</f>
        <v>0</v>
      </c>
      <c r="CH63" s="40">
        <f>IF(D63&lt;E63,1,0)</f>
        <v>0</v>
      </c>
      <c r="CI63" s="40">
        <f>IF(F63&lt;G63,1,0)</f>
        <v>0</v>
      </c>
      <c r="CJ63" s="40"/>
    </row>
    <row r="64" spans="1:88" ht="25.35" customHeight="1" x14ac:dyDescent="0.2">
      <c r="A64" s="191" t="s">
        <v>87</v>
      </c>
      <c r="B64" s="90"/>
      <c r="C64" s="192"/>
      <c r="D64" s="90"/>
      <c r="E64" s="192"/>
      <c r="F64" s="90"/>
      <c r="G64" s="193"/>
      <c r="H64" s="162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183"/>
      <c r="U64" s="183"/>
      <c r="V64" s="143"/>
      <c r="W64" s="143"/>
      <c r="X64" s="143"/>
      <c r="Y64" s="143"/>
      <c r="Z64" s="143"/>
      <c r="AA64" s="143"/>
      <c r="AB64" s="143"/>
      <c r="AC64" s="143"/>
      <c r="AD64" s="143"/>
      <c r="AE64" s="143"/>
      <c r="AF64" s="143"/>
      <c r="AG64" s="143"/>
      <c r="AH64" s="143"/>
      <c r="AI64" s="143"/>
      <c r="AJ64" s="143"/>
      <c r="AK64" s="143"/>
      <c r="AL64" s="143"/>
      <c r="AM64" s="143"/>
      <c r="AN64" s="143"/>
      <c r="AO64" s="143"/>
      <c r="AP64" s="150"/>
      <c r="AQ64" s="150"/>
      <c r="AR64" s="150"/>
      <c r="CA64" s="39"/>
      <c r="CB64" s="39"/>
      <c r="CC64" s="39"/>
      <c r="CG64" s="40">
        <f>IF(B64&lt;C64,1,0)</f>
        <v>0</v>
      </c>
      <c r="CH64" s="40">
        <f>IF(D64&lt;E64,1,0)</f>
        <v>0</v>
      </c>
      <c r="CI64" s="40">
        <f>IF(F64&lt;G64,1,0)</f>
        <v>0</v>
      </c>
      <c r="CJ64" s="40"/>
    </row>
    <row r="65" spans="1:88" ht="25.35" customHeight="1" x14ac:dyDescent="0.2">
      <c r="A65" s="9" t="s">
        <v>88</v>
      </c>
      <c r="B65" s="194"/>
      <c r="C65" s="194"/>
      <c r="D65" s="194"/>
      <c r="E65" s="194"/>
      <c r="F65" s="194"/>
      <c r="G65" s="194"/>
      <c r="H65" s="195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183"/>
      <c r="U65" s="183"/>
      <c r="V65" s="143"/>
      <c r="W65" s="143"/>
      <c r="X65" s="143"/>
      <c r="Y65" s="143"/>
      <c r="Z65" s="143"/>
      <c r="AA65" s="143"/>
      <c r="AB65" s="143"/>
      <c r="AC65" s="143"/>
      <c r="AD65" s="143"/>
      <c r="AE65" s="143"/>
      <c r="AF65" s="143"/>
      <c r="AG65" s="143"/>
      <c r="AH65" s="143"/>
      <c r="AI65" s="143"/>
      <c r="AJ65" s="143"/>
      <c r="AK65" s="143"/>
      <c r="AL65" s="143"/>
      <c r="AM65" s="143"/>
      <c r="AN65" s="143"/>
      <c r="AO65" s="143"/>
      <c r="AP65" s="150"/>
      <c r="AQ65" s="150"/>
      <c r="AR65" s="150"/>
      <c r="CA65" s="39"/>
      <c r="CB65" s="39"/>
      <c r="CC65" s="39"/>
      <c r="CG65" s="40"/>
      <c r="CH65" s="40"/>
      <c r="CI65" s="40"/>
      <c r="CJ65" s="40"/>
    </row>
    <row r="66" spans="1:88" ht="25.35" customHeight="1" x14ac:dyDescent="0.2">
      <c r="A66" s="2963" t="s">
        <v>75</v>
      </c>
      <c r="B66" s="2963" t="s">
        <v>89</v>
      </c>
      <c r="C66" s="2963"/>
      <c r="D66" s="2963" t="s">
        <v>90</v>
      </c>
      <c r="E66" s="2963"/>
      <c r="F66" s="194"/>
      <c r="G66" s="194"/>
      <c r="H66" s="195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183"/>
      <c r="U66" s="183"/>
      <c r="V66" s="143"/>
      <c r="W66" s="143"/>
      <c r="X66" s="143"/>
      <c r="Y66" s="143"/>
      <c r="Z66" s="143"/>
      <c r="AA66" s="143"/>
      <c r="AB66" s="143"/>
      <c r="AC66" s="143"/>
      <c r="AD66" s="143"/>
      <c r="AE66" s="143"/>
      <c r="AF66" s="143"/>
      <c r="AG66" s="143"/>
      <c r="AH66" s="143"/>
      <c r="AI66" s="143"/>
      <c r="AJ66" s="143"/>
      <c r="AK66" s="143"/>
      <c r="AL66" s="143"/>
      <c r="AM66" s="143"/>
      <c r="AN66" s="143"/>
      <c r="AO66" s="143"/>
      <c r="AP66" s="150"/>
      <c r="AQ66" s="150"/>
      <c r="AR66" s="150"/>
      <c r="CA66" s="39"/>
      <c r="CB66" s="39"/>
      <c r="CC66" s="39"/>
      <c r="CG66" s="40"/>
      <c r="CH66" s="40"/>
      <c r="CI66" s="40"/>
      <c r="CJ66" s="40"/>
    </row>
    <row r="67" spans="1:88" ht="28.5" customHeight="1" x14ac:dyDescent="0.2">
      <c r="A67" s="2963"/>
      <c r="B67" s="196" t="s">
        <v>91</v>
      </c>
      <c r="C67" s="197" t="s">
        <v>84</v>
      </c>
      <c r="D67" s="196" t="s">
        <v>91</v>
      </c>
      <c r="E67" s="197" t="s">
        <v>84</v>
      </c>
      <c r="F67" s="194"/>
      <c r="G67" s="194"/>
      <c r="H67" s="195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198"/>
      <c r="U67" s="198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200"/>
      <c r="AQ67" s="200"/>
      <c r="AR67" s="200"/>
      <c r="CA67" s="39"/>
      <c r="CB67" s="39"/>
      <c r="CC67" s="39"/>
      <c r="CG67" s="40"/>
      <c r="CH67" s="40"/>
      <c r="CI67" s="40"/>
      <c r="CJ67" s="40"/>
    </row>
    <row r="68" spans="1:88" ht="25.35" customHeight="1" x14ac:dyDescent="0.2">
      <c r="A68" s="201" t="s">
        <v>86</v>
      </c>
      <c r="B68" s="202"/>
      <c r="C68" s="203"/>
      <c r="D68" s="204"/>
      <c r="E68" s="205"/>
      <c r="F68" s="194"/>
      <c r="G68" s="194"/>
      <c r="H68" s="195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198"/>
      <c r="U68" s="198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200"/>
      <c r="AQ68" s="200"/>
      <c r="AR68" s="200"/>
      <c r="CA68" s="39"/>
      <c r="CB68" s="39"/>
      <c r="CC68" s="39"/>
      <c r="CG68" s="40"/>
      <c r="CH68" s="40"/>
      <c r="CI68" s="40"/>
      <c r="CJ68" s="40"/>
    </row>
    <row r="69" spans="1:88" ht="25.35" customHeight="1" x14ac:dyDescent="0.2">
      <c r="A69" s="206" t="s">
        <v>92</v>
      </c>
      <c r="B69" s="207"/>
      <c r="C69" s="208"/>
      <c r="D69" s="209"/>
      <c r="E69" s="210"/>
      <c r="F69" s="194"/>
      <c r="G69" s="194"/>
      <c r="H69" s="195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198"/>
      <c r="U69" s="198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200"/>
      <c r="AQ69" s="200"/>
      <c r="AR69" s="200"/>
      <c r="CA69" s="39"/>
      <c r="CB69" s="39"/>
      <c r="CC69" s="39"/>
      <c r="CG69" s="40"/>
      <c r="CH69" s="40"/>
      <c r="CI69" s="40"/>
      <c r="CJ69" s="40"/>
    </row>
    <row r="70" spans="1:88" ht="31.35" customHeight="1" x14ac:dyDescent="0.2">
      <c r="A70" s="147" t="s">
        <v>93</v>
      </c>
      <c r="B70" s="10"/>
      <c r="C70" s="10"/>
      <c r="D70" s="10"/>
      <c r="E70" s="211"/>
      <c r="F70" s="211"/>
      <c r="G70" s="211"/>
      <c r="H70" s="100"/>
      <c r="I70" s="100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212"/>
      <c r="W70" s="212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200"/>
      <c r="AQ70" s="200"/>
      <c r="AR70" s="200"/>
      <c r="CG70" s="40"/>
      <c r="CH70" s="40"/>
      <c r="CI70" s="40"/>
      <c r="CJ70" s="40"/>
    </row>
    <row r="71" spans="1:88" ht="16.350000000000001" customHeight="1" x14ac:dyDescent="0.2">
      <c r="A71" s="213" t="s">
        <v>49</v>
      </c>
      <c r="B71" s="213" t="s">
        <v>32</v>
      </c>
      <c r="C71" s="214"/>
      <c r="D71" s="215"/>
      <c r="E71" s="215"/>
      <c r="F71" s="215"/>
      <c r="G71" s="215"/>
      <c r="H71" s="100"/>
      <c r="I71" s="100"/>
      <c r="J71" s="198"/>
      <c r="K71" s="198"/>
      <c r="L71" s="216"/>
      <c r="M71" s="216"/>
      <c r="N71" s="198"/>
      <c r="O71" s="198"/>
      <c r="P71" s="198"/>
      <c r="Q71" s="198"/>
      <c r="R71" s="198"/>
      <c r="S71" s="198"/>
      <c r="T71" s="198"/>
      <c r="U71" s="198"/>
      <c r="V71" s="212"/>
      <c r="W71" s="212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200"/>
      <c r="AQ71" s="200"/>
      <c r="AR71" s="200"/>
      <c r="CG71" s="40"/>
      <c r="CH71" s="40"/>
      <c r="CI71" s="40"/>
      <c r="CJ71" s="40"/>
    </row>
    <row r="72" spans="1:88" ht="16.350000000000001" customHeight="1" x14ac:dyDescent="0.2">
      <c r="A72" s="217" t="s">
        <v>72</v>
      </c>
      <c r="B72" s="218"/>
      <c r="C72" s="214"/>
      <c r="D72" s="215"/>
      <c r="E72" s="215"/>
      <c r="F72" s="215"/>
      <c r="G72" s="215"/>
      <c r="H72" s="6"/>
      <c r="I72" s="128"/>
      <c r="J72" s="212"/>
      <c r="K72" s="212"/>
      <c r="L72" s="219"/>
      <c r="M72" s="219"/>
      <c r="N72" s="212"/>
      <c r="O72" s="212"/>
      <c r="P72" s="212"/>
      <c r="Q72" s="212"/>
      <c r="R72" s="212"/>
      <c r="S72" s="212"/>
      <c r="T72" s="212"/>
      <c r="U72" s="212"/>
      <c r="V72" s="212"/>
      <c r="W72" s="212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200"/>
      <c r="AQ72" s="200"/>
      <c r="AR72" s="200"/>
      <c r="CG72" s="40"/>
      <c r="CH72" s="40"/>
      <c r="CI72" s="40"/>
      <c r="CJ72" s="40"/>
    </row>
    <row r="73" spans="1:88" ht="16.350000000000001" customHeight="1" x14ac:dyDescent="0.2">
      <c r="A73" s="82" t="s">
        <v>94</v>
      </c>
      <c r="B73" s="93"/>
      <c r="C73" s="9"/>
      <c r="D73" s="220"/>
      <c r="E73" s="9"/>
      <c r="F73" s="221"/>
      <c r="G73" s="222"/>
      <c r="H73" s="6"/>
      <c r="I73" s="6"/>
      <c r="J73" s="212"/>
      <c r="K73" s="212"/>
      <c r="L73" s="212"/>
      <c r="M73" s="212"/>
      <c r="N73" s="212"/>
      <c r="O73" s="212"/>
      <c r="P73" s="212"/>
      <c r="Q73" s="212"/>
      <c r="R73" s="212"/>
      <c r="S73" s="212"/>
      <c r="T73" s="212"/>
      <c r="U73" s="212"/>
      <c r="V73" s="212"/>
      <c r="W73" s="212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200"/>
      <c r="AQ73" s="200"/>
      <c r="AR73" s="200"/>
      <c r="CG73" s="40"/>
      <c r="CH73" s="40"/>
      <c r="CI73" s="40"/>
      <c r="CJ73" s="40"/>
    </row>
    <row r="74" spans="1:88" ht="31.35" customHeight="1" x14ac:dyDescent="0.2">
      <c r="A74" s="9" t="s">
        <v>95</v>
      </c>
      <c r="B74" s="9"/>
      <c r="C74" s="223"/>
      <c r="D74" s="223"/>
      <c r="E74" s="6"/>
      <c r="F74" s="6"/>
      <c r="G74" s="6"/>
      <c r="H74" s="6"/>
      <c r="I74" s="6"/>
      <c r="J74" s="212"/>
      <c r="K74" s="212"/>
      <c r="L74" s="212"/>
      <c r="M74" s="212"/>
      <c r="N74" s="212"/>
      <c r="O74" s="212"/>
      <c r="P74" s="212"/>
      <c r="Q74" s="212"/>
      <c r="R74" s="212"/>
      <c r="S74" s="212"/>
      <c r="T74" s="212"/>
      <c r="U74" s="212"/>
      <c r="V74" s="212"/>
      <c r="W74" s="224"/>
      <c r="X74" s="199"/>
      <c r="Y74" s="199"/>
      <c r="Z74" s="199"/>
      <c r="AA74" s="199"/>
      <c r="AB74" s="199"/>
      <c r="AC74" s="199"/>
      <c r="AD74" s="199"/>
      <c r="AE74" s="199"/>
      <c r="AF74" s="225"/>
      <c r="AG74" s="199"/>
      <c r="AH74" s="226"/>
      <c r="AI74" s="199"/>
      <c r="AJ74" s="199"/>
      <c r="AK74" s="199"/>
      <c r="AL74" s="199"/>
      <c r="AM74" s="199"/>
      <c r="AN74" s="199"/>
      <c r="AO74" s="199"/>
      <c r="AP74" s="200"/>
      <c r="AQ74" s="200"/>
      <c r="AR74" s="200"/>
      <c r="CG74" s="40"/>
      <c r="CH74" s="40"/>
      <c r="CI74" s="40"/>
      <c r="CJ74" s="40"/>
    </row>
    <row r="75" spans="1:88" ht="16.350000000000001" customHeight="1" x14ac:dyDescent="0.2">
      <c r="A75" s="2887" t="s">
        <v>96</v>
      </c>
      <c r="B75" s="2964" t="s">
        <v>32</v>
      </c>
      <c r="C75" s="2967" t="s">
        <v>97</v>
      </c>
      <c r="D75" s="2969" t="s">
        <v>98</v>
      </c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199"/>
      <c r="Y75" s="199"/>
      <c r="Z75" s="199"/>
      <c r="AA75" s="199"/>
      <c r="AB75" s="199"/>
      <c r="AC75" s="199"/>
      <c r="AD75" s="199"/>
      <c r="AE75" s="199"/>
      <c r="AF75" s="225"/>
      <c r="AG75" s="199"/>
      <c r="AH75" s="199"/>
      <c r="AI75" s="199"/>
      <c r="AJ75" s="199"/>
      <c r="AK75" s="199"/>
      <c r="AL75" s="199"/>
      <c r="AM75" s="199"/>
      <c r="AN75" s="199"/>
      <c r="AO75" s="199"/>
      <c r="AP75" s="200"/>
      <c r="AQ75" s="200"/>
      <c r="AR75" s="200"/>
      <c r="CG75" s="40"/>
      <c r="CH75" s="40"/>
      <c r="CI75" s="40"/>
      <c r="CJ75" s="40"/>
    </row>
    <row r="76" spans="1:88" ht="16.350000000000001" customHeight="1" x14ac:dyDescent="0.2">
      <c r="A76" s="2966"/>
      <c r="B76" s="2965"/>
      <c r="C76" s="2968"/>
      <c r="D76" s="2970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199"/>
      <c r="Y76" s="199"/>
      <c r="Z76" s="199"/>
      <c r="AA76" s="199"/>
      <c r="AB76" s="199"/>
      <c r="AC76" s="199"/>
      <c r="AD76" s="199"/>
      <c r="AE76" s="199"/>
      <c r="AF76" s="227"/>
      <c r="AG76" s="228"/>
      <c r="AH76" s="228"/>
      <c r="AI76" s="199"/>
      <c r="AJ76" s="199"/>
      <c r="AK76" s="199"/>
      <c r="AL76" s="199"/>
      <c r="AM76" s="199"/>
      <c r="AN76" s="199"/>
      <c r="AO76" s="199"/>
      <c r="AP76" s="200"/>
      <c r="AQ76" s="200"/>
      <c r="AR76" s="200"/>
      <c r="CG76" s="40"/>
      <c r="CH76" s="40"/>
      <c r="CI76" s="40"/>
      <c r="CJ76" s="40"/>
    </row>
    <row r="77" spans="1:88" ht="25.5" customHeight="1" x14ac:dyDescent="0.2">
      <c r="A77" s="229" t="s">
        <v>99</v>
      </c>
      <c r="B77" s="230">
        <f>SUM(C77:D77)</f>
        <v>0</v>
      </c>
      <c r="C77" s="231"/>
      <c r="D77" s="232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212"/>
      <c r="AJ77" s="212"/>
      <c r="AK77" s="212"/>
      <c r="AL77" s="212"/>
      <c r="AM77" s="212"/>
      <c r="AN77" s="212"/>
      <c r="AO77" s="212"/>
      <c r="AP77" s="200"/>
      <c r="AQ77" s="200"/>
      <c r="AR77" s="200"/>
      <c r="CG77" s="40"/>
      <c r="CH77" s="40"/>
      <c r="CI77" s="40"/>
      <c r="CJ77" s="40"/>
    </row>
    <row r="78" spans="1:88" ht="31.35" customHeight="1" x14ac:dyDescent="0.2">
      <c r="A78" s="2956" t="s">
        <v>100</v>
      </c>
      <c r="B78" s="2956"/>
      <c r="C78" s="2956"/>
      <c r="D78" s="2956"/>
      <c r="E78" s="2956"/>
      <c r="F78" s="2956"/>
      <c r="G78" s="2956"/>
      <c r="H78" s="10"/>
      <c r="I78" s="10"/>
      <c r="J78" s="10"/>
      <c r="K78" s="10"/>
      <c r="L78" s="10"/>
      <c r="M78" s="10"/>
      <c r="N78" s="6"/>
      <c r="O78" s="6"/>
      <c r="P78" s="6"/>
      <c r="Q78" s="233"/>
      <c r="R78" s="233"/>
      <c r="S78" s="233"/>
      <c r="T78" s="233"/>
      <c r="U78" s="233"/>
      <c r="V78" s="233"/>
      <c r="W78" s="6"/>
      <c r="X78" s="233"/>
      <c r="Y78" s="233"/>
      <c r="Z78" s="234"/>
      <c r="AA78" s="235"/>
      <c r="AB78" s="235"/>
      <c r="AC78" s="235"/>
      <c r="AD78" s="235"/>
      <c r="AE78" s="236"/>
      <c r="AF78" s="236"/>
      <c r="AG78" s="236"/>
      <c r="AH78" s="237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CG78" s="40"/>
      <c r="CH78" s="40"/>
      <c r="CI78" s="40"/>
      <c r="CJ78" s="40"/>
    </row>
    <row r="79" spans="1:88" ht="16.350000000000001" customHeight="1" x14ac:dyDescent="0.2">
      <c r="A79" s="2957" t="s">
        <v>49</v>
      </c>
      <c r="B79" s="2960" t="s">
        <v>101</v>
      </c>
      <c r="C79" s="2960" t="s">
        <v>32</v>
      </c>
      <c r="D79" s="2962"/>
      <c r="E79" s="2954"/>
      <c r="F79" s="2913" t="s">
        <v>5</v>
      </c>
      <c r="G79" s="2914"/>
      <c r="H79" s="2914"/>
      <c r="I79" s="2914"/>
      <c r="J79" s="2914"/>
      <c r="K79" s="2914"/>
      <c r="L79" s="2914"/>
      <c r="M79" s="2914"/>
      <c r="N79" s="2914"/>
      <c r="O79" s="2914"/>
      <c r="P79" s="2914"/>
      <c r="Q79" s="2914"/>
      <c r="R79" s="2914"/>
      <c r="S79" s="2914"/>
      <c r="T79" s="2914"/>
      <c r="U79" s="2914"/>
      <c r="V79" s="2914"/>
      <c r="W79" s="2914"/>
      <c r="X79" s="2914"/>
      <c r="Y79" s="2914"/>
      <c r="Z79" s="2914"/>
      <c r="AA79" s="2914"/>
      <c r="AB79" s="2914"/>
      <c r="AC79" s="2914"/>
      <c r="AD79" s="2914"/>
      <c r="AE79" s="2914"/>
      <c r="AF79" s="2914"/>
      <c r="AG79" s="2914"/>
      <c r="AH79" s="2914"/>
      <c r="AI79" s="2915"/>
      <c r="AJ79" s="2951" t="s">
        <v>102</v>
      </c>
      <c r="AK79" s="2954" t="s">
        <v>103</v>
      </c>
      <c r="AL79" s="199"/>
      <c r="AM79" s="199"/>
      <c r="AN79" s="199"/>
      <c r="AO79" s="199"/>
      <c r="AP79" s="199"/>
      <c r="AQ79" s="199"/>
      <c r="AR79" s="199"/>
      <c r="AS79" s="200"/>
      <c r="AT79" s="200"/>
      <c r="BX79" s="2"/>
      <c r="BY79" s="2"/>
      <c r="BZ79" s="3"/>
      <c r="CG79" s="40"/>
      <c r="CH79" s="40"/>
      <c r="CI79" s="40"/>
      <c r="CJ79" s="40"/>
    </row>
    <row r="80" spans="1:88" ht="16.350000000000001" customHeight="1" x14ac:dyDescent="0.2">
      <c r="A80" s="2958"/>
      <c r="B80" s="2890"/>
      <c r="C80" s="2961"/>
      <c r="D80" s="2894"/>
      <c r="E80" s="2955"/>
      <c r="F80" s="2913" t="s">
        <v>104</v>
      </c>
      <c r="G80" s="2916"/>
      <c r="H80" s="2913" t="s">
        <v>105</v>
      </c>
      <c r="I80" s="2916"/>
      <c r="J80" s="2913" t="s">
        <v>13</v>
      </c>
      <c r="K80" s="2916"/>
      <c r="L80" s="2913" t="s">
        <v>14</v>
      </c>
      <c r="M80" s="2916"/>
      <c r="N80" s="2913" t="s">
        <v>106</v>
      </c>
      <c r="O80" s="2916"/>
      <c r="P80" s="2913">
        <v>19</v>
      </c>
      <c r="Q80" s="2916"/>
      <c r="R80" s="2913" t="s">
        <v>16</v>
      </c>
      <c r="S80" s="2916"/>
      <c r="T80" s="2913" t="s">
        <v>17</v>
      </c>
      <c r="U80" s="2916"/>
      <c r="V80" s="2913" t="s">
        <v>18</v>
      </c>
      <c r="W80" s="2916"/>
      <c r="X80" s="2913" t="s">
        <v>19</v>
      </c>
      <c r="Y80" s="2916"/>
      <c r="Z80" s="2913" t="s">
        <v>20</v>
      </c>
      <c r="AA80" s="2916"/>
      <c r="AB80" s="2913" t="s">
        <v>21</v>
      </c>
      <c r="AC80" s="2916"/>
      <c r="AD80" s="2913" t="s">
        <v>22</v>
      </c>
      <c r="AE80" s="2916"/>
      <c r="AF80" s="2913" t="s">
        <v>23</v>
      </c>
      <c r="AG80" s="2916"/>
      <c r="AH80" s="2913" t="s">
        <v>24</v>
      </c>
      <c r="AI80" s="2915"/>
      <c r="AJ80" s="2952"/>
      <c r="AK80" s="2892"/>
      <c r="AL80" s="199"/>
      <c r="AM80" s="212"/>
      <c r="AN80" s="199"/>
      <c r="AO80" s="199"/>
      <c r="AP80" s="199"/>
      <c r="AQ80" s="199"/>
      <c r="AR80" s="199"/>
      <c r="AS80" s="200"/>
      <c r="AT80" s="200"/>
      <c r="BX80" s="2"/>
      <c r="BY80" s="2"/>
      <c r="BZ80" s="3"/>
      <c r="CG80" s="40"/>
      <c r="CH80" s="40"/>
      <c r="CI80" s="40"/>
      <c r="CJ80" s="40"/>
    </row>
    <row r="81" spans="1:88" ht="24.75" customHeight="1" x14ac:dyDescent="0.2">
      <c r="A81" s="2959"/>
      <c r="B81" s="2961"/>
      <c r="C81" s="238" t="s">
        <v>29</v>
      </c>
      <c r="D81" s="239" t="s">
        <v>30</v>
      </c>
      <c r="E81" s="13" t="s">
        <v>31</v>
      </c>
      <c r="F81" s="238" t="s">
        <v>30</v>
      </c>
      <c r="G81" s="13" t="s">
        <v>31</v>
      </c>
      <c r="H81" s="103" t="s">
        <v>30</v>
      </c>
      <c r="I81" s="13" t="s">
        <v>31</v>
      </c>
      <c r="J81" s="238" t="s">
        <v>30</v>
      </c>
      <c r="K81" s="13" t="s">
        <v>31</v>
      </c>
      <c r="L81" s="238" t="s">
        <v>30</v>
      </c>
      <c r="M81" s="13" t="s">
        <v>31</v>
      </c>
      <c r="N81" s="238" t="s">
        <v>30</v>
      </c>
      <c r="O81" s="13" t="s">
        <v>31</v>
      </c>
      <c r="P81" s="238" t="s">
        <v>30</v>
      </c>
      <c r="Q81" s="13" t="s">
        <v>31</v>
      </c>
      <c r="R81" s="238" t="s">
        <v>30</v>
      </c>
      <c r="S81" s="13" t="s">
        <v>31</v>
      </c>
      <c r="T81" s="238" t="s">
        <v>30</v>
      </c>
      <c r="U81" s="13" t="s">
        <v>31</v>
      </c>
      <c r="V81" s="238" t="s">
        <v>30</v>
      </c>
      <c r="W81" s="13" t="s">
        <v>31</v>
      </c>
      <c r="X81" s="238" t="s">
        <v>30</v>
      </c>
      <c r="Y81" s="13" t="s">
        <v>31</v>
      </c>
      <c r="Z81" s="238" t="s">
        <v>30</v>
      </c>
      <c r="AA81" s="13" t="s">
        <v>31</v>
      </c>
      <c r="AB81" s="238" t="s">
        <v>30</v>
      </c>
      <c r="AC81" s="13" t="s">
        <v>31</v>
      </c>
      <c r="AD81" s="238" t="s">
        <v>30</v>
      </c>
      <c r="AE81" s="13" t="s">
        <v>31</v>
      </c>
      <c r="AF81" s="238" t="s">
        <v>30</v>
      </c>
      <c r="AG81" s="13" t="s">
        <v>31</v>
      </c>
      <c r="AH81" s="238" t="s">
        <v>30</v>
      </c>
      <c r="AI81" s="240" t="s">
        <v>31</v>
      </c>
      <c r="AJ81" s="2953"/>
      <c r="AK81" s="2955"/>
      <c r="AL81" s="199"/>
      <c r="AM81" s="212"/>
      <c r="AN81" s="199"/>
      <c r="AO81" s="199"/>
      <c r="AP81" s="199"/>
      <c r="AQ81" s="199"/>
      <c r="AR81" s="199"/>
      <c r="AS81" s="200"/>
      <c r="AT81" s="200"/>
      <c r="BX81" s="2"/>
      <c r="BY81" s="2"/>
      <c r="BZ81" s="3"/>
      <c r="CG81" s="40"/>
      <c r="CH81" s="40"/>
      <c r="CI81" s="40"/>
      <c r="CJ81" s="40"/>
    </row>
    <row r="82" spans="1:88" ht="16.350000000000001" customHeight="1" x14ac:dyDescent="0.2">
      <c r="A82" s="241" t="s">
        <v>107</v>
      </c>
      <c r="B82" s="242" t="s">
        <v>108</v>
      </c>
      <c r="C82" s="243">
        <f>SUM(D82:E82)</f>
        <v>0</v>
      </c>
      <c r="D82" s="244">
        <f>SUM(F82,H82,J82,L82,N82,P82,R82,T82,V82,X82,Z82,AB82,AD82,AF82,AH82)</f>
        <v>0</v>
      </c>
      <c r="E82" s="245">
        <f>SUM(G82,I82,K82,M82,O82,Q82,S82,U82,W82,Y82,AA82,AC82,AE82,AG82,AI82)</f>
        <v>0</v>
      </c>
      <c r="F82" s="246"/>
      <c r="G82" s="247"/>
      <c r="H82" s="248"/>
      <c r="I82" s="247"/>
      <c r="J82" s="246"/>
      <c r="K82" s="249"/>
      <c r="L82" s="246"/>
      <c r="M82" s="249"/>
      <c r="N82" s="246"/>
      <c r="O82" s="249"/>
      <c r="P82" s="246"/>
      <c r="Q82" s="249"/>
      <c r="R82" s="246"/>
      <c r="S82" s="249"/>
      <c r="T82" s="246"/>
      <c r="U82" s="249"/>
      <c r="V82" s="246"/>
      <c r="W82" s="249"/>
      <c r="X82" s="246"/>
      <c r="Y82" s="249"/>
      <c r="Z82" s="246"/>
      <c r="AA82" s="249"/>
      <c r="AB82" s="246"/>
      <c r="AC82" s="249"/>
      <c r="AD82" s="246"/>
      <c r="AE82" s="249"/>
      <c r="AF82" s="246"/>
      <c r="AG82" s="249"/>
      <c r="AH82" s="246"/>
      <c r="AI82" s="250"/>
      <c r="AJ82" s="251"/>
      <c r="AK82" s="247"/>
      <c r="AL82" s="252"/>
      <c r="AM82" s="212"/>
      <c r="AN82" s="199"/>
      <c r="AO82" s="199"/>
      <c r="AP82" s="199"/>
      <c r="AQ82" s="199"/>
      <c r="AR82" s="199"/>
      <c r="AS82" s="200"/>
      <c r="AT82" s="200"/>
      <c r="BX82" s="2"/>
      <c r="BY82" s="2"/>
      <c r="BZ82" s="3"/>
      <c r="CG82" s="40">
        <v>0</v>
      </c>
      <c r="CH82" s="40">
        <v>0</v>
      </c>
      <c r="CI82" s="40"/>
      <c r="CJ82" s="40"/>
    </row>
    <row r="83" spans="1:88" ht="16.350000000000001" customHeight="1" x14ac:dyDescent="0.2">
      <c r="A83" s="2948" t="s">
        <v>109</v>
      </c>
      <c r="B83" s="253" t="s">
        <v>110</v>
      </c>
      <c r="C83" s="27">
        <f>SUM(D83:E83)</f>
        <v>0</v>
      </c>
      <c r="D83" s="254">
        <f t="shared" ref="D83:E85" si="7">SUM(F83,H83,J83,L83,N83,P83,R83,T83,V83,X83,Z83,AB83,AD83,AF83,AH83)</f>
        <v>0</v>
      </c>
      <c r="E83" s="254">
        <f t="shared" si="7"/>
        <v>0</v>
      </c>
      <c r="F83" s="255"/>
      <c r="G83" s="256"/>
      <c r="H83" s="257"/>
      <c r="I83" s="256"/>
      <c r="J83" s="255"/>
      <c r="K83" s="258"/>
      <c r="L83" s="255"/>
      <c r="M83" s="258"/>
      <c r="N83" s="255"/>
      <c r="O83" s="258"/>
      <c r="P83" s="255"/>
      <c r="Q83" s="258"/>
      <c r="R83" s="255"/>
      <c r="S83" s="258"/>
      <c r="T83" s="255"/>
      <c r="U83" s="258"/>
      <c r="V83" s="255"/>
      <c r="W83" s="258"/>
      <c r="X83" s="255"/>
      <c r="Y83" s="258"/>
      <c r="Z83" s="255"/>
      <c r="AA83" s="258"/>
      <c r="AB83" s="255"/>
      <c r="AC83" s="258"/>
      <c r="AD83" s="255"/>
      <c r="AE83" s="258"/>
      <c r="AF83" s="255"/>
      <c r="AG83" s="258"/>
      <c r="AH83" s="255"/>
      <c r="AI83" s="259"/>
      <c r="AJ83" s="260"/>
      <c r="AK83" s="256"/>
      <c r="AL83" s="252"/>
      <c r="AM83" s="212"/>
      <c r="AN83" s="199"/>
      <c r="AO83" s="199"/>
      <c r="AP83" s="199"/>
      <c r="AQ83" s="199"/>
      <c r="AR83" s="199"/>
      <c r="AS83" s="200"/>
      <c r="AT83" s="200"/>
      <c r="BX83" s="2"/>
      <c r="BY83" s="2"/>
      <c r="BZ83" s="3"/>
      <c r="CG83" s="40">
        <v>0</v>
      </c>
      <c r="CH83" s="40">
        <v>0</v>
      </c>
      <c r="CI83" s="40"/>
      <c r="CJ83" s="40"/>
    </row>
    <row r="84" spans="1:88" ht="25.35" customHeight="1" x14ac:dyDescent="0.2">
      <c r="A84" s="2948"/>
      <c r="B84" s="261" t="s">
        <v>111</v>
      </c>
      <c r="C84" s="77">
        <f>SUM(D84:E84)</f>
        <v>0</v>
      </c>
      <c r="D84" s="254">
        <f t="shared" si="7"/>
        <v>0</v>
      </c>
      <c r="E84" s="254">
        <f t="shared" si="7"/>
        <v>0</v>
      </c>
      <c r="F84" s="262"/>
      <c r="G84" s="263"/>
      <c r="H84" s="264"/>
      <c r="I84" s="263"/>
      <c r="J84" s="262"/>
      <c r="K84" s="265"/>
      <c r="L84" s="262"/>
      <c r="M84" s="265"/>
      <c r="N84" s="262"/>
      <c r="O84" s="265"/>
      <c r="P84" s="262"/>
      <c r="Q84" s="265"/>
      <c r="R84" s="262"/>
      <c r="S84" s="265"/>
      <c r="T84" s="262"/>
      <c r="U84" s="265"/>
      <c r="V84" s="262"/>
      <c r="W84" s="265"/>
      <c r="X84" s="262"/>
      <c r="Y84" s="265"/>
      <c r="Z84" s="262"/>
      <c r="AA84" s="265"/>
      <c r="AB84" s="262"/>
      <c r="AC84" s="265"/>
      <c r="AD84" s="262"/>
      <c r="AE84" s="265"/>
      <c r="AF84" s="262"/>
      <c r="AG84" s="265"/>
      <c r="AH84" s="262"/>
      <c r="AI84" s="266"/>
      <c r="AJ84" s="267"/>
      <c r="AK84" s="263"/>
      <c r="AL84" s="252"/>
      <c r="AM84" s="212"/>
      <c r="AN84" s="199"/>
      <c r="AO84" s="199"/>
      <c r="AP84" s="199"/>
      <c r="AQ84" s="199"/>
      <c r="AR84" s="199"/>
      <c r="AS84" s="200"/>
      <c r="AT84" s="200"/>
      <c r="BX84" s="2"/>
      <c r="BY84" s="2"/>
      <c r="BZ84" s="3"/>
      <c r="CG84" s="40"/>
      <c r="CH84" s="40"/>
      <c r="CI84" s="40"/>
      <c r="CJ84" s="40"/>
    </row>
    <row r="85" spans="1:88" ht="16.350000000000001" customHeight="1" x14ac:dyDescent="0.2">
      <c r="A85" s="17" t="s">
        <v>60</v>
      </c>
      <c r="B85" s="268" t="s">
        <v>112</v>
      </c>
      <c r="C85" s="243">
        <f>SUM(D85:E85)</f>
        <v>0</v>
      </c>
      <c r="D85" s="244">
        <f t="shared" si="7"/>
        <v>0</v>
      </c>
      <c r="E85" s="245">
        <f t="shared" si="7"/>
        <v>0</v>
      </c>
      <c r="F85" s="269"/>
      <c r="G85" s="270"/>
      <c r="H85" s="271"/>
      <c r="I85" s="270"/>
      <c r="J85" s="269"/>
      <c r="K85" s="272"/>
      <c r="L85" s="269"/>
      <c r="M85" s="272"/>
      <c r="N85" s="269"/>
      <c r="O85" s="272"/>
      <c r="P85" s="269"/>
      <c r="Q85" s="272"/>
      <c r="R85" s="269"/>
      <c r="S85" s="272"/>
      <c r="T85" s="269"/>
      <c r="U85" s="272"/>
      <c r="V85" s="269"/>
      <c r="W85" s="272"/>
      <c r="X85" s="269"/>
      <c r="Y85" s="272"/>
      <c r="Z85" s="269"/>
      <c r="AA85" s="272"/>
      <c r="AB85" s="269"/>
      <c r="AC85" s="272"/>
      <c r="AD85" s="269"/>
      <c r="AE85" s="272"/>
      <c r="AF85" s="269"/>
      <c r="AG85" s="272"/>
      <c r="AH85" s="269"/>
      <c r="AI85" s="273"/>
      <c r="AJ85" s="274"/>
      <c r="AK85" s="270"/>
      <c r="AL85" s="252"/>
      <c r="AM85" s="212"/>
      <c r="AN85" s="199"/>
      <c r="AO85" s="199"/>
      <c r="AP85" s="199"/>
      <c r="AQ85" s="199"/>
      <c r="AR85" s="199"/>
      <c r="AS85" s="200"/>
      <c r="AT85" s="200"/>
      <c r="BX85" s="2"/>
      <c r="BY85" s="2"/>
      <c r="BZ85" s="3"/>
      <c r="CG85" s="40"/>
      <c r="CH85" s="40"/>
      <c r="CI85" s="40"/>
      <c r="CJ85" s="40"/>
    </row>
    <row r="86" spans="1:88" ht="31.35" customHeight="1" x14ac:dyDescent="0.2">
      <c r="A86" s="9" t="s">
        <v>113</v>
      </c>
      <c r="B86" s="6"/>
      <c r="C86" s="128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233"/>
      <c r="R86" s="233"/>
      <c r="S86" s="233"/>
      <c r="T86" s="233"/>
      <c r="U86" s="233"/>
      <c r="V86" s="233"/>
      <c r="W86" s="6"/>
      <c r="X86" s="233"/>
      <c r="Y86" s="233"/>
      <c r="Z86" s="275"/>
      <c r="AA86" s="234"/>
      <c r="AB86" s="276"/>
      <c r="AC86" s="276"/>
      <c r="AD86" s="276"/>
      <c r="AE86" s="276"/>
      <c r="AF86" s="276"/>
      <c r="AG86" s="200"/>
      <c r="AH86" s="128"/>
      <c r="AI86" s="199"/>
      <c r="AJ86" s="199"/>
      <c r="AK86" s="199"/>
      <c r="AL86" s="199"/>
      <c r="AM86" s="199"/>
      <c r="AN86" s="199"/>
      <c r="AO86" s="199"/>
      <c r="AP86" s="199"/>
      <c r="AQ86" s="200"/>
      <c r="AR86" s="200"/>
      <c r="CG86" s="40"/>
      <c r="CH86" s="40"/>
      <c r="CI86" s="40"/>
      <c r="CJ86" s="40"/>
    </row>
    <row r="87" spans="1:88" ht="16.350000000000001" customHeight="1" x14ac:dyDescent="0.2">
      <c r="A87" s="2948" t="s">
        <v>96</v>
      </c>
      <c r="B87" s="2931" t="s">
        <v>32</v>
      </c>
      <c r="C87" s="2931" t="s">
        <v>114</v>
      </c>
      <c r="D87" s="2949" t="s">
        <v>115</v>
      </c>
      <c r="E87" s="2950" t="s">
        <v>116</v>
      </c>
      <c r="F87" s="2931" t="s">
        <v>117</v>
      </c>
      <c r="G87" s="6"/>
      <c r="H87" s="212"/>
      <c r="I87" s="212"/>
      <c r="J87" s="212"/>
      <c r="K87" s="212"/>
      <c r="L87" s="212"/>
      <c r="M87" s="212"/>
      <c r="N87" s="212"/>
      <c r="O87" s="212"/>
      <c r="P87" s="277"/>
      <c r="Q87" s="277"/>
      <c r="R87" s="277"/>
      <c r="S87" s="277"/>
      <c r="T87" s="277"/>
      <c r="U87" s="277"/>
      <c r="V87" s="277"/>
      <c r="W87" s="212"/>
      <c r="X87" s="277"/>
      <c r="Y87" s="200"/>
      <c r="Z87" s="200"/>
      <c r="AA87" s="200"/>
      <c r="AB87" s="200"/>
      <c r="AC87" s="200"/>
      <c r="AD87" s="200"/>
      <c r="AE87" s="200"/>
      <c r="AF87" s="200"/>
      <c r="AG87" s="200"/>
      <c r="AH87" s="199"/>
      <c r="AI87" s="199"/>
      <c r="AJ87" s="199"/>
      <c r="AK87" s="199"/>
      <c r="AL87" s="199"/>
      <c r="AM87" s="199"/>
      <c r="AN87" s="199"/>
      <c r="AO87" s="199"/>
      <c r="AP87" s="199"/>
      <c r="AQ87" s="200"/>
      <c r="AR87" s="200"/>
      <c r="CG87" s="40"/>
      <c r="CH87" s="40"/>
      <c r="CI87" s="40"/>
      <c r="CJ87" s="40"/>
    </row>
    <row r="88" spans="1:88" ht="45.75" customHeight="1" x14ac:dyDescent="0.2">
      <c r="A88" s="2948"/>
      <c r="B88" s="2931"/>
      <c r="C88" s="2931"/>
      <c r="D88" s="2949"/>
      <c r="E88" s="2950"/>
      <c r="F88" s="2931"/>
      <c r="G88" s="6"/>
      <c r="H88" s="212"/>
      <c r="I88" s="212"/>
      <c r="J88" s="212"/>
      <c r="K88" s="212"/>
      <c r="L88" s="212"/>
      <c r="M88" s="212"/>
      <c r="N88" s="212"/>
      <c r="O88" s="212"/>
      <c r="P88" s="277"/>
      <c r="Q88" s="277"/>
      <c r="R88" s="277"/>
      <c r="S88" s="277"/>
      <c r="T88" s="277"/>
      <c r="U88" s="277"/>
      <c r="V88" s="277"/>
      <c r="W88" s="212"/>
      <c r="X88" s="277"/>
      <c r="Y88" s="200"/>
      <c r="Z88" s="200"/>
      <c r="AA88" s="200"/>
      <c r="AB88" s="200"/>
      <c r="AC88" s="200"/>
      <c r="AD88" s="200"/>
      <c r="AE88" s="200"/>
      <c r="AF88" s="200"/>
      <c r="AG88" s="200"/>
      <c r="AH88" s="199"/>
      <c r="AI88" s="199"/>
      <c r="AJ88" s="199"/>
      <c r="AK88" s="199"/>
      <c r="AL88" s="199"/>
      <c r="AM88" s="199"/>
      <c r="AN88" s="199"/>
      <c r="AO88" s="199"/>
      <c r="AP88" s="199"/>
      <c r="AQ88" s="200"/>
      <c r="AR88" s="200"/>
      <c r="CG88" s="40"/>
      <c r="CH88" s="40"/>
      <c r="CI88" s="40"/>
      <c r="CJ88" s="40"/>
    </row>
    <row r="89" spans="1:88" ht="16.350000000000001" customHeight="1" x14ac:dyDescent="0.2">
      <c r="A89" s="2932" t="s">
        <v>118</v>
      </c>
      <c r="B89" s="2933"/>
      <c r="C89" s="2933"/>
      <c r="D89" s="2933"/>
      <c r="E89" s="2933"/>
      <c r="F89" s="2934"/>
      <c r="G89" s="6"/>
      <c r="H89" s="212"/>
      <c r="I89" s="212"/>
      <c r="J89" s="212"/>
      <c r="K89" s="212"/>
      <c r="L89" s="212"/>
      <c r="M89" s="212"/>
      <c r="N89" s="212"/>
      <c r="O89" s="212"/>
      <c r="P89" s="277"/>
      <c r="Q89" s="277"/>
      <c r="R89" s="277"/>
      <c r="S89" s="277"/>
      <c r="T89" s="277"/>
      <c r="U89" s="277"/>
      <c r="V89" s="277"/>
      <c r="W89" s="212"/>
      <c r="X89" s="277"/>
      <c r="Y89" s="200"/>
      <c r="Z89" s="200"/>
      <c r="AA89" s="200"/>
      <c r="AB89" s="200"/>
      <c r="AC89" s="200"/>
      <c r="AD89" s="200"/>
      <c r="AE89" s="200"/>
      <c r="AF89" s="200"/>
      <c r="AG89" s="200"/>
      <c r="AH89" s="199"/>
      <c r="AI89" s="199"/>
      <c r="AJ89" s="199"/>
      <c r="AK89" s="199"/>
      <c r="AL89" s="199"/>
      <c r="AM89" s="199"/>
      <c r="AN89" s="199"/>
      <c r="AO89" s="199"/>
      <c r="AP89" s="199"/>
      <c r="AQ89" s="200"/>
      <c r="AR89" s="200"/>
      <c r="CG89" s="40"/>
      <c r="CH89" s="40"/>
      <c r="CI89" s="40"/>
      <c r="CJ89" s="40"/>
    </row>
    <row r="90" spans="1:88" ht="16.350000000000001" customHeight="1" x14ac:dyDescent="0.2">
      <c r="A90" s="278" t="s">
        <v>119</v>
      </c>
      <c r="B90" s="279">
        <f>SUM(C90:D90)</f>
        <v>4001</v>
      </c>
      <c r="C90" s="280">
        <f>SUM(ENERO:DICIEMBRE!C90)</f>
        <v>684</v>
      </c>
      <c r="D90" s="280">
        <f>SUM(ENERO:DICIEMBRE!D90)</f>
        <v>3317</v>
      </c>
      <c r="E90" s="280">
        <f>SUM(ENERO:DICIEMBRE!E90)</f>
        <v>4001</v>
      </c>
      <c r="F90" s="280">
        <f>SUM(ENERO:DICIEMBRE!F90)</f>
        <v>0</v>
      </c>
      <c r="G90" s="6"/>
      <c r="H90" s="212"/>
      <c r="I90" s="212"/>
      <c r="J90" s="212"/>
      <c r="K90" s="212"/>
      <c r="L90" s="212"/>
      <c r="M90" s="212"/>
      <c r="N90" s="212"/>
      <c r="O90" s="212"/>
      <c r="P90" s="277"/>
      <c r="Q90" s="277"/>
      <c r="R90" s="277"/>
      <c r="S90" s="277"/>
      <c r="T90" s="277"/>
      <c r="U90" s="277"/>
      <c r="V90" s="277"/>
      <c r="W90" s="212"/>
      <c r="X90" s="277"/>
      <c r="Y90" s="200"/>
      <c r="Z90" s="200"/>
      <c r="AA90" s="200"/>
      <c r="AB90" s="200"/>
      <c r="AC90" s="200"/>
      <c r="AD90" s="200"/>
      <c r="AE90" s="200"/>
      <c r="AF90" s="200"/>
      <c r="AG90" s="200"/>
      <c r="AH90" s="199"/>
      <c r="AI90" s="199"/>
      <c r="AJ90" s="199"/>
      <c r="AK90" s="199"/>
      <c r="AL90" s="199"/>
      <c r="AM90" s="199"/>
      <c r="AN90" s="199"/>
      <c r="AO90" s="199"/>
      <c r="AP90" s="199"/>
      <c r="AQ90" s="200"/>
      <c r="AR90" s="200"/>
      <c r="CG90" s="40"/>
      <c r="CH90" s="40"/>
      <c r="CI90" s="40"/>
      <c r="CJ90" s="40"/>
    </row>
    <row r="91" spans="1:88" ht="16.350000000000001" customHeight="1" x14ac:dyDescent="0.2">
      <c r="A91" s="281" t="s">
        <v>120</v>
      </c>
      <c r="B91" s="261">
        <f>SUM(C91:D91)</f>
        <v>0</v>
      </c>
      <c r="C91" s="280">
        <f>SUM(ENERO:DICIEMBRE!C91)</f>
        <v>0</v>
      </c>
      <c r="D91" s="280">
        <f>SUM(ENERO:DICIEMBRE!D91)</f>
        <v>0</v>
      </c>
      <c r="E91" s="280">
        <f>SUM(ENERO:DICIEMBRE!E91)</f>
        <v>0</v>
      </c>
      <c r="F91" s="280">
        <f>SUM(ENERO:DICIEMBRE!F91)</f>
        <v>0</v>
      </c>
      <c r="G91" s="6"/>
      <c r="H91" s="212"/>
      <c r="I91" s="212"/>
      <c r="J91" s="212"/>
      <c r="K91" s="212"/>
      <c r="L91" s="212"/>
      <c r="M91" s="212"/>
      <c r="N91" s="212"/>
      <c r="O91" s="212"/>
      <c r="P91" s="277"/>
      <c r="Q91" s="277"/>
      <c r="R91" s="277"/>
      <c r="S91" s="277"/>
      <c r="T91" s="277"/>
      <c r="U91" s="277"/>
      <c r="V91" s="277"/>
      <c r="W91" s="212"/>
      <c r="X91" s="277"/>
      <c r="Y91" s="200"/>
      <c r="Z91" s="200"/>
      <c r="AA91" s="200"/>
      <c r="AB91" s="200"/>
      <c r="AC91" s="200"/>
      <c r="AD91" s="200"/>
      <c r="AE91" s="200"/>
      <c r="AF91" s="200"/>
      <c r="AG91" s="200"/>
      <c r="AH91" s="199"/>
      <c r="AI91" s="199"/>
      <c r="AJ91" s="199"/>
      <c r="AK91" s="199"/>
      <c r="AL91" s="199"/>
      <c r="AM91" s="199"/>
      <c r="AN91" s="199"/>
      <c r="AO91" s="199"/>
      <c r="AP91" s="199"/>
      <c r="AQ91" s="200"/>
      <c r="AR91" s="200"/>
      <c r="CG91" s="40"/>
      <c r="CH91" s="40"/>
      <c r="CI91" s="40"/>
      <c r="CJ91" s="40"/>
    </row>
    <row r="92" spans="1:88" ht="16.350000000000001" customHeight="1" x14ac:dyDescent="0.2">
      <c r="A92" s="281" t="s">
        <v>121</v>
      </c>
      <c r="B92" s="261">
        <f>SUM(C92:D92)</f>
        <v>0</v>
      </c>
      <c r="C92" s="280">
        <f>SUM(ENERO:DICIEMBRE!C92)</f>
        <v>0</v>
      </c>
      <c r="D92" s="280">
        <f>SUM(ENERO:DICIEMBRE!D92)</f>
        <v>0</v>
      </c>
      <c r="E92" s="280">
        <f>SUM(ENERO:DICIEMBRE!E92)</f>
        <v>0</v>
      </c>
      <c r="F92" s="280">
        <f>SUM(ENERO:DICIEMBRE!F92)</f>
        <v>0</v>
      </c>
      <c r="G92" s="6"/>
      <c r="H92" s="212"/>
      <c r="I92" s="212"/>
      <c r="J92" s="212"/>
      <c r="K92" s="212"/>
      <c r="L92" s="212"/>
      <c r="M92" s="212"/>
      <c r="N92" s="212"/>
      <c r="O92" s="212"/>
      <c r="P92" s="277"/>
      <c r="Q92" s="277"/>
      <c r="R92" s="277"/>
      <c r="S92" s="277"/>
      <c r="T92" s="277"/>
      <c r="U92" s="277"/>
      <c r="V92" s="277"/>
      <c r="W92" s="212"/>
      <c r="X92" s="277"/>
      <c r="Y92" s="200"/>
      <c r="Z92" s="200"/>
      <c r="AA92" s="200"/>
      <c r="AB92" s="200"/>
      <c r="AC92" s="200"/>
      <c r="AD92" s="200"/>
      <c r="AE92" s="200"/>
      <c r="AF92" s="200"/>
      <c r="AG92" s="200"/>
      <c r="AH92" s="199"/>
      <c r="AI92" s="199"/>
      <c r="AJ92" s="199"/>
      <c r="AK92" s="199"/>
      <c r="AL92" s="199"/>
      <c r="AM92" s="199"/>
      <c r="AN92" s="199"/>
      <c r="AO92" s="199"/>
      <c r="AP92" s="199"/>
      <c r="AQ92" s="200"/>
      <c r="AR92" s="200"/>
      <c r="CG92" s="40"/>
      <c r="CH92" s="40"/>
      <c r="CI92" s="40"/>
      <c r="CJ92" s="40"/>
    </row>
    <row r="93" spans="1:88" ht="16.350000000000001" customHeight="1" x14ac:dyDescent="0.2">
      <c r="A93" s="281" t="s">
        <v>122</v>
      </c>
      <c r="B93" s="261">
        <f>SUM(C93:D93)</f>
        <v>0</v>
      </c>
      <c r="C93" s="280">
        <f>SUM(ENERO:DICIEMBRE!C93)</f>
        <v>0</v>
      </c>
      <c r="D93" s="280">
        <f>SUM(ENERO:DICIEMBRE!D93)</f>
        <v>0</v>
      </c>
      <c r="E93" s="280">
        <f>SUM(ENERO:DICIEMBRE!E93)</f>
        <v>0</v>
      </c>
      <c r="F93" s="280">
        <f>SUM(ENERO:DICIEMBRE!F93)</f>
        <v>0</v>
      </c>
      <c r="G93" s="6"/>
      <c r="H93" s="212"/>
      <c r="I93" s="212"/>
      <c r="J93" s="212"/>
      <c r="K93" s="212"/>
      <c r="L93" s="212"/>
      <c r="M93" s="212"/>
      <c r="N93" s="212"/>
      <c r="O93" s="212"/>
      <c r="P93" s="277"/>
      <c r="Q93" s="277"/>
      <c r="R93" s="277"/>
      <c r="S93" s="277"/>
      <c r="T93" s="277"/>
      <c r="U93" s="277"/>
      <c r="V93" s="277"/>
      <c r="W93" s="212"/>
      <c r="X93" s="277"/>
      <c r="Y93" s="200"/>
      <c r="Z93" s="200"/>
      <c r="AA93" s="200"/>
      <c r="AB93" s="200"/>
      <c r="AC93" s="200"/>
      <c r="AD93" s="200"/>
      <c r="AE93" s="200"/>
      <c r="AF93" s="200"/>
      <c r="AG93" s="200"/>
      <c r="AH93" s="199"/>
      <c r="AI93" s="199"/>
      <c r="AJ93" s="199"/>
      <c r="AK93" s="199"/>
      <c r="AL93" s="199"/>
      <c r="AM93" s="199"/>
      <c r="AN93" s="199"/>
      <c r="AO93" s="199"/>
      <c r="AP93" s="199"/>
      <c r="AQ93" s="200"/>
      <c r="AR93" s="200"/>
      <c r="CG93" s="40"/>
      <c r="CH93" s="40"/>
      <c r="CI93" s="40"/>
      <c r="CJ93" s="40"/>
    </row>
    <row r="94" spans="1:88" ht="16.350000000000001" customHeight="1" x14ac:dyDescent="0.2">
      <c r="A94" s="283" t="s">
        <v>123</v>
      </c>
      <c r="B94" s="284">
        <f>SUM(C94:D94)</f>
        <v>305</v>
      </c>
      <c r="C94" s="280">
        <f>SUM(ENERO:DICIEMBRE!C94)</f>
        <v>0</v>
      </c>
      <c r="D94" s="280">
        <f>SUM(ENERO:DICIEMBRE!D94)</f>
        <v>305</v>
      </c>
      <c r="E94" s="280">
        <f>SUM(ENERO:DICIEMBRE!E94)</f>
        <v>305</v>
      </c>
      <c r="F94" s="280">
        <f>SUM(ENERO:DICIEMBRE!F94)</f>
        <v>0</v>
      </c>
      <c r="G94" s="6"/>
      <c r="H94" s="212"/>
      <c r="I94" s="212"/>
      <c r="J94" s="212"/>
      <c r="K94" s="212"/>
      <c r="L94" s="212"/>
      <c r="M94" s="212"/>
      <c r="N94" s="212"/>
      <c r="O94" s="212"/>
      <c r="P94" s="277"/>
      <c r="Q94" s="277"/>
      <c r="R94" s="277"/>
      <c r="S94" s="277"/>
      <c r="T94" s="277"/>
      <c r="U94" s="277"/>
      <c r="V94" s="277"/>
      <c r="W94" s="212"/>
      <c r="X94" s="277"/>
      <c r="Y94" s="200"/>
      <c r="Z94" s="200"/>
      <c r="AA94" s="200"/>
      <c r="AB94" s="200"/>
      <c r="AC94" s="200"/>
      <c r="AD94" s="200"/>
      <c r="AE94" s="200"/>
      <c r="AF94" s="200"/>
      <c r="AG94" s="200"/>
      <c r="AH94" s="199"/>
      <c r="AI94" s="199"/>
      <c r="AJ94" s="199"/>
      <c r="AK94" s="199"/>
      <c r="AL94" s="199"/>
      <c r="AM94" s="199"/>
      <c r="AN94" s="199"/>
      <c r="AO94" s="199"/>
      <c r="AP94" s="199"/>
      <c r="AQ94" s="200"/>
      <c r="AR94" s="200"/>
      <c r="CG94" s="40"/>
      <c r="CH94" s="40"/>
      <c r="CI94" s="40"/>
      <c r="CJ94" s="40"/>
    </row>
    <row r="95" spans="1:88" ht="16.350000000000001" customHeight="1" x14ac:dyDescent="0.2">
      <c r="A95" s="2932" t="s">
        <v>124</v>
      </c>
      <c r="B95" s="2933"/>
      <c r="C95" s="2933"/>
      <c r="D95" s="2933"/>
      <c r="E95" s="2933"/>
      <c r="F95" s="2934"/>
      <c r="G95" s="6"/>
      <c r="H95" s="212"/>
      <c r="I95" s="212"/>
      <c r="J95" s="212"/>
      <c r="K95" s="212"/>
      <c r="L95" s="212"/>
      <c r="M95" s="212"/>
      <c r="N95" s="212"/>
      <c r="O95" s="212"/>
      <c r="P95" s="277"/>
      <c r="Q95" s="277"/>
      <c r="R95" s="277"/>
      <c r="S95" s="277"/>
      <c r="T95" s="277"/>
      <c r="U95" s="277"/>
      <c r="V95" s="277"/>
      <c r="W95" s="212"/>
      <c r="X95" s="277"/>
      <c r="Y95" s="200"/>
      <c r="Z95" s="200"/>
      <c r="AA95" s="200"/>
      <c r="AB95" s="200"/>
      <c r="AC95" s="200"/>
      <c r="AD95" s="200"/>
      <c r="AE95" s="200"/>
      <c r="AF95" s="200"/>
      <c r="AG95" s="200"/>
      <c r="AH95" s="199"/>
      <c r="AI95" s="199"/>
      <c r="AJ95" s="199"/>
      <c r="AK95" s="199"/>
      <c r="AL95" s="199"/>
      <c r="AM95" s="199"/>
      <c r="AN95" s="199"/>
      <c r="AO95" s="199"/>
      <c r="AP95" s="199"/>
      <c r="AQ95" s="200"/>
      <c r="AR95" s="200"/>
      <c r="CG95" s="40"/>
      <c r="CH95" s="40"/>
      <c r="CI95" s="40"/>
      <c r="CJ95" s="40"/>
    </row>
    <row r="96" spans="1:88" ht="16.350000000000001" customHeight="1" x14ac:dyDescent="0.2">
      <c r="A96" s="286" t="s">
        <v>125</v>
      </c>
      <c r="B96" s="287">
        <f>SUM(C96:D96)</f>
        <v>10</v>
      </c>
      <c r="C96" s="280">
        <f>SUM(ENERO:DICIEMBRE!C96)</f>
        <v>0</v>
      </c>
      <c r="D96" s="280">
        <f>SUM(ENERO:DICIEMBRE!D96)</f>
        <v>10</v>
      </c>
      <c r="E96" s="280">
        <f>SUM(ENERO:DICIEMBRE!E96)</f>
        <v>10</v>
      </c>
      <c r="F96" s="280">
        <f>SUM(ENERO:DICIEMBRE!F96)</f>
        <v>0</v>
      </c>
      <c r="G96" s="6"/>
      <c r="H96" s="212"/>
      <c r="I96" s="212"/>
      <c r="J96" s="212"/>
      <c r="K96" s="212"/>
      <c r="L96" s="212"/>
      <c r="M96" s="212"/>
      <c r="N96" s="212"/>
      <c r="O96" s="212"/>
      <c r="P96" s="277"/>
      <c r="Q96" s="277"/>
      <c r="R96" s="277"/>
      <c r="S96" s="277"/>
      <c r="T96" s="277"/>
      <c r="U96" s="277"/>
      <c r="V96" s="277"/>
      <c r="W96" s="212"/>
      <c r="X96" s="277"/>
      <c r="Y96" s="200"/>
      <c r="Z96" s="200"/>
      <c r="AA96" s="200"/>
      <c r="AB96" s="200"/>
      <c r="AC96" s="200"/>
      <c r="AD96" s="200"/>
      <c r="AE96" s="200"/>
      <c r="AF96" s="200"/>
      <c r="AG96" s="200"/>
      <c r="AH96" s="200"/>
      <c r="AI96" s="200"/>
      <c r="AJ96" s="200"/>
      <c r="AK96" s="200"/>
      <c r="AL96" s="200"/>
      <c r="AM96" s="200"/>
      <c r="AN96" s="200"/>
      <c r="AO96" s="200"/>
      <c r="AP96" s="200"/>
      <c r="AQ96" s="200"/>
      <c r="AR96" s="200"/>
      <c r="CG96" s="40"/>
      <c r="CH96" s="40"/>
      <c r="CI96" s="40"/>
      <c r="CJ96" s="40"/>
    </row>
    <row r="97" spans="1:104" ht="16.350000000000001" customHeight="1" x14ac:dyDescent="0.2">
      <c r="A97" s="288" t="s">
        <v>126</v>
      </c>
      <c r="B97" s="289">
        <f>SUM(C97:D97)</f>
        <v>11</v>
      </c>
      <c r="C97" s="280">
        <f>SUM(ENERO:DICIEMBRE!C97)</f>
        <v>0</v>
      </c>
      <c r="D97" s="280">
        <f>SUM(ENERO:DICIEMBRE!D97)</f>
        <v>11</v>
      </c>
      <c r="E97" s="280">
        <f>SUM(ENERO:DICIEMBRE!E97)</f>
        <v>11</v>
      </c>
      <c r="F97" s="280">
        <f>SUM(ENERO:DICIEMBRE!F97)</f>
        <v>0</v>
      </c>
      <c r="G97" s="6"/>
      <c r="H97" s="212"/>
      <c r="I97" s="212"/>
      <c r="J97" s="212"/>
      <c r="K97" s="212"/>
      <c r="L97" s="212"/>
      <c r="M97" s="212"/>
      <c r="N97" s="212"/>
      <c r="O97" s="212"/>
      <c r="P97" s="277"/>
      <c r="Q97" s="277"/>
      <c r="R97" s="277"/>
      <c r="S97" s="277"/>
      <c r="T97" s="277"/>
      <c r="U97" s="277"/>
      <c r="V97" s="277"/>
      <c r="W97" s="212"/>
      <c r="X97" s="277"/>
      <c r="Y97" s="200"/>
      <c r="Z97" s="200"/>
      <c r="AA97" s="200"/>
      <c r="AB97" s="200"/>
      <c r="AC97" s="200"/>
      <c r="AD97" s="200"/>
      <c r="AE97" s="200"/>
      <c r="AF97" s="200"/>
      <c r="AG97" s="200"/>
      <c r="AH97" s="200"/>
      <c r="AI97" s="200"/>
      <c r="AJ97" s="200"/>
      <c r="AK97" s="200"/>
      <c r="AL97" s="200"/>
      <c r="AM97" s="200"/>
      <c r="AN97" s="200"/>
      <c r="AO97" s="200"/>
      <c r="AP97" s="200"/>
      <c r="AQ97" s="200"/>
      <c r="AR97" s="200"/>
      <c r="CG97" s="40"/>
      <c r="CH97" s="40"/>
      <c r="CI97" s="40"/>
      <c r="CJ97" s="40"/>
    </row>
    <row r="98" spans="1:104" ht="24.75" customHeight="1" x14ac:dyDescent="0.2">
      <c r="A98" s="191" t="s">
        <v>127</v>
      </c>
      <c r="B98" s="290">
        <f>SUM(C98:D98)</f>
        <v>4</v>
      </c>
      <c r="C98" s="280">
        <f>SUM(ENERO:DICIEMBRE!C98)</f>
        <v>0</v>
      </c>
      <c r="D98" s="280">
        <f>SUM(ENERO:DICIEMBRE!D98)</f>
        <v>4</v>
      </c>
      <c r="E98" s="280">
        <f>SUM(ENERO:DICIEMBRE!E98)</f>
        <v>4</v>
      </c>
      <c r="F98" s="280">
        <f>SUM(ENERO:DICIEMBRE!F98)</f>
        <v>0</v>
      </c>
      <c r="G98" s="6"/>
      <c r="H98" s="212"/>
      <c r="I98" s="212"/>
      <c r="J98" s="212"/>
      <c r="K98" s="212"/>
      <c r="L98" s="212"/>
      <c r="M98" s="212"/>
      <c r="N98" s="212"/>
      <c r="O98" s="212"/>
      <c r="P98" s="277"/>
      <c r="Q98" s="277"/>
      <c r="R98" s="277"/>
      <c r="S98" s="277"/>
      <c r="T98" s="277"/>
      <c r="U98" s="277"/>
      <c r="V98" s="277"/>
      <c r="W98" s="212"/>
      <c r="X98" s="277"/>
      <c r="Y98" s="200"/>
      <c r="Z98" s="200"/>
      <c r="AA98" s="200"/>
      <c r="AB98" s="200"/>
      <c r="AC98" s="200"/>
      <c r="AD98" s="200"/>
      <c r="AE98" s="200"/>
      <c r="AF98" s="200"/>
      <c r="AG98" s="200"/>
      <c r="AH98" s="200"/>
      <c r="AI98" s="200"/>
      <c r="AJ98" s="200"/>
      <c r="AK98" s="200"/>
      <c r="AL98" s="200"/>
      <c r="AM98" s="200"/>
      <c r="AN98" s="200"/>
      <c r="AO98" s="200"/>
      <c r="AP98" s="200"/>
      <c r="AQ98" s="200"/>
      <c r="AR98" s="200"/>
      <c r="CG98" s="40"/>
      <c r="CH98" s="40"/>
      <c r="CI98" s="40"/>
      <c r="CJ98" s="40"/>
    </row>
    <row r="99" spans="1:104" s="8" customFormat="1" ht="31.35" customHeight="1" x14ac:dyDescent="0.2">
      <c r="A99" s="2935" t="s">
        <v>128</v>
      </c>
      <c r="B99" s="2935"/>
      <c r="C99" s="2935"/>
      <c r="D99" s="2935"/>
      <c r="E99" s="2935"/>
      <c r="F99" s="2935"/>
      <c r="G99" s="198"/>
      <c r="H99" s="198"/>
      <c r="I99" s="198"/>
      <c r="J99" s="198"/>
      <c r="K99" s="198"/>
      <c r="L99" s="198"/>
      <c r="M99" s="198"/>
      <c r="N99" s="198"/>
      <c r="O99" s="198"/>
      <c r="P99" s="198"/>
      <c r="Q99" s="291"/>
      <c r="R99" s="291"/>
      <c r="S99" s="291"/>
      <c r="T99" s="291"/>
      <c r="U99" s="291"/>
      <c r="V99" s="291"/>
      <c r="W99" s="198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  <c r="AM99" s="291"/>
      <c r="AN99" s="291"/>
      <c r="AO99" s="291"/>
      <c r="AP99" s="291"/>
      <c r="AQ99" s="291"/>
      <c r="AR99" s="291"/>
      <c r="BX99" s="4"/>
      <c r="BY99" s="4"/>
      <c r="BZ99" s="4"/>
      <c r="CA99" s="5"/>
      <c r="CB99" s="5"/>
      <c r="CC99" s="5"/>
      <c r="CD99" s="5"/>
      <c r="CE99" s="5"/>
      <c r="CF99" s="5"/>
      <c r="CG99" s="40"/>
      <c r="CH99" s="40"/>
      <c r="CI99" s="40"/>
      <c r="CJ99" s="40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4"/>
    </row>
    <row r="100" spans="1:104" ht="16.350000000000001" customHeight="1" x14ac:dyDescent="0.2">
      <c r="A100" s="2936" t="s">
        <v>129</v>
      </c>
      <c r="B100" s="2939" t="s">
        <v>130</v>
      </c>
      <c r="C100" s="2940"/>
      <c r="D100" s="2940"/>
      <c r="E100" s="2941"/>
      <c r="F100" s="2939" t="s">
        <v>131</v>
      </c>
      <c r="G100" s="2940"/>
      <c r="H100" s="2940"/>
      <c r="I100" s="2941"/>
      <c r="J100" s="2917" t="s">
        <v>132</v>
      </c>
      <c r="K100" s="2920" t="s">
        <v>133</v>
      </c>
      <c r="L100" s="2921"/>
      <c r="M100" s="2920" t="s">
        <v>134</v>
      </c>
      <c r="N100" s="2921"/>
      <c r="O100" s="6"/>
      <c r="P100" s="233"/>
      <c r="Q100" s="233"/>
      <c r="R100" s="233"/>
      <c r="S100" s="233"/>
      <c r="T100" s="233"/>
      <c r="U100" s="233"/>
      <c r="V100" s="6"/>
      <c r="W100" s="233"/>
      <c r="X100" s="292"/>
      <c r="Y100" s="237"/>
      <c r="Z100" s="237"/>
      <c r="AA100" s="237"/>
      <c r="AB100" s="237"/>
      <c r="AC100" s="237"/>
      <c r="AD100" s="237"/>
      <c r="AE100" s="237"/>
      <c r="AF100" s="237"/>
      <c r="AG100" s="237"/>
      <c r="AH100" s="237"/>
      <c r="AI100" s="200"/>
      <c r="AJ100" s="200"/>
      <c r="AK100" s="200"/>
      <c r="AL100" s="200"/>
      <c r="AM100" s="200"/>
      <c r="AN100" s="200"/>
      <c r="AO100" s="200"/>
      <c r="AP100" s="200"/>
      <c r="AQ100" s="200"/>
      <c r="AR100" s="200"/>
      <c r="CG100" s="40"/>
      <c r="CH100" s="40"/>
      <c r="CI100" s="40"/>
      <c r="CJ100" s="40"/>
    </row>
    <row r="101" spans="1:104" ht="39" customHeight="1" x14ac:dyDescent="0.2">
      <c r="A101" s="2937"/>
      <c r="B101" s="2942"/>
      <c r="C101" s="2943"/>
      <c r="D101" s="2943"/>
      <c r="E101" s="2944"/>
      <c r="F101" s="2945"/>
      <c r="G101" s="2946"/>
      <c r="H101" s="2946"/>
      <c r="I101" s="2947"/>
      <c r="J101" s="2918"/>
      <c r="K101" s="2922"/>
      <c r="L101" s="2923"/>
      <c r="M101" s="2922"/>
      <c r="N101" s="2923"/>
      <c r="O101" s="6"/>
      <c r="P101" s="233"/>
      <c r="Q101" s="233"/>
      <c r="R101" s="233"/>
      <c r="S101" s="233"/>
      <c r="T101" s="233"/>
      <c r="U101" s="233"/>
      <c r="V101" s="6"/>
      <c r="W101" s="233"/>
      <c r="X101" s="277"/>
      <c r="Y101" s="200"/>
      <c r="Z101" s="200"/>
      <c r="AA101" s="200"/>
      <c r="AB101" s="200"/>
      <c r="AC101" s="200"/>
      <c r="AD101" s="200"/>
      <c r="AE101" s="200"/>
      <c r="AF101" s="200"/>
      <c r="AG101" s="200"/>
      <c r="AH101" s="200"/>
      <c r="AI101" s="200"/>
      <c r="AJ101" s="200"/>
      <c r="AK101" s="200"/>
      <c r="AL101" s="200"/>
      <c r="AM101" s="200"/>
      <c r="AN101" s="200"/>
      <c r="AO101" s="200"/>
      <c r="AP101" s="200"/>
      <c r="AQ101" s="200"/>
      <c r="AR101" s="200"/>
      <c r="CG101" s="40"/>
      <c r="CH101" s="40"/>
      <c r="CI101" s="40"/>
      <c r="CJ101" s="40"/>
    </row>
    <row r="102" spans="1:104" ht="40.5" customHeight="1" x14ac:dyDescent="0.2">
      <c r="A102" s="2938"/>
      <c r="B102" s="293" t="s">
        <v>135</v>
      </c>
      <c r="C102" s="294" t="s">
        <v>136</v>
      </c>
      <c r="D102" s="295" t="s">
        <v>137</v>
      </c>
      <c r="E102" s="296" t="s">
        <v>138</v>
      </c>
      <c r="F102" s="297" t="s">
        <v>139</v>
      </c>
      <c r="G102" s="298" t="s">
        <v>140</v>
      </c>
      <c r="H102" s="298" t="s">
        <v>137</v>
      </c>
      <c r="I102" s="296" t="s">
        <v>138</v>
      </c>
      <c r="J102" s="2919"/>
      <c r="K102" s="299" t="s">
        <v>135</v>
      </c>
      <c r="L102" s="300" t="s">
        <v>136</v>
      </c>
      <c r="M102" s="299" t="s">
        <v>139</v>
      </c>
      <c r="N102" s="300" t="s">
        <v>141</v>
      </c>
      <c r="O102" s="6"/>
      <c r="P102" s="233"/>
      <c r="Q102" s="233"/>
      <c r="R102" s="233"/>
      <c r="S102" s="233"/>
      <c r="T102" s="233"/>
      <c r="U102" s="233"/>
      <c r="V102" s="6"/>
      <c r="W102" s="233"/>
      <c r="X102" s="277"/>
      <c r="Y102" s="200"/>
      <c r="Z102" s="200"/>
      <c r="AA102" s="200"/>
      <c r="AB102" s="200"/>
      <c r="AC102" s="200"/>
      <c r="AD102" s="200"/>
      <c r="AE102" s="200"/>
      <c r="AF102" s="200"/>
      <c r="AG102" s="200"/>
      <c r="AH102" s="200"/>
      <c r="AI102" s="200"/>
      <c r="AJ102" s="200"/>
      <c r="AK102" s="200"/>
      <c r="AL102" s="200"/>
      <c r="AM102" s="200"/>
      <c r="AN102" s="200"/>
      <c r="AO102" s="200"/>
      <c r="AP102" s="200"/>
      <c r="AQ102" s="200"/>
      <c r="AR102" s="200"/>
      <c r="CG102" s="40"/>
      <c r="CH102" s="40"/>
      <c r="CI102" s="40"/>
      <c r="CJ102" s="40"/>
    </row>
    <row r="103" spans="1:104" ht="16.350000000000001" customHeight="1" x14ac:dyDescent="0.2">
      <c r="A103" s="301" t="s">
        <v>142</v>
      </c>
      <c r="B103" s="280">
        <f>SUM(ENERO:DICIEMBRE!B103)</f>
        <v>132153</v>
      </c>
      <c r="C103" s="280">
        <f>SUM(ENERO:DICIEMBRE!C103)</f>
        <v>3584</v>
      </c>
      <c r="D103" s="280">
        <f>SUM(ENERO:DICIEMBRE!D103)</f>
        <v>103320</v>
      </c>
      <c r="E103" s="280">
        <f>SUM(ENERO:DICIEMBRE!E103)</f>
        <v>32417</v>
      </c>
      <c r="F103" s="280">
        <f>SUM(ENERO:DICIEMBRE!F103)</f>
        <v>416208</v>
      </c>
      <c r="G103" s="280">
        <f>SUM(ENERO:DICIEMBRE!G103)</f>
        <v>4012</v>
      </c>
      <c r="H103" s="280">
        <f>SUM(ENERO:DICIEMBRE!H103)</f>
        <v>318505</v>
      </c>
      <c r="I103" s="280">
        <f>SUM(ENERO:DICIEMBRE!I103)</f>
        <v>93691</v>
      </c>
      <c r="J103" s="280">
        <f>SUM(ENERO:DICIEMBRE!J103)</f>
        <v>99736</v>
      </c>
      <c r="K103" s="280">
        <f>SUM(ENERO:DICIEMBRE!K103)</f>
        <v>0</v>
      </c>
      <c r="L103" s="280">
        <f>SUM(ENERO:DICIEMBRE!L103)</f>
        <v>0</v>
      </c>
      <c r="M103" s="280">
        <f>SUM(ENERO:DICIEMBRE!M103)</f>
        <v>0</v>
      </c>
      <c r="N103" s="280">
        <f>SUM(ENERO:DICIEMBRE!N103)</f>
        <v>0</v>
      </c>
      <c r="O103" s="6" t="str">
        <f>CA103&amp;CB103&amp;CC103&amp;CD103</f>
        <v/>
      </c>
      <c r="P103" s="233"/>
      <c r="Q103" s="233"/>
      <c r="R103" s="233"/>
      <c r="S103" s="233"/>
      <c r="T103" s="233"/>
      <c r="U103" s="233"/>
      <c r="V103" s="6"/>
      <c r="W103" s="233"/>
      <c r="X103" s="304"/>
      <c r="Y103" s="305"/>
      <c r="Z103" s="305"/>
      <c r="AA103" s="305"/>
      <c r="AB103" s="305"/>
      <c r="AC103" s="305"/>
      <c r="AD103" s="305"/>
      <c r="AE103" s="305"/>
      <c r="AF103" s="305"/>
      <c r="AG103" s="305"/>
      <c r="AH103" s="305"/>
      <c r="AI103" s="305"/>
      <c r="AJ103" s="305"/>
      <c r="AK103" s="305"/>
      <c r="AL103" s="305"/>
      <c r="AM103" s="305"/>
      <c r="AN103" s="305"/>
      <c r="AO103" s="305"/>
      <c r="AP103" s="305"/>
      <c r="AQ103" s="305"/>
      <c r="AR103" s="305"/>
      <c r="CA103" s="306" t="str">
        <f>IF(CG103=1,"* Las recetas totales despachadas a pacientes del PSC, deben ser menores o iguales al total de Recetas con Despacho Total. ","")</f>
        <v/>
      </c>
      <c r="CB103" s="306" t="str">
        <f>IF(CH103=1,"* Las recetas parciales despachadas a pacientes del PSC, deben ser menores o iguales al total de Recetas con Despacho Parcial. ","")</f>
        <v/>
      </c>
      <c r="CC103" s="306" t="str">
        <f>IF(CI103=1,"* Las prescripciones emitidas a pacientes del PSC, deben ser menores o iguales a las Prescripciones totales emitidas. ","")</f>
        <v/>
      </c>
      <c r="CD103" s="306" t="str">
        <f>IF(CJ103=1,"* Las prescripciones rechazadas a pacientes del PSC, deben ser menores o iguales a las Prescripciones totales rechazadas. ","")</f>
        <v/>
      </c>
      <c r="CG103" s="307">
        <f>IF(B103&lt;K103,1,0)</f>
        <v>0</v>
      </c>
      <c r="CH103" s="307">
        <f>IF(C103&lt;L103,1,0)</f>
        <v>0</v>
      </c>
      <c r="CI103" s="307">
        <f>IF(F103&lt;M103,1,0)</f>
        <v>0</v>
      </c>
      <c r="CJ103" s="307">
        <f>IF(G103&lt;N103,1,0)</f>
        <v>0</v>
      </c>
    </row>
    <row r="104" spans="1:104" ht="16.350000000000001" customHeight="1" x14ac:dyDescent="0.2">
      <c r="A104" s="308" t="s">
        <v>143</v>
      </c>
      <c r="B104" s="280">
        <f>SUM(ENERO:DICIEMBRE!B104)</f>
        <v>12941</v>
      </c>
      <c r="C104" s="280">
        <f>SUM(ENERO:DICIEMBRE!C104)</f>
        <v>1131</v>
      </c>
      <c r="D104" s="280">
        <f>SUM(ENERO:DICIEMBRE!D104)</f>
        <v>14072</v>
      </c>
      <c r="E104" s="280">
        <f>SUM(ENERO:DICIEMBRE!E104)</f>
        <v>0</v>
      </c>
      <c r="F104" s="280">
        <f>SUM(ENERO:DICIEMBRE!F104)</f>
        <v>29237</v>
      </c>
      <c r="G104" s="280">
        <f>SUM(ENERO:DICIEMBRE!G104)</f>
        <v>1309</v>
      </c>
      <c r="H104" s="280">
        <f>SUM(ENERO:DICIEMBRE!H104)</f>
        <v>27928</v>
      </c>
      <c r="I104" s="280">
        <f>SUM(ENERO:DICIEMBRE!I104)</f>
        <v>0</v>
      </c>
      <c r="J104" s="280">
        <f>SUM(ENERO:DICIEMBRE!J104)</f>
        <v>12941</v>
      </c>
      <c r="K104" s="315"/>
      <c r="L104" s="316"/>
      <c r="M104" s="315"/>
      <c r="N104" s="316"/>
      <c r="O104" s="6"/>
      <c r="P104" s="233"/>
      <c r="Q104" s="233"/>
      <c r="R104" s="233"/>
      <c r="S104" s="233"/>
      <c r="T104" s="233"/>
      <c r="U104" s="233"/>
      <c r="V104" s="6"/>
      <c r="W104" s="233"/>
      <c r="X104" s="304"/>
      <c r="Y104" s="305"/>
      <c r="Z104" s="305"/>
      <c r="AA104" s="305"/>
      <c r="AB104" s="305"/>
      <c r="AC104" s="305"/>
      <c r="AD104" s="305"/>
      <c r="AE104" s="305"/>
      <c r="AF104" s="305"/>
      <c r="AG104" s="305"/>
      <c r="AH104" s="305"/>
      <c r="AI104" s="305"/>
      <c r="AJ104" s="305"/>
      <c r="AK104" s="305"/>
      <c r="AL104" s="305"/>
      <c r="AM104" s="305"/>
      <c r="AN104" s="305"/>
      <c r="AO104" s="305"/>
      <c r="AP104" s="305"/>
      <c r="AQ104" s="305"/>
      <c r="AR104" s="305"/>
      <c r="CA104" s="306" t="str">
        <f>IF(CG104=1,"* Las recetas totales despachadas a pacientes del PSC, deben ser menores o iguales al total de Recetas con Despacho Total. ","")</f>
        <v/>
      </c>
      <c r="CB104" s="306" t="str">
        <f>IF(CH104=1,"* Las recetas parciales despachadas a pacientes del PSC, deben ser menores o iguales al total de Recetas con Despacho Parcial. ","")</f>
        <v/>
      </c>
      <c r="CC104" s="306" t="str">
        <f>IF(CI104=1,"* Las prescripciones emitidas a pacientes del PSC, deben ser menores o iguales a las Prescripciones totales emitidas. ","")</f>
        <v/>
      </c>
      <c r="CD104" s="306" t="str">
        <f>IF(CJ104=1,"* Las prescripciones rechazadas a pacientes del PSC, deben ser menores o iguales a las Prescripciones totales rechazadas. ","")</f>
        <v/>
      </c>
      <c r="CG104" s="307">
        <f t="shared" ref="CG104:CH105" si="8">IF(B104&lt;K104,1,0)</f>
        <v>0</v>
      </c>
      <c r="CH104" s="307">
        <f t="shared" si="8"/>
        <v>0</v>
      </c>
      <c r="CI104" s="307">
        <f t="shared" ref="CI104:CJ105" si="9">IF(F104&lt;M104,1,0)</f>
        <v>0</v>
      </c>
      <c r="CJ104" s="307">
        <f t="shared" si="9"/>
        <v>0</v>
      </c>
    </row>
    <row r="105" spans="1:104" ht="16.350000000000001" customHeight="1" x14ac:dyDescent="0.2">
      <c r="A105" s="308" t="s">
        <v>144</v>
      </c>
      <c r="B105" s="280">
        <f>SUM(ENERO:DICIEMBRE!B105)</f>
        <v>11080</v>
      </c>
      <c r="C105" s="280">
        <f>SUM(ENERO:DICIEMBRE!C105)</f>
        <v>0</v>
      </c>
      <c r="D105" s="280">
        <f>SUM(ENERO:DICIEMBRE!D105)</f>
        <v>11080</v>
      </c>
      <c r="E105" s="280">
        <f>SUM(ENERO:DICIEMBRE!E105)</f>
        <v>0</v>
      </c>
      <c r="F105" s="280">
        <f>SUM(ENERO:DICIEMBRE!F105)</f>
        <v>11080</v>
      </c>
      <c r="G105" s="280">
        <f>SUM(ENERO:DICIEMBRE!G105)</f>
        <v>0</v>
      </c>
      <c r="H105" s="280">
        <f>SUM(ENERO:DICIEMBRE!H105)</f>
        <v>11080</v>
      </c>
      <c r="I105" s="280">
        <f>SUM(ENERO:DICIEMBRE!I105)</f>
        <v>0</v>
      </c>
      <c r="J105" s="280">
        <f>SUM(ENERO:DICIEMBRE!J105)</f>
        <v>11080</v>
      </c>
      <c r="K105" s="323"/>
      <c r="L105" s="324"/>
      <c r="M105" s="323"/>
      <c r="N105" s="324"/>
      <c r="O105" s="6"/>
      <c r="P105" s="233"/>
      <c r="Q105" s="233"/>
      <c r="R105" s="233"/>
      <c r="S105" s="233"/>
      <c r="T105" s="233"/>
      <c r="U105" s="233"/>
      <c r="V105" s="6"/>
      <c r="W105" s="233"/>
      <c r="X105" s="304"/>
      <c r="Y105" s="305"/>
      <c r="Z105" s="305"/>
      <c r="AA105" s="305"/>
      <c r="AB105" s="305"/>
      <c r="AC105" s="305"/>
      <c r="AD105" s="305"/>
      <c r="AE105" s="305"/>
      <c r="AF105" s="305"/>
      <c r="AG105" s="305"/>
      <c r="AH105" s="305"/>
      <c r="AI105" s="305"/>
      <c r="AJ105" s="305"/>
      <c r="AK105" s="305"/>
      <c r="AL105" s="305"/>
      <c r="AM105" s="305"/>
      <c r="AN105" s="305"/>
      <c r="AO105" s="305"/>
      <c r="AP105" s="305"/>
      <c r="AQ105" s="305"/>
      <c r="AR105" s="305"/>
      <c r="CA105" s="306" t="str">
        <f>IF(CG105=1,"* Las recetas totales despachadas a pacientes del PSC, deben ser menores o iguales al total de Recetas con Despacho Total. ","")</f>
        <v/>
      </c>
      <c r="CB105" s="306" t="str">
        <f>IF(CH105=1,"* Las recetas parciales despachadas a pacientes del PSC, deben ser menores o iguales al total de Recetas con Despacho Parcial. ","")</f>
        <v/>
      </c>
      <c r="CC105" s="306" t="str">
        <f>IF(CI105=1,"* Las prescripciones emitidas a pacientes del PSC, deben ser menores o iguales a las Prescripciones totales emitidas. ","")</f>
        <v/>
      </c>
      <c r="CD105" s="306" t="str">
        <f>IF(CJ105=1,"* Las prescripciones rechazadas a pacientes del PSC, deben ser menores o iguales a las Prescripciones totales rechazadas. ","")</f>
        <v/>
      </c>
      <c r="CG105" s="307">
        <f t="shared" si="8"/>
        <v>0</v>
      </c>
      <c r="CH105" s="307">
        <f t="shared" si="8"/>
        <v>0</v>
      </c>
      <c r="CI105" s="307">
        <f t="shared" si="9"/>
        <v>0</v>
      </c>
      <c r="CJ105" s="307">
        <f t="shared" si="9"/>
        <v>0</v>
      </c>
    </row>
    <row r="106" spans="1:104" ht="16.350000000000001" customHeight="1" x14ac:dyDescent="0.2">
      <c r="A106" s="325" t="s">
        <v>32</v>
      </c>
      <c r="B106" s="326">
        <f>SUM(B103:B105)</f>
        <v>156174</v>
      </c>
      <c r="C106" s="327">
        <f>SUM(C103:C105)</f>
        <v>4715</v>
      </c>
      <c r="D106" s="328">
        <f t="shared" ref="D106:E106" si="10">SUM(D103:D105)</f>
        <v>128472</v>
      </c>
      <c r="E106" s="327">
        <f t="shared" si="10"/>
        <v>32417</v>
      </c>
      <c r="F106" s="326">
        <f>SUM(F103:F105)</f>
        <v>456525</v>
      </c>
      <c r="G106" s="329">
        <f>SUM(G103:G105)</f>
        <v>5321</v>
      </c>
      <c r="H106" s="329">
        <f t="shared" ref="H106:I106" si="11">SUM(H103:H105)</f>
        <v>357513</v>
      </c>
      <c r="I106" s="327">
        <f t="shared" si="11"/>
        <v>93691</v>
      </c>
      <c r="J106" s="330">
        <f>SUM(J103:J105)</f>
        <v>123757</v>
      </c>
      <c r="K106" s="326">
        <f>+K103</f>
        <v>0</v>
      </c>
      <c r="L106" s="330">
        <f>+L103</f>
        <v>0</v>
      </c>
      <c r="M106" s="326">
        <f>+M103</f>
        <v>0</v>
      </c>
      <c r="N106" s="330">
        <f>+N103</f>
        <v>0</v>
      </c>
      <c r="O106" s="6"/>
      <c r="P106" s="233"/>
      <c r="Q106" s="233"/>
      <c r="R106" s="233"/>
      <c r="S106" s="233"/>
      <c r="T106" s="233"/>
      <c r="U106" s="233"/>
      <c r="V106" s="6"/>
      <c r="W106" s="233"/>
      <c r="X106" s="331"/>
      <c r="Y106" s="332"/>
      <c r="Z106" s="332"/>
      <c r="AA106" s="332"/>
      <c r="AB106" s="332"/>
      <c r="AC106" s="332"/>
      <c r="AD106" s="332"/>
      <c r="AE106" s="332"/>
      <c r="AF106" s="332"/>
      <c r="AG106" s="332"/>
      <c r="AH106" s="332"/>
      <c r="AI106" s="332"/>
      <c r="AJ106" s="332"/>
      <c r="AK106" s="332"/>
      <c r="AL106" s="332"/>
      <c r="AM106" s="332"/>
      <c r="AN106" s="332"/>
      <c r="AO106" s="332"/>
      <c r="AP106" s="332"/>
      <c r="AQ106" s="332"/>
      <c r="AR106" s="332"/>
      <c r="CG106" s="40"/>
      <c r="CH106" s="40"/>
      <c r="CI106" s="40"/>
      <c r="CJ106" s="40"/>
    </row>
    <row r="107" spans="1:104" ht="31.35" customHeight="1" x14ac:dyDescent="0.2">
      <c r="A107" s="9" t="s">
        <v>145</v>
      </c>
      <c r="B107" s="333"/>
      <c r="C107" s="334"/>
      <c r="D107" s="335"/>
      <c r="E107" s="336"/>
      <c r="F107" s="336"/>
      <c r="G107" s="337"/>
      <c r="H107" s="337"/>
      <c r="I107" s="338"/>
      <c r="J107" s="339"/>
      <c r="K107" s="338"/>
      <c r="L107" s="339"/>
      <c r="M107" s="6"/>
      <c r="N107" s="6"/>
      <c r="O107" s="6"/>
      <c r="P107" s="6"/>
      <c r="Q107" s="233"/>
      <c r="R107" s="233"/>
      <c r="S107" s="233"/>
      <c r="T107" s="233"/>
      <c r="U107" s="233"/>
      <c r="V107" s="233"/>
      <c r="W107" s="6"/>
      <c r="X107" s="304"/>
      <c r="Y107" s="304"/>
      <c r="Z107" s="305"/>
      <c r="AA107" s="305"/>
      <c r="AB107" s="305"/>
      <c r="AC107" s="305"/>
      <c r="AD107" s="305"/>
      <c r="AE107" s="305"/>
      <c r="AF107" s="305"/>
      <c r="AG107" s="305"/>
      <c r="AH107" s="305"/>
      <c r="AI107" s="305"/>
      <c r="AJ107" s="305"/>
      <c r="AK107" s="305"/>
      <c r="AL107" s="305"/>
      <c r="AM107" s="305"/>
      <c r="AN107" s="305"/>
      <c r="AO107" s="305"/>
      <c r="AP107" s="305"/>
      <c r="AQ107" s="305"/>
      <c r="AR107" s="305"/>
      <c r="CG107" s="40"/>
      <c r="CH107" s="40"/>
      <c r="CI107" s="40"/>
      <c r="CJ107" s="40"/>
    </row>
    <row r="108" spans="1:104" ht="31.35" customHeight="1" x14ac:dyDescent="0.2">
      <c r="A108" s="2924" t="s">
        <v>146</v>
      </c>
      <c r="B108" s="2926" t="s">
        <v>147</v>
      </c>
      <c r="C108" s="2928" t="s">
        <v>148</v>
      </c>
      <c r="D108" s="2929"/>
      <c r="E108" s="2929"/>
      <c r="F108" s="2929"/>
      <c r="G108" s="2929"/>
      <c r="H108" s="2929"/>
      <c r="I108" s="2929"/>
      <c r="J108" s="2929"/>
      <c r="K108" s="2929"/>
      <c r="L108" s="2930"/>
      <c r="M108" s="2926" t="s">
        <v>149</v>
      </c>
      <c r="N108" s="6"/>
      <c r="O108" s="335"/>
      <c r="P108" s="335"/>
      <c r="Q108" s="335"/>
      <c r="R108" s="233"/>
      <c r="S108" s="233"/>
      <c r="T108" s="233"/>
      <c r="U108" s="233"/>
      <c r="V108" s="233"/>
      <c r="W108" s="233"/>
      <c r="X108" s="233"/>
      <c r="Y108" s="233"/>
      <c r="Z108" s="304"/>
      <c r="AA108" s="305"/>
      <c r="AB108" s="305"/>
      <c r="AC108" s="305"/>
      <c r="AD108" s="305"/>
      <c r="AE108" s="305"/>
      <c r="AF108" s="305"/>
      <c r="AG108" s="305"/>
      <c r="AH108" s="305"/>
      <c r="AI108" s="305"/>
      <c r="AJ108" s="305"/>
      <c r="AK108" s="305"/>
      <c r="AL108" s="305"/>
      <c r="AM108" s="305"/>
      <c r="AN108" s="305"/>
      <c r="AO108" s="305"/>
      <c r="AP108" s="305"/>
      <c r="AQ108" s="305"/>
      <c r="AR108" s="305"/>
      <c r="AS108" s="305"/>
      <c r="AT108" s="305"/>
      <c r="BX108" s="2"/>
      <c r="BZ108" s="3"/>
      <c r="CG108" s="40"/>
      <c r="CH108" s="40"/>
      <c r="CI108" s="40"/>
      <c r="CJ108" s="40"/>
    </row>
    <row r="109" spans="1:104" ht="35.25" customHeight="1" x14ac:dyDescent="0.2">
      <c r="A109" s="2925"/>
      <c r="B109" s="2927"/>
      <c r="C109" s="340" t="s">
        <v>150</v>
      </c>
      <c r="D109" s="341" t="s">
        <v>151</v>
      </c>
      <c r="E109" s="341" t="s">
        <v>152</v>
      </c>
      <c r="F109" s="341" t="s">
        <v>153</v>
      </c>
      <c r="G109" s="341" t="s">
        <v>154</v>
      </c>
      <c r="H109" s="342" t="s">
        <v>155</v>
      </c>
      <c r="I109" s="342" t="s">
        <v>156</v>
      </c>
      <c r="J109" s="341" t="s">
        <v>157</v>
      </c>
      <c r="K109" s="342" t="s">
        <v>158</v>
      </c>
      <c r="L109" s="343" t="s">
        <v>159</v>
      </c>
      <c r="M109" s="2927"/>
      <c r="N109" s="6"/>
      <c r="O109" s="335"/>
      <c r="P109" s="335"/>
      <c r="Q109" s="335"/>
      <c r="R109" s="233"/>
      <c r="S109" s="233"/>
      <c r="T109" s="233"/>
      <c r="U109" s="233"/>
      <c r="V109" s="233"/>
      <c r="W109" s="233"/>
      <c r="X109" s="233"/>
      <c r="Y109" s="233"/>
      <c r="Z109" s="304"/>
      <c r="AA109" s="305"/>
      <c r="AB109" s="305"/>
      <c r="AC109" s="305"/>
      <c r="AD109" s="305"/>
      <c r="AE109" s="305"/>
      <c r="AF109" s="305"/>
      <c r="AG109" s="305"/>
      <c r="AH109" s="305"/>
      <c r="AI109" s="305"/>
      <c r="AJ109" s="305"/>
      <c r="AK109" s="305"/>
      <c r="AL109" s="305"/>
      <c r="AM109" s="305"/>
      <c r="AN109" s="305"/>
      <c r="AO109" s="305"/>
      <c r="AP109" s="305"/>
      <c r="AQ109" s="305"/>
      <c r="AR109" s="305"/>
      <c r="AS109" s="305"/>
      <c r="AT109" s="305"/>
      <c r="BX109" s="2"/>
      <c r="BZ109" s="3"/>
      <c r="CG109" s="40"/>
      <c r="CH109" s="40"/>
      <c r="CI109" s="40"/>
      <c r="CJ109" s="40"/>
    </row>
    <row r="110" spans="1:104" ht="16.350000000000001" customHeight="1" x14ac:dyDescent="0.2">
      <c r="A110" s="344" t="s">
        <v>160</v>
      </c>
      <c r="B110" s="345"/>
      <c r="C110" s="302"/>
      <c r="D110" s="303"/>
      <c r="E110" s="303"/>
      <c r="F110" s="303"/>
      <c r="G110" s="303"/>
      <c r="H110" s="303"/>
      <c r="I110" s="303"/>
      <c r="J110" s="303"/>
      <c r="K110" s="303"/>
      <c r="L110" s="345"/>
      <c r="M110" s="346"/>
      <c r="N110" s="6"/>
      <c r="O110" s="335"/>
      <c r="P110" s="335"/>
      <c r="Q110" s="335"/>
      <c r="R110" s="233"/>
      <c r="S110" s="233"/>
      <c r="T110" s="233"/>
      <c r="U110" s="233"/>
      <c r="V110" s="233"/>
      <c r="W110" s="233"/>
      <c r="X110" s="233"/>
      <c r="Y110" s="233"/>
      <c r="Z110" s="347"/>
      <c r="AA110" s="348"/>
      <c r="AB110" s="348"/>
      <c r="AC110" s="348"/>
      <c r="AD110" s="348"/>
      <c r="AE110" s="348"/>
      <c r="AF110" s="348"/>
      <c r="AG110" s="348"/>
      <c r="AH110" s="348"/>
      <c r="AI110" s="348"/>
      <c r="AJ110" s="348"/>
      <c r="AK110" s="348"/>
      <c r="AL110" s="348"/>
      <c r="AM110" s="348"/>
      <c r="AN110" s="348"/>
      <c r="AO110" s="348"/>
      <c r="AP110" s="348"/>
      <c r="AQ110" s="348"/>
      <c r="AR110" s="348"/>
      <c r="AS110" s="348"/>
      <c r="AT110" s="348"/>
      <c r="BX110" s="2"/>
      <c r="BZ110" s="3"/>
      <c r="CG110" s="40"/>
      <c r="CH110" s="40"/>
      <c r="CI110" s="40"/>
      <c r="CJ110" s="40"/>
    </row>
    <row r="111" spans="1:104" ht="16.350000000000001" customHeight="1" x14ac:dyDescent="0.2">
      <c r="A111" s="109" t="s">
        <v>161</v>
      </c>
      <c r="B111" s="318"/>
      <c r="C111" s="349"/>
      <c r="D111" s="321"/>
      <c r="E111" s="321"/>
      <c r="F111" s="321"/>
      <c r="G111" s="321"/>
      <c r="H111" s="321"/>
      <c r="I111" s="321"/>
      <c r="J111" s="321"/>
      <c r="K111" s="321"/>
      <c r="L111" s="318"/>
      <c r="M111" s="350"/>
      <c r="N111" s="339"/>
      <c r="O111" s="335"/>
      <c r="P111" s="335"/>
      <c r="Q111" s="335"/>
      <c r="R111" s="233"/>
      <c r="S111" s="233"/>
      <c r="T111" s="233"/>
      <c r="U111" s="233"/>
      <c r="V111" s="233"/>
      <c r="W111" s="233"/>
      <c r="X111" s="233"/>
      <c r="Y111" s="233"/>
      <c r="Z111" s="347"/>
      <c r="AA111" s="348"/>
      <c r="AB111" s="348"/>
      <c r="AC111" s="348"/>
      <c r="AD111" s="348"/>
      <c r="AE111" s="348"/>
      <c r="AF111" s="348"/>
      <c r="AG111" s="348"/>
      <c r="AH111" s="348"/>
      <c r="AI111" s="348"/>
      <c r="AJ111" s="348"/>
      <c r="AK111" s="348"/>
      <c r="AL111" s="348"/>
      <c r="AM111" s="348"/>
      <c r="AN111" s="348"/>
      <c r="AO111" s="348"/>
      <c r="AP111" s="348"/>
      <c r="AQ111" s="348"/>
      <c r="AR111" s="348"/>
      <c r="AS111" s="348"/>
      <c r="AT111" s="348"/>
      <c r="BX111" s="2"/>
      <c r="BZ111" s="3"/>
      <c r="CG111" s="40"/>
      <c r="CH111" s="40"/>
      <c r="CI111" s="40"/>
      <c r="CJ111" s="40"/>
    </row>
    <row r="112" spans="1:104" ht="16.350000000000001" customHeight="1" x14ac:dyDescent="0.2">
      <c r="A112" s="230" t="s">
        <v>162</v>
      </c>
      <c r="B112" s="351"/>
      <c r="C112" s="317"/>
      <c r="D112" s="352"/>
      <c r="E112" s="352"/>
      <c r="F112" s="352"/>
      <c r="G112" s="352"/>
      <c r="H112" s="352"/>
      <c r="I112" s="352"/>
      <c r="J112" s="352"/>
      <c r="K112" s="352"/>
      <c r="L112" s="351"/>
      <c r="M112" s="353"/>
      <c r="N112" s="354"/>
      <c r="O112" s="335"/>
      <c r="P112" s="335"/>
      <c r="Q112" s="335"/>
      <c r="R112" s="233"/>
      <c r="S112" s="233"/>
      <c r="T112" s="233"/>
      <c r="U112" s="233"/>
      <c r="V112" s="233"/>
      <c r="W112" s="233"/>
      <c r="X112" s="233"/>
      <c r="Y112" s="233"/>
      <c r="Z112" s="347"/>
      <c r="AA112" s="348"/>
      <c r="AB112" s="348"/>
      <c r="AC112" s="348"/>
      <c r="AD112" s="348"/>
      <c r="AE112" s="348"/>
      <c r="AF112" s="348"/>
      <c r="AG112" s="348"/>
      <c r="AH112" s="348"/>
      <c r="AI112" s="348"/>
      <c r="AJ112" s="348"/>
      <c r="AK112" s="348"/>
      <c r="AL112" s="348"/>
      <c r="AM112" s="348"/>
      <c r="AN112" s="348"/>
      <c r="AO112" s="348"/>
      <c r="AP112" s="348"/>
      <c r="AQ112" s="348"/>
      <c r="AR112" s="348"/>
      <c r="AS112" s="348"/>
      <c r="AT112" s="348"/>
      <c r="BX112" s="2"/>
      <c r="BZ112" s="3"/>
      <c r="CG112" s="40"/>
      <c r="CH112" s="40"/>
      <c r="CI112" s="40"/>
      <c r="CJ112" s="40"/>
    </row>
    <row r="113" spans="1:88" ht="31.35" customHeight="1" x14ac:dyDescent="0.2">
      <c r="A113" s="10" t="s">
        <v>163</v>
      </c>
      <c r="B113" s="355"/>
      <c r="C113" s="355"/>
      <c r="D113" s="355"/>
      <c r="E113" s="355"/>
      <c r="F113" s="355"/>
      <c r="G113" s="355"/>
      <c r="H113" s="355"/>
      <c r="I113" s="355"/>
      <c r="J113" s="355"/>
      <c r="K113" s="355"/>
      <c r="L113" s="355"/>
      <c r="M113" s="355"/>
      <c r="N113" s="355"/>
      <c r="O113" s="355"/>
      <c r="P113" s="355"/>
      <c r="Q113" s="355"/>
      <c r="R113" s="355"/>
      <c r="S113" s="355"/>
      <c r="T113" s="355"/>
      <c r="U113" s="355"/>
      <c r="V113" s="355"/>
      <c r="W113" s="355"/>
      <c r="X113" s="355"/>
      <c r="Y113" s="355"/>
      <c r="Z113" s="355"/>
      <c r="AA113" s="355"/>
      <c r="AB113" s="355"/>
      <c r="AC113" s="355"/>
      <c r="AD113" s="355"/>
      <c r="AE113" s="355"/>
      <c r="AF113" s="355"/>
      <c r="AG113" s="355"/>
      <c r="AH113" s="355"/>
      <c r="AI113" s="355"/>
      <c r="AJ113" s="355"/>
      <c r="AK113" s="355"/>
      <c r="AL113" s="355"/>
      <c r="AM113" s="355"/>
      <c r="AN113" s="355"/>
      <c r="AO113" s="356"/>
      <c r="AP113" s="356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CG113" s="40"/>
      <c r="CH113" s="40"/>
      <c r="CI113" s="40"/>
      <c r="CJ113" s="40"/>
    </row>
    <row r="114" spans="1:88" ht="16.350000000000001" customHeight="1" x14ac:dyDescent="0.2">
      <c r="A114" s="2887" t="s">
        <v>164</v>
      </c>
      <c r="B114" s="2890" t="s">
        <v>4</v>
      </c>
      <c r="C114" s="2891"/>
      <c r="D114" s="2892"/>
      <c r="E114" s="2913" t="s">
        <v>5</v>
      </c>
      <c r="F114" s="2914"/>
      <c r="G114" s="2914"/>
      <c r="H114" s="2914"/>
      <c r="I114" s="2914"/>
      <c r="J114" s="2914"/>
      <c r="K114" s="2914"/>
      <c r="L114" s="2914"/>
      <c r="M114" s="2914"/>
      <c r="N114" s="2914"/>
      <c r="O114" s="2914"/>
      <c r="P114" s="2914"/>
      <c r="Q114" s="2914"/>
      <c r="R114" s="2914"/>
      <c r="S114" s="2914"/>
      <c r="T114" s="2914"/>
      <c r="U114" s="2914"/>
      <c r="V114" s="2914"/>
      <c r="W114" s="2914"/>
      <c r="X114" s="2914"/>
      <c r="Y114" s="2914"/>
      <c r="Z114" s="2914"/>
      <c r="AA114" s="2914"/>
      <c r="AB114" s="2914"/>
      <c r="AC114" s="2914"/>
      <c r="AD114" s="2914"/>
      <c r="AE114" s="2914"/>
      <c r="AF114" s="2914"/>
      <c r="AG114" s="2914"/>
      <c r="AH114" s="2914"/>
      <c r="AI114" s="2914"/>
      <c r="AJ114" s="2914"/>
      <c r="AK114" s="2914"/>
      <c r="AL114" s="2914"/>
      <c r="AM114" s="2914"/>
      <c r="AN114" s="2915"/>
      <c r="AO114" s="2892" t="s">
        <v>6</v>
      </c>
      <c r="AP114" s="2871" t="s">
        <v>165</v>
      </c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CG114" s="40"/>
      <c r="CH114" s="40"/>
      <c r="CI114" s="40"/>
      <c r="CJ114" s="40"/>
    </row>
    <row r="115" spans="1:88" ht="16.350000000000001" customHeight="1" x14ac:dyDescent="0.2">
      <c r="A115" s="2888"/>
      <c r="B115" s="2893"/>
      <c r="C115" s="2894"/>
      <c r="D115" s="2895"/>
      <c r="E115" s="2913" t="s">
        <v>11</v>
      </c>
      <c r="F115" s="2916"/>
      <c r="G115" s="2913" t="s">
        <v>12</v>
      </c>
      <c r="H115" s="2916"/>
      <c r="I115" s="2913" t="s">
        <v>13</v>
      </c>
      <c r="J115" s="2916"/>
      <c r="K115" s="2913" t="s">
        <v>14</v>
      </c>
      <c r="L115" s="2916"/>
      <c r="M115" s="2913" t="s">
        <v>15</v>
      </c>
      <c r="N115" s="2916"/>
      <c r="O115" s="2913" t="s">
        <v>16</v>
      </c>
      <c r="P115" s="2916"/>
      <c r="Q115" s="2914" t="s">
        <v>17</v>
      </c>
      <c r="R115" s="2916"/>
      <c r="S115" s="2913" t="s">
        <v>18</v>
      </c>
      <c r="T115" s="2916"/>
      <c r="U115" s="2913" t="s">
        <v>19</v>
      </c>
      <c r="V115" s="2916"/>
      <c r="W115" s="2913" t="s">
        <v>20</v>
      </c>
      <c r="X115" s="2916"/>
      <c r="Y115" s="2913" t="s">
        <v>21</v>
      </c>
      <c r="Z115" s="2916"/>
      <c r="AA115" s="2913" t="s">
        <v>22</v>
      </c>
      <c r="AB115" s="2916"/>
      <c r="AC115" s="2913" t="s">
        <v>23</v>
      </c>
      <c r="AD115" s="2916"/>
      <c r="AE115" s="2913" t="s">
        <v>24</v>
      </c>
      <c r="AF115" s="2916"/>
      <c r="AG115" s="2913" t="s">
        <v>25</v>
      </c>
      <c r="AH115" s="2916"/>
      <c r="AI115" s="2913" t="s">
        <v>26</v>
      </c>
      <c r="AJ115" s="2916"/>
      <c r="AK115" s="2913" t="s">
        <v>27</v>
      </c>
      <c r="AL115" s="2916"/>
      <c r="AM115" s="2914" t="s">
        <v>28</v>
      </c>
      <c r="AN115" s="2915"/>
      <c r="AO115" s="2892"/>
      <c r="AP115" s="2871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CG115" s="40"/>
      <c r="CH115" s="40"/>
      <c r="CI115" s="40"/>
      <c r="CJ115" s="40"/>
    </row>
    <row r="116" spans="1:88" ht="16.350000000000001" customHeight="1" x14ac:dyDescent="0.2">
      <c r="A116" s="2889"/>
      <c r="B116" s="151" t="s">
        <v>29</v>
      </c>
      <c r="C116" s="103" t="s">
        <v>30</v>
      </c>
      <c r="D116" s="357" t="s">
        <v>31</v>
      </c>
      <c r="E116" s="238" t="s">
        <v>30</v>
      </c>
      <c r="F116" s="13" t="s">
        <v>31</v>
      </c>
      <c r="G116" s="238" t="s">
        <v>30</v>
      </c>
      <c r="H116" s="13" t="s">
        <v>31</v>
      </c>
      <c r="I116" s="238" t="s">
        <v>30</v>
      </c>
      <c r="J116" s="13" t="s">
        <v>31</v>
      </c>
      <c r="K116" s="238" t="s">
        <v>30</v>
      </c>
      <c r="L116" s="13" t="s">
        <v>31</v>
      </c>
      <c r="M116" s="238" t="s">
        <v>30</v>
      </c>
      <c r="N116" s="13" t="s">
        <v>31</v>
      </c>
      <c r="O116" s="238" t="s">
        <v>30</v>
      </c>
      <c r="P116" s="13" t="s">
        <v>31</v>
      </c>
      <c r="Q116" s="238" t="s">
        <v>30</v>
      </c>
      <c r="R116" s="13" t="s">
        <v>31</v>
      </c>
      <c r="S116" s="238" t="s">
        <v>30</v>
      </c>
      <c r="T116" s="13" t="s">
        <v>31</v>
      </c>
      <c r="U116" s="238" t="s">
        <v>30</v>
      </c>
      <c r="V116" s="13" t="s">
        <v>31</v>
      </c>
      <c r="W116" s="238" t="s">
        <v>30</v>
      </c>
      <c r="X116" s="13" t="s">
        <v>31</v>
      </c>
      <c r="Y116" s="238" t="s">
        <v>30</v>
      </c>
      <c r="Z116" s="13" t="s">
        <v>31</v>
      </c>
      <c r="AA116" s="238" t="s">
        <v>30</v>
      </c>
      <c r="AB116" s="13" t="s">
        <v>31</v>
      </c>
      <c r="AC116" s="238" t="s">
        <v>30</v>
      </c>
      <c r="AD116" s="13" t="s">
        <v>31</v>
      </c>
      <c r="AE116" s="238" t="s">
        <v>30</v>
      </c>
      <c r="AF116" s="13" t="s">
        <v>31</v>
      </c>
      <c r="AG116" s="238" t="s">
        <v>30</v>
      </c>
      <c r="AH116" s="13" t="s">
        <v>31</v>
      </c>
      <c r="AI116" s="238" t="s">
        <v>30</v>
      </c>
      <c r="AJ116" s="13" t="s">
        <v>31</v>
      </c>
      <c r="AK116" s="238" t="s">
        <v>30</v>
      </c>
      <c r="AL116" s="13" t="s">
        <v>31</v>
      </c>
      <c r="AM116" s="238" t="s">
        <v>30</v>
      </c>
      <c r="AN116" s="240" t="s">
        <v>31</v>
      </c>
      <c r="AO116" s="2895"/>
      <c r="AP116" s="2872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CG116" s="40"/>
      <c r="CH116" s="40"/>
      <c r="CI116" s="40"/>
      <c r="CJ116" s="40"/>
    </row>
    <row r="117" spans="1:88" ht="16.350000000000001" customHeight="1" x14ac:dyDescent="0.2">
      <c r="A117" s="358" t="s">
        <v>166</v>
      </c>
      <c r="B117" s="109">
        <f>SUM(C117:D117)</f>
        <v>0</v>
      </c>
      <c r="C117" s="359">
        <f>SUM(E117+G117+I117+K117+M117+O117+Q117+S117+U117+W117+Y117+AA117+AC117+AE117+AG117+AI117+AK117+AM117)</f>
        <v>0</v>
      </c>
      <c r="D117" s="360">
        <f>SUM(F117+H117+J117+L117+N117+P117+R117+T117+V117+X117+Z117+AB117+AD117+AF117+AH117+AJ117+AL117+AN117)</f>
        <v>0</v>
      </c>
      <c r="E117" s="65"/>
      <c r="F117" s="190"/>
      <c r="G117" s="65"/>
      <c r="H117" s="361"/>
      <c r="I117" s="65"/>
      <c r="J117" s="361"/>
      <c r="K117" s="65"/>
      <c r="L117" s="361"/>
      <c r="M117" s="65"/>
      <c r="N117" s="361"/>
      <c r="O117" s="65"/>
      <c r="P117" s="361"/>
      <c r="Q117" s="362"/>
      <c r="R117" s="361"/>
      <c r="S117" s="65"/>
      <c r="T117" s="361"/>
      <c r="U117" s="65"/>
      <c r="V117" s="361"/>
      <c r="W117" s="65"/>
      <c r="X117" s="361"/>
      <c r="Y117" s="65"/>
      <c r="Z117" s="361"/>
      <c r="AA117" s="65"/>
      <c r="AB117" s="361"/>
      <c r="AC117" s="65"/>
      <c r="AD117" s="361"/>
      <c r="AE117" s="65"/>
      <c r="AF117" s="361"/>
      <c r="AG117" s="65"/>
      <c r="AH117" s="361"/>
      <c r="AI117" s="65"/>
      <c r="AJ117" s="361"/>
      <c r="AK117" s="65"/>
      <c r="AL117" s="361"/>
      <c r="AM117" s="363"/>
      <c r="AN117" s="364"/>
      <c r="AO117" s="112"/>
      <c r="AP117" s="112"/>
      <c r="AQ117" s="162"/>
      <c r="AR117" s="38"/>
      <c r="AS117" s="38"/>
      <c r="AT117" s="38"/>
      <c r="AU117" s="38"/>
      <c r="AV117" s="38"/>
      <c r="AW117" s="38"/>
      <c r="AX117" s="38"/>
      <c r="AY117" s="38"/>
      <c r="AZ117" s="38"/>
      <c r="BA117" s="38"/>
      <c r="BB117" s="38"/>
      <c r="BC117" s="8"/>
      <c r="BD117" s="8"/>
      <c r="BE117" s="8"/>
      <c r="BF117" s="8"/>
      <c r="CA117" s="39"/>
      <c r="CB117" s="39"/>
      <c r="CC117" s="39"/>
      <c r="CG117" s="40">
        <v>0</v>
      </c>
      <c r="CH117" s="40">
        <v>0</v>
      </c>
      <c r="CI117" s="40">
        <v>0</v>
      </c>
      <c r="CJ117" s="40"/>
    </row>
    <row r="118" spans="1:88" ht="16.350000000000001" customHeight="1" x14ac:dyDescent="0.2">
      <c r="A118" s="358" t="s">
        <v>167</v>
      </c>
      <c r="B118" s="109">
        <f>SUM(C118:D118)</f>
        <v>0</v>
      </c>
      <c r="C118" s="359">
        <f t="shared" ref="C118:D119" si="12">SUM(E118+G118+I118+K118+M118+O118+Q118+S118+U118+W118+Y118+AA118+AC118+AE118+AG118+AI118+AK118+AM118)</f>
        <v>0</v>
      </c>
      <c r="D118" s="360">
        <f t="shared" si="12"/>
        <v>0</v>
      </c>
      <c r="E118" s="45"/>
      <c r="F118" s="46"/>
      <c r="G118" s="45"/>
      <c r="H118" s="47"/>
      <c r="I118" s="45"/>
      <c r="J118" s="47"/>
      <c r="K118" s="45"/>
      <c r="L118" s="47"/>
      <c r="M118" s="45"/>
      <c r="N118" s="47"/>
      <c r="O118" s="45"/>
      <c r="P118" s="47"/>
      <c r="Q118" s="110"/>
      <c r="R118" s="47"/>
      <c r="S118" s="45"/>
      <c r="T118" s="47"/>
      <c r="U118" s="45"/>
      <c r="V118" s="47"/>
      <c r="W118" s="45"/>
      <c r="X118" s="47"/>
      <c r="Y118" s="45"/>
      <c r="Z118" s="47"/>
      <c r="AA118" s="45"/>
      <c r="AB118" s="47"/>
      <c r="AC118" s="45"/>
      <c r="AD118" s="47"/>
      <c r="AE118" s="45"/>
      <c r="AF118" s="47"/>
      <c r="AG118" s="45"/>
      <c r="AH118" s="47"/>
      <c r="AI118" s="45"/>
      <c r="AJ118" s="47"/>
      <c r="AK118" s="45"/>
      <c r="AL118" s="47"/>
      <c r="AM118" s="111"/>
      <c r="AN118" s="55"/>
      <c r="AO118" s="52"/>
      <c r="AP118" s="52"/>
      <c r="AQ118" s="162"/>
      <c r="AR118" s="38"/>
      <c r="AS118" s="38"/>
      <c r="AT118" s="38"/>
      <c r="AU118" s="38"/>
      <c r="AV118" s="38"/>
      <c r="AW118" s="38"/>
      <c r="AX118" s="38"/>
      <c r="AY118" s="38"/>
      <c r="AZ118" s="38"/>
      <c r="BA118" s="38"/>
      <c r="BB118" s="38"/>
      <c r="BC118" s="8"/>
      <c r="BD118" s="8"/>
      <c r="BE118" s="8"/>
      <c r="BF118" s="8"/>
      <c r="CG118" s="40">
        <v>0</v>
      </c>
      <c r="CH118" s="40">
        <v>0</v>
      </c>
      <c r="CI118" s="40">
        <v>0</v>
      </c>
      <c r="CJ118" s="40"/>
    </row>
    <row r="119" spans="1:88" ht="16.350000000000001" customHeight="1" x14ac:dyDescent="0.2">
      <c r="A119" s="365" t="s">
        <v>168</v>
      </c>
      <c r="B119" s="230">
        <f>SUM(C119:D119)</f>
        <v>0</v>
      </c>
      <c r="C119" s="366">
        <f t="shared" si="12"/>
        <v>0</v>
      </c>
      <c r="D119" s="367">
        <f t="shared" si="12"/>
        <v>0</v>
      </c>
      <c r="E119" s="88"/>
      <c r="F119" s="89"/>
      <c r="G119" s="88"/>
      <c r="H119" s="87"/>
      <c r="I119" s="88"/>
      <c r="J119" s="87"/>
      <c r="K119" s="88"/>
      <c r="L119" s="87"/>
      <c r="M119" s="88"/>
      <c r="N119" s="87"/>
      <c r="O119" s="88"/>
      <c r="P119" s="87"/>
      <c r="Q119" s="126"/>
      <c r="R119" s="87"/>
      <c r="S119" s="88"/>
      <c r="T119" s="87"/>
      <c r="U119" s="88"/>
      <c r="V119" s="87"/>
      <c r="W119" s="88"/>
      <c r="X119" s="87"/>
      <c r="Y119" s="88"/>
      <c r="Z119" s="87"/>
      <c r="AA119" s="88"/>
      <c r="AB119" s="87"/>
      <c r="AC119" s="88"/>
      <c r="AD119" s="87"/>
      <c r="AE119" s="88"/>
      <c r="AF119" s="87"/>
      <c r="AG119" s="88"/>
      <c r="AH119" s="87"/>
      <c r="AI119" s="88"/>
      <c r="AJ119" s="87"/>
      <c r="AK119" s="88"/>
      <c r="AL119" s="87"/>
      <c r="AM119" s="127"/>
      <c r="AN119" s="92"/>
      <c r="AO119" s="94"/>
      <c r="AP119" s="94"/>
      <c r="AQ119" s="162"/>
      <c r="AR119" s="38"/>
      <c r="AS119" s="38"/>
      <c r="AT119" s="38"/>
      <c r="AU119" s="38"/>
      <c r="AV119" s="38"/>
      <c r="AW119" s="38"/>
      <c r="AX119" s="38"/>
      <c r="AY119" s="38"/>
      <c r="AZ119" s="38"/>
      <c r="BA119" s="38"/>
      <c r="BB119" s="38"/>
      <c r="BC119" s="8"/>
      <c r="BD119" s="8"/>
      <c r="BE119" s="8"/>
      <c r="BF119" s="8"/>
      <c r="CG119" s="40">
        <v>0</v>
      </c>
      <c r="CH119" s="40">
        <v>0</v>
      </c>
      <c r="CI119" s="40">
        <v>0</v>
      </c>
      <c r="CJ119" s="40"/>
    </row>
    <row r="120" spans="1:88" ht="31.35" customHeight="1" x14ac:dyDescent="0.2">
      <c r="A120" s="9" t="s">
        <v>169</v>
      </c>
      <c r="B120" s="368"/>
      <c r="C120" s="368"/>
      <c r="D120" s="6"/>
      <c r="E120" s="368"/>
      <c r="F120" s="6"/>
      <c r="G120" s="6"/>
      <c r="H120" s="6"/>
      <c r="I120" s="6"/>
      <c r="J120" s="6"/>
      <c r="K120" s="6"/>
      <c r="L120" s="369"/>
      <c r="M120" s="369"/>
      <c r="N120" s="369"/>
      <c r="O120" s="369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CG120" s="40"/>
      <c r="CH120" s="40"/>
      <c r="CI120" s="40"/>
      <c r="CJ120" s="40"/>
    </row>
    <row r="121" spans="1:88" ht="16.350000000000001" customHeight="1" x14ac:dyDescent="0.2">
      <c r="A121" s="2906" t="s">
        <v>170</v>
      </c>
      <c r="B121" s="2882"/>
      <c r="C121" s="2906" t="s">
        <v>32</v>
      </c>
      <c r="D121" s="2909"/>
      <c r="E121" s="2882"/>
      <c r="F121" s="2896" t="s">
        <v>171</v>
      </c>
      <c r="G121" s="2911"/>
      <c r="H121" s="2911"/>
      <c r="I121" s="2911"/>
      <c r="J121" s="2911"/>
      <c r="K121" s="2911"/>
      <c r="L121" s="2911"/>
      <c r="M121" s="2911"/>
      <c r="N121" s="2911"/>
      <c r="O121" s="2897"/>
      <c r="P121" s="2903" t="s">
        <v>7</v>
      </c>
      <c r="Q121" s="2882" t="s">
        <v>8</v>
      </c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CG121" s="40"/>
      <c r="CH121" s="40"/>
      <c r="CI121" s="40"/>
      <c r="CJ121" s="40"/>
    </row>
    <row r="122" spans="1:88" ht="24" customHeight="1" x14ac:dyDescent="0.2">
      <c r="A122" s="2907"/>
      <c r="B122" s="2883"/>
      <c r="C122" s="2908"/>
      <c r="D122" s="2910"/>
      <c r="E122" s="2884"/>
      <c r="F122" s="2896" t="s">
        <v>172</v>
      </c>
      <c r="G122" s="2912"/>
      <c r="H122" s="2896" t="s">
        <v>173</v>
      </c>
      <c r="I122" s="2912"/>
      <c r="J122" s="2880" t="s">
        <v>174</v>
      </c>
      <c r="K122" s="2881"/>
      <c r="L122" s="2880" t="s">
        <v>175</v>
      </c>
      <c r="M122" s="2881"/>
      <c r="N122" s="2896" t="s">
        <v>176</v>
      </c>
      <c r="O122" s="2897"/>
      <c r="P122" s="2904"/>
      <c r="Q122" s="2883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CG122" s="40"/>
      <c r="CH122" s="40"/>
      <c r="CI122" s="40"/>
      <c r="CJ122" s="40"/>
    </row>
    <row r="123" spans="1:88" ht="22.5" customHeight="1" x14ac:dyDescent="0.2">
      <c r="A123" s="2908"/>
      <c r="B123" s="2884"/>
      <c r="C123" s="370" t="s">
        <v>29</v>
      </c>
      <c r="D123" s="371" t="s">
        <v>30</v>
      </c>
      <c r="E123" s="372" t="s">
        <v>31</v>
      </c>
      <c r="F123" s="370" t="s">
        <v>30</v>
      </c>
      <c r="G123" s="372" t="s">
        <v>31</v>
      </c>
      <c r="H123" s="370" t="s">
        <v>30</v>
      </c>
      <c r="I123" s="372" t="s">
        <v>31</v>
      </c>
      <c r="J123" s="370" t="s">
        <v>30</v>
      </c>
      <c r="K123" s="372" t="s">
        <v>31</v>
      </c>
      <c r="L123" s="370" t="s">
        <v>30</v>
      </c>
      <c r="M123" s="372" t="s">
        <v>31</v>
      </c>
      <c r="N123" s="370" t="s">
        <v>30</v>
      </c>
      <c r="O123" s="373" t="s">
        <v>31</v>
      </c>
      <c r="P123" s="2905"/>
      <c r="Q123" s="2884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CG123" s="40"/>
      <c r="CH123" s="40"/>
      <c r="CI123" s="40"/>
      <c r="CJ123" s="40"/>
    </row>
    <row r="124" spans="1:88" ht="16.350000000000001" customHeight="1" x14ac:dyDescent="0.2">
      <c r="A124" s="2870" t="s">
        <v>177</v>
      </c>
      <c r="B124" s="374" t="s">
        <v>178</v>
      </c>
      <c r="C124" s="375">
        <f t="shared" ref="C124:C130" si="13">SUM(D124:E124)</f>
        <v>0</v>
      </c>
      <c r="D124" s="376">
        <f>SUM(F124+H124+J124+L124+N124)</f>
        <v>0</v>
      </c>
      <c r="E124" s="377">
        <f>SUM(G124+I124+K124+M124+O124)</f>
        <v>0</v>
      </c>
      <c r="F124" s="378"/>
      <c r="G124" s="379"/>
      <c r="H124" s="378"/>
      <c r="I124" s="379"/>
      <c r="J124" s="378"/>
      <c r="K124" s="379"/>
      <c r="L124" s="378"/>
      <c r="M124" s="379"/>
      <c r="N124" s="378"/>
      <c r="O124" s="380"/>
      <c r="P124" s="381"/>
      <c r="Q124" s="379"/>
      <c r="R124" s="3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CG124" s="40">
        <v>0</v>
      </c>
      <c r="CH124" s="40">
        <v>0</v>
      </c>
      <c r="CI124" s="40">
        <v>0</v>
      </c>
      <c r="CJ124" s="40">
        <v>0</v>
      </c>
    </row>
    <row r="125" spans="1:88" ht="16.350000000000001" customHeight="1" x14ac:dyDescent="0.2">
      <c r="A125" s="2890"/>
      <c r="B125" s="382" t="s">
        <v>179</v>
      </c>
      <c r="C125" s="383">
        <f>SUM(D125:E125)</f>
        <v>0</v>
      </c>
      <c r="D125" s="384">
        <f t="shared" ref="D125:E130" si="14">SUM(F125+H125+J125+L125+N125)</f>
        <v>0</v>
      </c>
      <c r="E125" s="385">
        <f t="shared" si="14"/>
        <v>0</v>
      </c>
      <c r="F125" s="386"/>
      <c r="G125" s="387"/>
      <c r="H125" s="386"/>
      <c r="I125" s="387"/>
      <c r="J125" s="386"/>
      <c r="K125" s="387"/>
      <c r="L125" s="386"/>
      <c r="M125" s="387"/>
      <c r="N125" s="386"/>
      <c r="O125" s="388"/>
      <c r="P125" s="389"/>
      <c r="Q125" s="387"/>
      <c r="R125" s="3"/>
      <c r="CG125" s="40"/>
      <c r="CH125" s="40"/>
      <c r="CI125" s="40"/>
      <c r="CJ125" s="40"/>
    </row>
    <row r="126" spans="1:88" ht="30.75" customHeight="1" thickBot="1" x14ac:dyDescent="0.3">
      <c r="A126" s="2898"/>
      <c r="B126" s="390" t="s">
        <v>180</v>
      </c>
      <c r="C126" s="391">
        <f t="shared" si="13"/>
        <v>0</v>
      </c>
      <c r="D126" s="392">
        <f>SUM(F126+H126+J126+L126+N126)</f>
        <v>0</v>
      </c>
      <c r="E126" s="393">
        <f t="shared" si="14"/>
        <v>0</v>
      </c>
      <c r="F126" s="394"/>
      <c r="G126" s="395"/>
      <c r="H126" s="394"/>
      <c r="I126" s="395"/>
      <c r="J126" s="394"/>
      <c r="K126" s="395"/>
      <c r="L126" s="394"/>
      <c r="M126" s="395"/>
      <c r="N126" s="394"/>
      <c r="O126" s="396"/>
      <c r="P126" s="397"/>
      <c r="Q126" s="395"/>
      <c r="R126" s="3"/>
      <c r="CG126" s="40"/>
      <c r="CH126" s="40"/>
      <c r="CI126" s="40"/>
      <c r="CJ126" s="40"/>
    </row>
    <row r="127" spans="1:88" ht="16.350000000000001" customHeight="1" thickTop="1" x14ac:dyDescent="0.2">
      <c r="A127" s="2899" t="s">
        <v>181</v>
      </c>
      <c r="B127" s="26" t="s">
        <v>72</v>
      </c>
      <c r="C127" s="398">
        <f t="shared" si="13"/>
        <v>0</v>
      </c>
      <c r="D127" s="399">
        <f t="shared" si="14"/>
        <v>0</v>
      </c>
      <c r="E127" s="377">
        <f t="shared" si="14"/>
        <v>0</v>
      </c>
      <c r="F127" s="378"/>
      <c r="G127" s="379"/>
      <c r="H127" s="378"/>
      <c r="I127" s="379"/>
      <c r="J127" s="378"/>
      <c r="K127" s="379"/>
      <c r="L127" s="378"/>
      <c r="M127" s="379"/>
      <c r="N127" s="378"/>
      <c r="O127" s="380"/>
      <c r="P127" s="381"/>
      <c r="Q127" s="379"/>
      <c r="R127" s="3"/>
      <c r="CG127" s="40"/>
      <c r="CH127" s="40"/>
      <c r="CI127" s="40"/>
      <c r="CJ127" s="40"/>
    </row>
    <row r="128" spans="1:88" ht="16.350000000000001" customHeight="1" x14ac:dyDescent="0.2">
      <c r="A128" s="2871"/>
      <c r="B128" s="26" t="s">
        <v>182</v>
      </c>
      <c r="C128" s="398">
        <f t="shared" si="13"/>
        <v>0</v>
      </c>
      <c r="D128" s="399">
        <f t="shared" si="14"/>
        <v>0</v>
      </c>
      <c r="E128" s="377">
        <f t="shared" si="14"/>
        <v>0</v>
      </c>
      <c r="F128" s="378"/>
      <c r="G128" s="379"/>
      <c r="H128" s="378"/>
      <c r="I128" s="379"/>
      <c r="J128" s="378"/>
      <c r="K128" s="379"/>
      <c r="L128" s="378"/>
      <c r="M128" s="379"/>
      <c r="N128" s="378"/>
      <c r="O128" s="380"/>
      <c r="P128" s="381"/>
      <c r="Q128" s="379"/>
      <c r="R128" s="3"/>
      <c r="CG128" s="40"/>
      <c r="CH128" s="40"/>
      <c r="CI128" s="40"/>
      <c r="CJ128" s="40"/>
    </row>
    <row r="129" spans="1:88" ht="16.350000000000001" customHeight="1" x14ac:dyDescent="0.2">
      <c r="A129" s="2871"/>
      <c r="B129" s="41" t="s">
        <v>183</v>
      </c>
      <c r="C129" s="383">
        <f t="shared" si="13"/>
        <v>0</v>
      </c>
      <c r="D129" s="384">
        <f t="shared" si="14"/>
        <v>0</v>
      </c>
      <c r="E129" s="385">
        <f t="shared" si="14"/>
        <v>0</v>
      </c>
      <c r="F129" s="386"/>
      <c r="G129" s="387"/>
      <c r="H129" s="386"/>
      <c r="I129" s="387"/>
      <c r="J129" s="386"/>
      <c r="K129" s="387"/>
      <c r="L129" s="386"/>
      <c r="M129" s="387"/>
      <c r="N129" s="386"/>
      <c r="O129" s="388"/>
      <c r="P129" s="389"/>
      <c r="Q129" s="387"/>
      <c r="R129" s="3"/>
      <c r="CG129" s="40"/>
      <c r="CH129" s="40"/>
      <c r="CI129" s="40"/>
      <c r="CJ129" s="40"/>
    </row>
    <row r="130" spans="1:88" ht="16.350000000000001" customHeight="1" x14ac:dyDescent="0.2">
      <c r="A130" s="2872"/>
      <c r="B130" s="400" t="s">
        <v>109</v>
      </c>
      <c r="C130" s="401">
        <f t="shared" si="13"/>
        <v>0</v>
      </c>
      <c r="D130" s="402">
        <f t="shared" si="14"/>
        <v>0</v>
      </c>
      <c r="E130" s="403">
        <f t="shared" si="14"/>
        <v>0</v>
      </c>
      <c r="F130" s="404"/>
      <c r="G130" s="405"/>
      <c r="H130" s="404"/>
      <c r="I130" s="405"/>
      <c r="J130" s="404"/>
      <c r="K130" s="405"/>
      <c r="L130" s="404"/>
      <c r="M130" s="405"/>
      <c r="N130" s="404"/>
      <c r="O130" s="406"/>
      <c r="P130" s="407"/>
      <c r="Q130" s="405"/>
      <c r="R130" s="3"/>
      <c r="CG130" s="40"/>
      <c r="CH130" s="40"/>
      <c r="CI130" s="40"/>
      <c r="CJ130" s="40"/>
    </row>
    <row r="131" spans="1:88" ht="27" customHeight="1" x14ac:dyDescent="0.25">
      <c r="A131" s="9" t="s">
        <v>184</v>
      </c>
      <c r="B131" s="408"/>
      <c r="C131" s="408"/>
      <c r="D131" s="408"/>
      <c r="E131" s="408"/>
      <c r="F131" s="408"/>
      <c r="G131" s="408"/>
      <c r="H131" s="408"/>
      <c r="I131" s="408"/>
      <c r="J131" s="408"/>
      <c r="K131" s="408"/>
      <c r="L131" s="408"/>
      <c r="M131" s="408"/>
      <c r="N131" s="408"/>
      <c r="O131" s="408"/>
      <c r="P131" s="408"/>
      <c r="Q131" s="408"/>
      <c r="R131" s="408"/>
      <c r="S131" s="408"/>
      <c r="T131" s="408"/>
      <c r="U131" s="408"/>
      <c r="V131" s="408"/>
      <c r="W131" s="408"/>
      <c r="X131" s="408"/>
      <c r="Y131" s="408"/>
      <c r="Z131" s="408"/>
      <c r="AA131" s="408"/>
      <c r="AB131" s="408"/>
      <c r="AC131" s="408"/>
      <c r="AD131" s="408"/>
      <c r="AE131" s="408"/>
      <c r="AF131" s="408"/>
      <c r="AG131" s="408"/>
      <c r="AH131" s="408"/>
      <c r="AI131" s="408"/>
      <c r="AJ131" s="408"/>
      <c r="AK131" s="408"/>
      <c r="AL131" s="408"/>
      <c r="AM131" s="408"/>
      <c r="CG131" s="40"/>
      <c r="CH131" s="40"/>
      <c r="CI131" s="40"/>
      <c r="CJ131" s="40"/>
    </row>
    <row r="132" spans="1:88" ht="16.5" customHeight="1" x14ac:dyDescent="0.2">
      <c r="A132" s="2900" t="s">
        <v>49</v>
      </c>
      <c r="B132" s="2900" t="s">
        <v>185</v>
      </c>
      <c r="C132" s="2903" t="s">
        <v>29</v>
      </c>
      <c r="D132" s="2903" t="s">
        <v>30</v>
      </c>
      <c r="E132" s="2882" t="s">
        <v>31</v>
      </c>
      <c r="F132" s="2875" t="s">
        <v>186</v>
      </c>
      <c r="G132" s="2876"/>
      <c r="H132" s="2876"/>
      <c r="I132" s="2876"/>
      <c r="J132" s="2876"/>
      <c r="K132" s="2876"/>
      <c r="L132" s="2876"/>
      <c r="M132" s="2876"/>
      <c r="N132" s="2876"/>
      <c r="O132" s="2876"/>
      <c r="P132" s="2876"/>
      <c r="Q132" s="2876"/>
      <c r="R132" s="2876"/>
      <c r="S132" s="2876"/>
      <c r="T132" s="2876"/>
      <c r="U132" s="2876"/>
      <c r="V132" s="2876"/>
      <c r="W132" s="2876"/>
      <c r="X132" s="2876"/>
      <c r="Y132" s="2876"/>
      <c r="Z132" s="2876"/>
      <c r="AA132" s="2876"/>
      <c r="AB132" s="2876"/>
      <c r="AC132" s="2876"/>
      <c r="AD132" s="2876"/>
      <c r="AE132" s="2876"/>
      <c r="AF132" s="2876"/>
      <c r="AG132" s="2876"/>
      <c r="AH132" s="2876"/>
      <c r="AI132" s="2876"/>
      <c r="AJ132" s="2876"/>
      <c r="AK132" s="2876"/>
      <c r="AL132" s="2876"/>
      <c r="AM132" s="2877"/>
      <c r="AN132" s="2903" t="s">
        <v>7</v>
      </c>
      <c r="AO132" s="2882" t="s">
        <v>8</v>
      </c>
      <c r="CG132" s="40"/>
      <c r="CH132" s="40"/>
      <c r="CI132" s="40"/>
      <c r="CJ132" s="40"/>
    </row>
    <row r="133" spans="1:88" ht="15" customHeight="1" x14ac:dyDescent="0.2">
      <c r="A133" s="2901"/>
      <c r="B133" s="2901"/>
      <c r="C133" s="2904"/>
      <c r="D133" s="2904"/>
      <c r="E133" s="2883"/>
      <c r="F133" s="2880" t="s">
        <v>187</v>
      </c>
      <c r="G133" s="2885"/>
      <c r="H133" s="2880" t="s">
        <v>188</v>
      </c>
      <c r="I133" s="2885"/>
      <c r="J133" s="2880" t="s">
        <v>189</v>
      </c>
      <c r="K133" s="2885"/>
      <c r="L133" s="2880" t="s">
        <v>190</v>
      </c>
      <c r="M133" s="2885"/>
      <c r="N133" s="2880" t="s">
        <v>191</v>
      </c>
      <c r="O133" s="2885"/>
      <c r="P133" s="2880" t="s">
        <v>192</v>
      </c>
      <c r="Q133" s="2881"/>
      <c r="R133" s="2880" t="s">
        <v>193</v>
      </c>
      <c r="S133" s="2881"/>
      <c r="T133" s="2880" t="s">
        <v>194</v>
      </c>
      <c r="U133" s="2881"/>
      <c r="V133" s="2880" t="s">
        <v>195</v>
      </c>
      <c r="W133" s="2881"/>
      <c r="X133" s="2880" t="s">
        <v>196</v>
      </c>
      <c r="Y133" s="2881"/>
      <c r="Z133" s="2880" t="s">
        <v>197</v>
      </c>
      <c r="AA133" s="2881"/>
      <c r="AB133" s="2880" t="s">
        <v>198</v>
      </c>
      <c r="AC133" s="2881"/>
      <c r="AD133" s="2880" t="s">
        <v>199</v>
      </c>
      <c r="AE133" s="2881"/>
      <c r="AF133" s="2880" t="s">
        <v>200</v>
      </c>
      <c r="AG133" s="2881"/>
      <c r="AH133" s="2880" t="s">
        <v>201</v>
      </c>
      <c r="AI133" s="2881"/>
      <c r="AJ133" s="2880" t="s">
        <v>202</v>
      </c>
      <c r="AK133" s="2881"/>
      <c r="AL133" s="2880" t="s">
        <v>203</v>
      </c>
      <c r="AM133" s="2886"/>
      <c r="AN133" s="2904"/>
      <c r="AO133" s="2883"/>
      <c r="CG133" s="40"/>
      <c r="CH133" s="40"/>
      <c r="CI133" s="40"/>
      <c r="CJ133" s="40"/>
    </row>
    <row r="134" spans="1:88" ht="15.75" customHeight="1" x14ac:dyDescent="0.2">
      <c r="A134" s="2902"/>
      <c r="B134" s="2902"/>
      <c r="C134" s="2905"/>
      <c r="D134" s="2905"/>
      <c r="E134" s="2884"/>
      <c r="F134" s="409" t="s">
        <v>204</v>
      </c>
      <c r="G134" s="410" t="s">
        <v>31</v>
      </c>
      <c r="H134" s="409" t="s">
        <v>204</v>
      </c>
      <c r="I134" s="410" t="s">
        <v>31</v>
      </c>
      <c r="J134" s="409" t="s">
        <v>204</v>
      </c>
      <c r="K134" s="410" t="s">
        <v>31</v>
      </c>
      <c r="L134" s="409" t="s">
        <v>204</v>
      </c>
      <c r="M134" s="410" t="s">
        <v>31</v>
      </c>
      <c r="N134" s="409" t="s">
        <v>204</v>
      </c>
      <c r="O134" s="410" t="s">
        <v>31</v>
      </c>
      <c r="P134" s="409" t="s">
        <v>204</v>
      </c>
      <c r="Q134" s="410" t="s">
        <v>31</v>
      </c>
      <c r="R134" s="409" t="s">
        <v>204</v>
      </c>
      <c r="S134" s="410" t="s">
        <v>31</v>
      </c>
      <c r="T134" s="409" t="s">
        <v>204</v>
      </c>
      <c r="U134" s="410" t="s">
        <v>31</v>
      </c>
      <c r="V134" s="409" t="s">
        <v>204</v>
      </c>
      <c r="W134" s="410" t="s">
        <v>31</v>
      </c>
      <c r="X134" s="409" t="s">
        <v>204</v>
      </c>
      <c r="Y134" s="410" t="s">
        <v>31</v>
      </c>
      <c r="Z134" s="409" t="s">
        <v>204</v>
      </c>
      <c r="AA134" s="410" t="s">
        <v>31</v>
      </c>
      <c r="AB134" s="409" t="s">
        <v>204</v>
      </c>
      <c r="AC134" s="410" t="s">
        <v>31</v>
      </c>
      <c r="AD134" s="409" t="s">
        <v>204</v>
      </c>
      <c r="AE134" s="410" t="s">
        <v>31</v>
      </c>
      <c r="AF134" s="409" t="s">
        <v>204</v>
      </c>
      <c r="AG134" s="410" t="s">
        <v>31</v>
      </c>
      <c r="AH134" s="409" t="s">
        <v>204</v>
      </c>
      <c r="AI134" s="410" t="s">
        <v>31</v>
      </c>
      <c r="AJ134" s="409" t="s">
        <v>204</v>
      </c>
      <c r="AK134" s="410" t="s">
        <v>31</v>
      </c>
      <c r="AL134" s="409" t="s">
        <v>204</v>
      </c>
      <c r="AM134" s="411" t="s">
        <v>31</v>
      </c>
      <c r="AN134" s="2905"/>
      <c r="AO134" s="2884"/>
      <c r="CG134" s="40"/>
      <c r="CH134" s="40"/>
      <c r="CI134" s="40"/>
      <c r="CJ134" s="40"/>
    </row>
    <row r="135" spans="1:88" x14ac:dyDescent="0.2">
      <c r="A135" s="2870" t="s">
        <v>72</v>
      </c>
      <c r="B135" s="412" t="s">
        <v>205</v>
      </c>
      <c r="C135" s="375">
        <f>SUM(D135:E135)</f>
        <v>0</v>
      </c>
      <c r="D135" s="376">
        <f>+F135+H135+J135+L135+N135+P135+R135+T135+V135+X135+Z135+AB135+AD135+AF135+AH135+AJ135+AL135</f>
        <v>0</v>
      </c>
      <c r="E135" s="413">
        <f>+G135+I135+K135+M135+O135+Q135+S135+U135+W135+Y135+AA135+AC135+AE135+AG135+AI135+AK135+AM135</f>
        <v>0</v>
      </c>
      <c r="F135" s="280">
        <f>SUM(ENERO:DICIEMBRE!F135)</f>
        <v>0</v>
      </c>
      <c r="G135" s="280">
        <f>SUM(ENERO:DICIEMBRE!G135)</f>
        <v>0</v>
      </c>
      <c r="H135" s="280">
        <f>SUM(ENERO:DICIEMBRE!H135)</f>
        <v>0</v>
      </c>
      <c r="I135" s="280">
        <f>SUM(ENERO:DICIEMBRE!I135)</f>
        <v>0</v>
      </c>
      <c r="J135" s="280">
        <f>SUM(ENERO:DICIEMBRE!J135)</f>
        <v>0</v>
      </c>
      <c r="K135" s="280">
        <f>SUM(ENERO:DICIEMBRE!K135)</f>
        <v>0</v>
      </c>
      <c r="L135" s="280">
        <f>SUM(ENERO:DICIEMBRE!L135)</f>
        <v>0</v>
      </c>
      <c r="M135" s="280">
        <f>SUM(ENERO:DICIEMBRE!M135)</f>
        <v>0</v>
      </c>
      <c r="N135" s="280">
        <f>SUM(ENERO:DICIEMBRE!N135)</f>
        <v>0</v>
      </c>
      <c r="O135" s="280">
        <f>SUM(ENERO:DICIEMBRE!O135)</f>
        <v>0</v>
      </c>
      <c r="P135" s="280">
        <f>SUM(ENERO:DICIEMBRE!P135)</f>
        <v>0</v>
      </c>
      <c r="Q135" s="280">
        <f>SUM(ENERO:DICIEMBRE!Q135)</f>
        <v>0</v>
      </c>
      <c r="R135" s="280">
        <f>SUM(ENERO:DICIEMBRE!R135)</f>
        <v>0</v>
      </c>
      <c r="S135" s="280">
        <f>SUM(ENERO:DICIEMBRE!S135)</f>
        <v>0</v>
      </c>
      <c r="T135" s="280">
        <f>SUM(ENERO:DICIEMBRE!T135)</f>
        <v>0</v>
      </c>
      <c r="U135" s="280">
        <f>SUM(ENERO:DICIEMBRE!U135)</f>
        <v>0</v>
      </c>
      <c r="V135" s="280">
        <f>SUM(ENERO:DICIEMBRE!V135)</f>
        <v>0</v>
      </c>
      <c r="W135" s="280">
        <f>SUM(ENERO:DICIEMBRE!W135)</f>
        <v>0</v>
      </c>
      <c r="X135" s="280">
        <f>SUM(ENERO:DICIEMBRE!X135)</f>
        <v>0</v>
      </c>
      <c r="Y135" s="280">
        <f>SUM(ENERO:DICIEMBRE!Y135)</f>
        <v>0</v>
      </c>
      <c r="Z135" s="280">
        <f>SUM(ENERO:DICIEMBRE!Z135)</f>
        <v>0</v>
      </c>
      <c r="AA135" s="280">
        <f>SUM(ENERO:DICIEMBRE!AA135)</f>
        <v>0</v>
      </c>
      <c r="AB135" s="280">
        <f>SUM(ENERO:DICIEMBRE!AB135)</f>
        <v>0</v>
      </c>
      <c r="AC135" s="280">
        <f>SUM(ENERO:DICIEMBRE!AC135)</f>
        <v>0</v>
      </c>
      <c r="AD135" s="280">
        <f>SUM(ENERO:DICIEMBRE!AD135)</f>
        <v>0</v>
      </c>
      <c r="AE135" s="280">
        <f>SUM(ENERO:DICIEMBRE!AE135)</f>
        <v>0</v>
      </c>
      <c r="AF135" s="280">
        <f>SUM(ENERO:DICIEMBRE!AF135)</f>
        <v>0</v>
      </c>
      <c r="AG135" s="280">
        <f>SUM(ENERO:DICIEMBRE!AG135)</f>
        <v>0</v>
      </c>
      <c r="AH135" s="280">
        <f>SUM(ENERO:DICIEMBRE!AH135)</f>
        <v>0</v>
      </c>
      <c r="AI135" s="280">
        <f>SUM(ENERO:DICIEMBRE!AI135)</f>
        <v>0</v>
      </c>
      <c r="AJ135" s="280">
        <f>SUM(ENERO:DICIEMBRE!AJ135)</f>
        <v>0</v>
      </c>
      <c r="AK135" s="280">
        <f>SUM(ENERO:DICIEMBRE!AK135)</f>
        <v>0</v>
      </c>
      <c r="AL135" s="280">
        <f>SUM(ENERO:DICIEMBRE!AL135)</f>
        <v>0</v>
      </c>
      <c r="AM135" s="280">
        <f>SUM(ENERO:DICIEMBRE!AM135)</f>
        <v>0</v>
      </c>
      <c r="AN135" s="280">
        <f>SUM(ENERO:DICIEMBRE!AN135)</f>
        <v>0</v>
      </c>
      <c r="AO135" s="280">
        <f>SUM(ENERO:DICIEMBRE!AO135)</f>
        <v>0</v>
      </c>
      <c r="AP135" s="3"/>
      <c r="CG135" s="5">
        <v>0</v>
      </c>
      <c r="CH135" s="5">
        <v>0</v>
      </c>
      <c r="CI135" s="5">
        <v>0</v>
      </c>
      <c r="CJ135" s="5">
        <v>0</v>
      </c>
    </row>
    <row r="136" spans="1:88" x14ac:dyDescent="0.2">
      <c r="A136" s="2871"/>
      <c r="B136" s="109" t="s">
        <v>206</v>
      </c>
      <c r="C136" s="383">
        <f>SUM(D136:E136)</f>
        <v>0</v>
      </c>
      <c r="D136" s="384">
        <f t="shared" ref="D136:E148" si="15">+F136+H136+J136+L136+N136+P136+R136+T136+V136+X136+Z136+AB136+AD136+AF136+AH136+AJ136+AL136</f>
        <v>0</v>
      </c>
      <c r="E136" s="358">
        <f t="shared" si="15"/>
        <v>0</v>
      </c>
      <c r="F136" s="280">
        <f>SUM(ENERO:DICIEMBRE!F136)</f>
        <v>0</v>
      </c>
      <c r="G136" s="280">
        <f>SUM(ENERO:DICIEMBRE!G136)</f>
        <v>0</v>
      </c>
      <c r="H136" s="280">
        <f>SUM(ENERO:DICIEMBRE!H136)</f>
        <v>0</v>
      </c>
      <c r="I136" s="280">
        <f>SUM(ENERO:DICIEMBRE!I136)</f>
        <v>0</v>
      </c>
      <c r="J136" s="280">
        <f>SUM(ENERO:DICIEMBRE!J136)</f>
        <v>0</v>
      </c>
      <c r="K136" s="280">
        <f>SUM(ENERO:DICIEMBRE!K136)</f>
        <v>0</v>
      </c>
      <c r="L136" s="280">
        <f>SUM(ENERO:DICIEMBRE!L136)</f>
        <v>0</v>
      </c>
      <c r="M136" s="280">
        <f>SUM(ENERO:DICIEMBRE!M136)</f>
        <v>0</v>
      </c>
      <c r="N136" s="280">
        <f>SUM(ENERO:DICIEMBRE!N136)</f>
        <v>0</v>
      </c>
      <c r="O136" s="280">
        <f>SUM(ENERO:DICIEMBRE!O136)</f>
        <v>0</v>
      </c>
      <c r="P136" s="280">
        <f>SUM(ENERO:DICIEMBRE!P136)</f>
        <v>0</v>
      </c>
      <c r="Q136" s="280">
        <f>SUM(ENERO:DICIEMBRE!Q136)</f>
        <v>0</v>
      </c>
      <c r="R136" s="280">
        <f>SUM(ENERO:DICIEMBRE!R136)</f>
        <v>0</v>
      </c>
      <c r="S136" s="280">
        <f>SUM(ENERO:DICIEMBRE!S136)</f>
        <v>0</v>
      </c>
      <c r="T136" s="280">
        <f>SUM(ENERO:DICIEMBRE!T136)</f>
        <v>0</v>
      </c>
      <c r="U136" s="280">
        <f>SUM(ENERO:DICIEMBRE!U136)</f>
        <v>0</v>
      </c>
      <c r="V136" s="280">
        <f>SUM(ENERO:DICIEMBRE!V136)</f>
        <v>0</v>
      </c>
      <c r="W136" s="280">
        <f>SUM(ENERO:DICIEMBRE!W136)</f>
        <v>0</v>
      </c>
      <c r="X136" s="280">
        <f>SUM(ENERO:DICIEMBRE!X136)</f>
        <v>0</v>
      </c>
      <c r="Y136" s="280">
        <f>SUM(ENERO:DICIEMBRE!Y136)</f>
        <v>0</v>
      </c>
      <c r="Z136" s="280">
        <f>SUM(ENERO:DICIEMBRE!Z136)</f>
        <v>0</v>
      </c>
      <c r="AA136" s="280">
        <f>SUM(ENERO:DICIEMBRE!AA136)</f>
        <v>0</v>
      </c>
      <c r="AB136" s="280">
        <f>SUM(ENERO:DICIEMBRE!AB136)</f>
        <v>0</v>
      </c>
      <c r="AC136" s="280">
        <f>SUM(ENERO:DICIEMBRE!AC136)</f>
        <v>0</v>
      </c>
      <c r="AD136" s="280">
        <f>SUM(ENERO:DICIEMBRE!AD136)</f>
        <v>0</v>
      </c>
      <c r="AE136" s="280">
        <f>SUM(ENERO:DICIEMBRE!AE136)</f>
        <v>0</v>
      </c>
      <c r="AF136" s="280">
        <f>SUM(ENERO:DICIEMBRE!AF136)</f>
        <v>0</v>
      </c>
      <c r="AG136" s="280">
        <f>SUM(ENERO:DICIEMBRE!AG136)</f>
        <v>0</v>
      </c>
      <c r="AH136" s="280">
        <f>SUM(ENERO:DICIEMBRE!AH136)</f>
        <v>0</v>
      </c>
      <c r="AI136" s="280">
        <f>SUM(ENERO:DICIEMBRE!AI136)</f>
        <v>0</v>
      </c>
      <c r="AJ136" s="280">
        <f>SUM(ENERO:DICIEMBRE!AJ136)</f>
        <v>0</v>
      </c>
      <c r="AK136" s="280">
        <f>SUM(ENERO:DICIEMBRE!AK136)</f>
        <v>0</v>
      </c>
      <c r="AL136" s="280">
        <f>SUM(ENERO:DICIEMBRE!AL136)</f>
        <v>0</v>
      </c>
      <c r="AM136" s="280">
        <f>SUM(ENERO:DICIEMBRE!AM136)</f>
        <v>0</v>
      </c>
      <c r="AN136" s="280">
        <f>SUM(ENERO:DICIEMBRE!AN136)</f>
        <v>0</v>
      </c>
      <c r="AO136" s="280">
        <f>SUM(ENERO:DICIEMBRE!AO136)</f>
        <v>0</v>
      </c>
      <c r="AP136" s="3"/>
    </row>
    <row r="137" spans="1:88" x14ac:dyDescent="0.2">
      <c r="A137" s="2871"/>
      <c r="B137" s="109" t="s">
        <v>207</v>
      </c>
      <c r="C137" s="383">
        <f t="shared" ref="C137:C148" si="16">SUM(D137:E137)</f>
        <v>0</v>
      </c>
      <c r="D137" s="384">
        <f t="shared" si="15"/>
        <v>0</v>
      </c>
      <c r="E137" s="358">
        <f t="shared" si="15"/>
        <v>0</v>
      </c>
      <c r="F137" s="280">
        <f>SUM(ENERO:DICIEMBRE!F137)</f>
        <v>0</v>
      </c>
      <c r="G137" s="280">
        <f>SUM(ENERO:DICIEMBRE!G137)</f>
        <v>0</v>
      </c>
      <c r="H137" s="280">
        <f>SUM(ENERO:DICIEMBRE!H137)</f>
        <v>0</v>
      </c>
      <c r="I137" s="280">
        <f>SUM(ENERO:DICIEMBRE!I137)</f>
        <v>0</v>
      </c>
      <c r="J137" s="280">
        <f>SUM(ENERO:DICIEMBRE!J137)</f>
        <v>0</v>
      </c>
      <c r="K137" s="280">
        <f>SUM(ENERO:DICIEMBRE!K137)</f>
        <v>0</v>
      </c>
      <c r="L137" s="280">
        <f>SUM(ENERO:DICIEMBRE!L137)</f>
        <v>0</v>
      </c>
      <c r="M137" s="280">
        <f>SUM(ENERO:DICIEMBRE!M137)</f>
        <v>0</v>
      </c>
      <c r="N137" s="280">
        <f>SUM(ENERO:DICIEMBRE!N137)</f>
        <v>0</v>
      </c>
      <c r="O137" s="280">
        <f>SUM(ENERO:DICIEMBRE!O137)</f>
        <v>0</v>
      </c>
      <c r="P137" s="280">
        <f>SUM(ENERO:DICIEMBRE!P137)</f>
        <v>0</v>
      </c>
      <c r="Q137" s="280">
        <f>SUM(ENERO:DICIEMBRE!Q137)</f>
        <v>0</v>
      </c>
      <c r="R137" s="280">
        <f>SUM(ENERO:DICIEMBRE!R137)</f>
        <v>0</v>
      </c>
      <c r="S137" s="280">
        <f>SUM(ENERO:DICIEMBRE!S137)</f>
        <v>0</v>
      </c>
      <c r="T137" s="280">
        <f>SUM(ENERO:DICIEMBRE!T137)</f>
        <v>0</v>
      </c>
      <c r="U137" s="280">
        <f>SUM(ENERO:DICIEMBRE!U137)</f>
        <v>0</v>
      </c>
      <c r="V137" s="280">
        <f>SUM(ENERO:DICIEMBRE!V137)</f>
        <v>0</v>
      </c>
      <c r="W137" s="280">
        <f>SUM(ENERO:DICIEMBRE!W137)</f>
        <v>0</v>
      </c>
      <c r="X137" s="280">
        <f>SUM(ENERO:DICIEMBRE!X137)</f>
        <v>0</v>
      </c>
      <c r="Y137" s="280">
        <f>SUM(ENERO:DICIEMBRE!Y137)</f>
        <v>0</v>
      </c>
      <c r="Z137" s="280">
        <f>SUM(ENERO:DICIEMBRE!Z137)</f>
        <v>0</v>
      </c>
      <c r="AA137" s="280">
        <f>SUM(ENERO:DICIEMBRE!AA137)</f>
        <v>0</v>
      </c>
      <c r="AB137" s="280">
        <f>SUM(ENERO:DICIEMBRE!AB137)</f>
        <v>0</v>
      </c>
      <c r="AC137" s="280">
        <f>SUM(ENERO:DICIEMBRE!AC137)</f>
        <v>0</v>
      </c>
      <c r="AD137" s="280">
        <f>SUM(ENERO:DICIEMBRE!AD137)</f>
        <v>0</v>
      </c>
      <c r="AE137" s="280">
        <f>SUM(ENERO:DICIEMBRE!AE137)</f>
        <v>0</v>
      </c>
      <c r="AF137" s="280">
        <f>SUM(ENERO:DICIEMBRE!AF137)</f>
        <v>0</v>
      </c>
      <c r="AG137" s="280">
        <f>SUM(ENERO:DICIEMBRE!AG137)</f>
        <v>0</v>
      </c>
      <c r="AH137" s="280">
        <f>SUM(ENERO:DICIEMBRE!AH137)</f>
        <v>0</v>
      </c>
      <c r="AI137" s="280">
        <f>SUM(ENERO:DICIEMBRE!AI137)</f>
        <v>0</v>
      </c>
      <c r="AJ137" s="280">
        <f>SUM(ENERO:DICIEMBRE!AJ137)</f>
        <v>0</v>
      </c>
      <c r="AK137" s="280">
        <f>SUM(ENERO:DICIEMBRE!AK137)</f>
        <v>0</v>
      </c>
      <c r="AL137" s="280">
        <f>SUM(ENERO:DICIEMBRE!AL137)</f>
        <v>0</v>
      </c>
      <c r="AM137" s="280">
        <f>SUM(ENERO:DICIEMBRE!AM137)</f>
        <v>0</v>
      </c>
      <c r="AN137" s="280">
        <f>SUM(ENERO:DICIEMBRE!AN137)</f>
        <v>0</v>
      </c>
      <c r="AO137" s="280">
        <f>SUM(ENERO:DICIEMBRE!AO137)</f>
        <v>0</v>
      </c>
      <c r="AP137" s="3"/>
    </row>
    <row r="138" spans="1:88" x14ac:dyDescent="0.2">
      <c r="A138" s="2871"/>
      <c r="B138" s="109" t="s">
        <v>208</v>
      </c>
      <c r="C138" s="383">
        <f t="shared" si="16"/>
        <v>0</v>
      </c>
      <c r="D138" s="384">
        <f t="shared" si="15"/>
        <v>0</v>
      </c>
      <c r="E138" s="358">
        <f t="shared" si="15"/>
        <v>0</v>
      </c>
      <c r="F138" s="280">
        <f>SUM(ENERO:DICIEMBRE!F138)</f>
        <v>0</v>
      </c>
      <c r="G138" s="280">
        <f>SUM(ENERO:DICIEMBRE!G138)</f>
        <v>0</v>
      </c>
      <c r="H138" s="280">
        <f>SUM(ENERO:DICIEMBRE!H138)</f>
        <v>0</v>
      </c>
      <c r="I138" s="280">
        <f>SUM(ENERO:DICIEMBRE!I138)</f>
        <v>0</v>
      </c>
      <c r="J138" s="280">
        <f>SUM(ENERO:DICIEMBRE!J138)</f>
        <v>0</v>
      </c>
      <c r="K138" s="280">
        <f>SUM(ENERO:DICIEMBRE!K138)</f>
        <v>0</v>
      </c>
      <c r="L138" s="280">
        <f>SUM(ENERO:DICIEMBRE!L138)</f>
        <v>0</v>
      </c>
      <c r="M138" s="280">
        <f>SUM(ENERO:DICIEMBRE!M138)</f>
        <v>0</v>
      </c>
      <c r="N138" s="280">
        <f>SUM(ENERO:DICIEMBRE!N138)</f>
        <v>0</v>
      </c>
      <c r="O138" s="280">
        <f>SUM(ENERO:DICIEMBRE!O138)</f>
        <v>0</v>
      </c>
      <c r="P138" s="280">
        <f>SUM(ENERO:DICIEMBRE!P138)</f>
        <v>0</v>
      </c>
      <c r="Q138" s="280">
        <f>SUM(ENERO:DICIEMBRE!Q138)</f>
        <v>0</v>
      </c>
      <c r="R138" s="280">
        <f>SUM(ENERO:DICIEMBRE!R138)</f>
        <v>0</v>
      </c>
      <c r="S138" s="280">
        <f>SUM(ENERO:DICIEMBRE!S138)</f>
        <v>0</v>
      </c>
      <c r="T138" s="280">
        <f>SUM(ENERO:DICIEMBRE!T138)</f>
        <v>0</v>
      </c>
      <c r="U138" s="280">
        <f>SUM(ENERO:DICIEMBRE!U138)</f>
        <v>0</v>
      </c>
      <c r="V138" s="280">
        <f>SUM(ENERO:DICIEMBRE!V138)</f>
        <v>0</v>
      </c>
      <c r="W138" s="280">
        <f>SUM(ENERO:DICIEMBRE!W138)</f>
        <v>0</v>
      </c>
      <c r="X138" s="280">
        <f>SUM(ENERO:DICIEMBRE!X138)</f>
        <v>0</v>
      </c>
      <c r="Y138" s="280">
        <f>SUM(ENERO:DICIEMBRE!Y138)</f>
        <v>0</v>
      </c>
      <c r="Z138" s="280">
        <f>SUM(ENERO:DICIEMBRE!Z138)</f>
        <v>0</v>
      </c>
      <c r="AA138" s="280">
        <f>SUM(ENERO:DICIEMBRE!AA138)</f>
        <v>0</v>
      </c>
      <c r="AB138" s="280">
        <f>SUM(ENERO:DICIEMBRE!AB138)</f>
        <v>0</v>
      </c>
      <c r="AC138" s="280">
        <f>SUM(ENERO:DICIEMBRE!AC138)</f>
        <v>0</v>
      </c>
      <c r="AD138" s="280">
        <f>SUM(ENERO:DICIEMBRE!AD138)</f>
        <v>0</v>
      </c>
      <c r="AE138" s="280">
        <f>SUM(ENERO:DICIEMBRE!AE138)</f>
        <v>0</v>
      </c>
      <c r="AF138" s="280">
        <f>SUM(ENERO:DICIEMBRE!AF138)</f>
        <v>0</v>
      </c>
      <c r="AG138" s="280">
        <f>SUM(ENERO:DICIEMBRE!AG138)</f>
        <v>0</v>
      </c>
      <c r="AH138" s="280">
        <f>SUM(ENERO:DICIEMBRE!AH138)</f>
        <v>0</v>
      </c>
      <c r="AI138" s="280">
        <f>SUM(ENERO:DICIEMBRE!AI138)</f>
        <v>0</v>
      </c>
      <c r="AJ138" s="280">
        <f>SUM(ENERO:DICIEMBRE!AJ138)</f>
        <v>0</v>
      </c>
      <c r="AK138" s="280">
        <f>SUM(ENERO:DICIEMBRE!AK138)</f>
        <v>0</v>
      </c>
      <c r="AL138" s="280">
        <f>SUM(ENERO:DICIEMBRE!AL138)</f>
        <v>0</v>
      </c>
      <c r="AM138" s="280">
        <f>SUM(ENERO:DICIEMBRE!AM138)</f>
        <v>0</v>
      </c>
      <c r="AN138" s="280">
        <f>SUM(ENERO:DICIEMBRE!AN138)</f>
        <v>0</v>
      </c>
      <c r="AO138" s="280">
        <f>SUM(ENERO:DICIEMBRE!AO138)</f>
        <v>0</v>
      </c>
      <c r="AP138" s="3"/>
    </row>
    <row r="139" spans="1:88" x14ac:dyDescent="0.2">
      <c r="A139" s="2871"/>
      <c r="B139" s="416" t="s">
        <v>209</v>
      </c>
      <c r="C139" s="383">
        <f t="shared" si="16"/>
        <v>0</v>
      </c>
      <c r="D139" s="384">
        <f t="shared" si="15"/>
        <v>0</v>
      </c>
      <c r="E139" s="358">
        <f t="shared" si="15"/>
        <v>0</v>
      </c>
      <c r="F139" s="280">
        <f>SUM(ENERO:DICIEMBRE!F139)</f>
        <v>0</v>
      </c>
      <c r="G139" s="280">
        <f>SUM(ENERO:DICIEMBRE!G139)</f>
        <v>0</v>
      </c>
      <c r="H139" s="280">
        <f>SUM(ENERO:DICIEMBRE!H139)</f>
        <v>0</v>
      </c>
      <c r="I139" s="280">
        <f>SUM(ENERO:DICIEMBRE!I139)</f>
        <v>0</v>
      </c>
      <c r="J139" s="280">
        <f>SUM(ENERO:DICIEMBRE!J139)</f>
        <v>0</v>
      </c>
      <c r="K139" s="280">
        <f>SUM(ENERO:DICIEMBRE!K139)</f>
        <v>0</v>
      </c>
      <c r="L139" s="280">
        <f>SUM(ENERO:DICIEMBRE!L139)</f>
        <v>0</v>
      </c>
      <c r="M139" s="280">
        <f>SUM(ENERO:DICIEMBRE!M139)</f>
        <v>0</v>
      </c>
      <c r="N139" s="280">
        <f>SUM(ENERO:DICIEMBRE!N139)</f>
        <v>0</v>
      </c>
      <c r="O139" s="280">
        <f>SUM(ENERO:DICIEMBRE!O139)</f>
        <v>0</v>
      </c>
      <c r="P139" s="280">
        <f>SUM(ENERO:DICIEMBRE!P139)</f>
        <v>0</v>
      </c>
      <c r="Q139" s="280">
        <f>SUM(ENERO:DICIEMBRE!Q139)</f>
        <v>0</v>
      </c>
      <c r="R139" s="280">
        <f>SUM(ENERO:DICIEMBRE!R139)</f>
        <v>0</v>
      </c>
      <c r="S139" s="280">
        <f>SUM(ENERO:DICIEMBRE!S139)</f>
        <v>0</v>
      </c>
      <c r="T139" s="280">
        <f>SUM(ENERO:DICIEMBRE!T139)</f>
        <v>0</v>
      </c>
      <c r="U139" s="280">
        <f>SUM(ENERO:DICIEMBRE!U139)</f>
        <v>0</v>
      </c>
      <c r="V139" s="280">
        <f>SUM(ENERO:DICIEMBRE!V139)</f>
        <v>0</v>
      </c>
      <c r="W139" s="280">
        <f>SUM(ENERO:DICIEMBRE!W139)</f>
        <v>0</v>
      </c>
      <c r="X139" s="280">
        <f>SUM(ENERO:DICIEMBRE!X139)</f>
        <v>0</v>
      </c>
      <c r="Y139" s="280">
        <f>SUM(ENERO:DICIEMBRE!Y139)</f>
        <v>0</v>
      </c>
      <c r="Z139" s="280">
        <f>SUM(ENERO:DICIEMBRE!Z139)</f>
        <v>0</v>
      </c>
      <c r="AA139" s="280">
        <f>SUM(ENERO:DICIEMBRE!AA139)</f>
        <v>0</v>
      </c>
      <c r="AB139" s="280">
        <f>SUM(ENERO:DICIEMBRE!AB139)</f>
        <v>0</v>
      </c>
      <c r="AC139" s="280">
        <f>SUM(ENERO:DICIEMBRE!AC139)</f>
        <v>0</v>
      </c>
      <c r="AD139" s="280">
        <f>SUM(ENERO:DICIEMBRE!AD139)</f>
        <v>0</v>
      </c>
      <c r="AE139" s="280">
        <f>SUM(ENERO:DICIEMBRE!AE139)</f>
        <v>0</v>
      </c>
      <c r="AF139" s="280">
        <f>SUM(ENERO:DICIEMBRE!AF139)</f>
        <v>0</v>
      </c>
      <c r="AG139" s="280">
        <f>SUM(ENERO:DICIEMBRE!AG139)</f>
        <v>0</v>
      </c>
      <c r="AH139" s="280">
        <f>SUM(ENERO:DICIEMBRE!AH139)</f>
        <v>0</v>
      </c>
      <c r="AI139" s="280">
        <f>SUM(ENERO:DICIEMBRE!AI139)</f>
        <v>0</v>
      </c>
      <c r="AJ139" s="280">
        <f>SUM(ENERO:DICIEMBRE!AJ139)</f>
        <v>0</v>
      </c>
      <c r="AK139" s="280">
        <f>SUM(ENERO:DICIEMBRE!AK139)</f>
        <v>0</v>
      </c>
      <c r="AL139" s="280">
        <f>SUM(ENERO:DICIEMBRE!AL139)</f>
        <v>0</v>
      </c>
      <c r="AM139" s="280">
        <f>SUM(ENERO:DICIEMBRE!AM139)</f>
        <v>0</v>
      </c>
      <c r="AN139" s="280">
        <f>SUM(ENERO:DICIEMBRE!AN139)</f>
        <v>0</v>
      </c>
      <c r="AO139" s="280">
        <f>SUM(ENERO:DICIEMBRE!AO139)</f>
        <v>0</v>
      </c>
      <c r="AP139" s="3"/>
    </row>
    <row r="140" spans="1:88" x14ac:dyDescent="0.2">
      <c r="A140" s="2871"/>
      <c r="B140" s="109" t="s">
        <v>210</v>
      </c>
      <c r="C140" s="383">
        <f t="shared" si="16"/>
        <v>0</v>
      </c>
      <c r="D140" s="384">
        <f t="shared" si="15"/>
        <v>0</v>
      </c>
      <c r="E140" s="358">
        <f t="shared" si="15"/>
        <v>0</v>
      </c>
      <c r="F140" s="280">
        <f>SUM(ENERO:DICIEMBRE!F140)</f>
        <v>0</v>
      </c>
      <c r="G140" s="280">
        <f>SUM(ENERO:DICIEMBRE!G140)</f>
        <v>0</v>
      </c>
      <c r="H140" s="280">
        <f>SUM(ENERO:DICIEMBRE!H140)</f>
        <v>0</v>
      </c>
      <c r="I140" s="280">
        <f>SUM(ENERO:DICIEMBRE!I140)</f>
        <v>0</v>
      </c>
      <c r="J140" s="280">
        <f>SUM(ENERO:DICIEMBRE!J140)</f>
        <v>0</v>
      </c>
      <c r="K140" s="280">
        <f>SUM(ENERO:DICIEMBRE!K140)</f>
        <v>0</v>
      </c>
      <c r="L140" s="280">
        <f>SUM(ENERO:DICIEMBRE!L140)</f>
        <v>0</v>
      </c>
      <c r="M140" s="280">
        <f>SUM(ENERO:DICIEMBRE!M140)</f>
        <v>0</v>
      </c>
      <c r="N140" s="280">
        <f>SUM(ENERO:DICIEMBRE!N140)</f>
        <v>0</v>
      </c>
      <c r="O140" s="280">
        <f>SUM(ENERO:DICIEMBRE!O140)</f>
        <v>0</v>
      </c>
      <c r="P140" s="280">
        <f>SUM(ENERO:DICIEMBRE!P140)</f>
        <v>0</v>
      </c>
      <c r="Q140" s="280">
        <f>SUM(ENERO:DICIEMBRE!Q140)</f>
        <v>0</v>
      </c>
      <c r="R140" s="280">
        <f>SUM(ENERO:DICIEMBRE!R140)</f>
        <v>0</v>
      </c>
      <c r="S140" s="280">
        <f>SUM(ENERO:DICIEMBRE!S140)</f>
        <v>0</v>
      </c>
      <c r="T140" s="280">
        <f>SUM(ENERO:DICIEMBRE!T140)</f>
        <v>0</v>
      </c>
      <c r="U140" s="280">
        <f>SUM(ENERO:DICIEMBRE!U140)</f>
        <v>0</v>
      </c>
      <c r="V140" s="280">
        <f>SUM(ENERO:DICIEMBRE!V140)</f>
        <v>0</v>
      </c>
      <c r="W140" s="280">
        <f>SUM(ENERO:DICIEMBRE!W140)</f>
        <v>0</v>
      </c>
      <c r="X140" s="280">
        <f>SUM(ENERO:DICIEMBRE!X140)</f>
        <v>0</v>
      </c>
      <c r="Y140" s="280">
        <f>SUM(ENERO:DICIEMBRE!Y140)</f>
        <v>0</v>
      </c>
      <c r="Z140" s="280">
        <f>SUM(ENERO:DICIEMBRE!Z140)</f>
        <v>0</v>
      </c>
      <c r="AA140" s="280">
        <f>SUM(ENERO:DICIEMBRE!AA140)</f>
        <v>0</v>
      </c>
      <c r="AB140" s="280">
        <f>SUM(ENERO:DICIEMBRE!AB140)</f>
        <v>0</v>
      </c>
      <c r="AC140" s="280">
        <f>SUM(ENERO:DICIEMBRE!AC140)</f>
        <v>0</v>
      </c>
      <c r="AD140" s="280">
        <f>SUM(ENERO:DICIEMBRE!AD140)</f>
        <v>0</v>
      </c>
      <c r="AE140" s="280">
        <f>SUM(ENERO:DICIEMBRE!AE140)</f>
        <v>0</v>
      </c>
      <c r="AF140" s="280">
        <f>SUM(ENERO:DICIEMBRE!AF140)</f>
        <v>0</v>
      </c>
      <c r="AG140" s="280">
        <f>SUM(ENERO:DICIEMBRE!AG140)</f>
        <v>0</v>
      </c>
      <c r="AH140" s="280">
        <f>SUM(ENERO:DICIEMBRE!AH140)</f>
        <v>0</v>
      </c>
      <c r="AI140" s="280">
        <f>SUM(ENERO:DICIEMBRE!AI140)</f>
        <v>0</v>
      </c>
      <c r="AJ140" s="280">
        <f>SUM(ENERO:DICIEMBRE!AJ140)</f>
        <v>0</v>
      </c>
      <c r="AK140" s="280">
        <f>SUM(ENERO:DICIEMBRE!AK140)</f>
        <v>0</v>
      </c>
      <c r="AL140" s="280">
        <f>SUM(ENERO:DICIEMBRE!AL140)</f>
        <v>0</v>
      </c>
      <c r="AM140" s="280">
        <f>SUM(ENERO:DICIEMBRE!AM140)</f>
        <v>0</v>
      </c>
      <c r="AN140" s="280">
        <f>SUM(ENERO:DICIEMBRE!AN140)</f>
        <v>0</v>
      </c>
      <c r="AO140" s="280">
        <f>SUM(ENERO:DICIEMBRE!AO140)</f>
        <v>0</v>
      </c>
      <c r="AP140" s="3"/>
    </row>
    <row r="141" spans="1:88" x14ac:dyDescent="0.2">
      <c r="A141" s="2871"/>
      <c r="B141" s="109" t="s">
        <v>211</v>
      </c>
      <c r="C141" s="383">
        <f t="shared" si="16"/>
        <v>0</v>
      </c>
      <c r="D141" s="384">
        <f t="shared" si="15"/>
        <v>0</v>
      </c>
      <c r="E141" s="358">
        <f t="shared" si="15"/>
        <v>0</v>
      </c>
      <c r="F141" s="280">
        <f>SUM(ENERO:DICIEMBRE!F141)</f>
        <v>0</v>
      </c>
      <c r="G141" s="280">
        <f>SUM(ENERO:DICIEMBRE!G141)</f>
        <v>0</v>
      </c>
      <c r="H141" s="280">
        <f>SUM(ENERO:DICIEMBRE!H141)</f>
        <v>0</v>
      </c>
      <c r="I141" s="280">
        <f>SUM(ENERO:DICIEMBRE!I141)</f>
        <v>0</v>
      </c>
      <c r="J141" s="280">
        <f>SUM(ENERO:DICIEMBRE!J141)</f>
        <v>0</v>
      </c>
      <c r="K141" s="280">
        <f>SUM(ENERO:DICIEMBRE!K141)</f>
        <v>0</v>
      </c>
      <c r="L141" s="280">
        <f>SUM(ENERO:DICIEMBRE!L141)</f>
        <v>0</v>
      </c>
      <c r="M141" s="280">
        <f>SUM(ENERO:DICIEMBRE!M141)</f>
        <v>0</v>
      </c>
      <c r="N141" s="280">
        <f>SUM(ENERO:DICIEMBRE!N141)</f>
        <v>0</v>
      </c>
      <c r="O141" s="280">
        <f>SUM(ENERO:DICIEMBRE!O141)</f>
        <v>0</v>
      </c>
      <c r="P141" s="280">
        <f>SUM(ENERO:DICIEMBRE!P141)</f>
        <v>0</v>
      </c>
      <c r="Q141" s="280">
        <f>SUM(ENERO:DICIEMBRE!Q141)</f>
        <v>0</v>
      </c>
      <c r="R141" s="280">
        <f>SUM(ENERO:DICIEMBRE!R141)</f>
        <v>0</v>
      </c>
      <c r="S141" s="280">
        <f>SUM(ENERO:DICIEMBRE!S141)</f>
        <v>0</v>
      </c>
      <c r="T141" s="280">
        <f>SUM(ENERO:DICIEMBRE!T141)</f>
        <v>0</v>
      </c>
      <c r="U141" s="280">
        <f>SUM(ENERO:DICIEMBRE!U141)</f>
        <v>0</v>
      </c>
      <c r="V141" s="280">
        <f>SUM(ENERO:DICIEMBRE!V141)</f>
        <v>0</v>
      </c>
      <c r="W141" s="280">
        <f>SUM(ENERO:DICIEMBRE!W141)</f>
        <v>0</v>
      </c>
      <c r="X141" s="280">
        <f>SUM(ENERO:DICIEMBRE!X141)</f>
        <v>0</v>
      </c>
      <c r="Y141" s="280">
        <f>SUM(ENERO:DICIEMBRE!Y141)</f>
        <v>0</v>
      </c>
      <c r="Z141" s="280">
        <f>SUM(ENERO:DICIEMBRE!Z141)</f>
        <v>0</v>
      </c>
      <c r="AA141" s="280">
        <f>SUM(ENERO:DICIEMBRE!AA141)</f>
        <v>0</v>
      </c>
      <c r="AB141" s="280">
        <f>SUM(ENERO:DICIEMBRE!AB141)</f>
        <v>0</v>
      </c>
      <c r="AC141" s="280">
        <f>SUM(ENERO:DICIEMBRE!AC141)</f>
        <v>0</v>
      </c>
      <c r="AD141" s="280">
        <f>SUM(ENERO:DICIEMBRE!AD141)</f>
        <v>0</v>
      </c>
      <c r="AE141" s="280">
        <f>SUM(ENERO:DICIEMBRE!AE141)</f>
        <v>0</v>
      </c>
      <c r="AF141" s="280">
        <f>SUM(ENERO:DICIEMBRE!AF141)</f>
        <v>0</v>
      </c>
      <c r="AG141" s="280">
        <f>SUM(ENERO:DICIEMBRE!AG141)</f>
        <v>0</v>
      </c>
      <c r="AH141" s="280">
        <f>SUM(ENERO:DICIEMBRE!AH141)</f>
        <v>0</v>
      </c>
      <c r="AI141" s="280">
        <f>SUM(ENERO:DICIEMBRE!AI141)</f>
        <v>0</v>
      </c>
      <c r="AJ141" s="280">
        <f>SUM(ENERO:DICIEMBRE!AJ141)</f>
        <v>0</v>
      </c>
      <c r="AK141" s="280">
        <f>SUM(ENERO:DICIEMBRE!AK141)</f>
        <v>0</v>
      </c>
      <c r="AL141" s="280">
        <f>SUM(ENERO:DICIEMBRE!AL141)</f>
        <v>0</v>
      </c>
      <c r="AM141" s="280">
        <f>SUM(ENERO:DICIEMBRE!AM141)</f>
        <v>0</v>
      </c>
      <c r="AN141" s="280">
        <f>SUM(ENERO:DICIEMBRE!AN141)</f>
        <v>0</v>
      </c>
      <c r="AO141" s="280">
        <f>SUM(ENERO:DICIEMBRE!AO141)</f>
        <v>0</v>
      </c>
      <c r="AP141" s="3"/>
    </row>
    <row r="142" spans="1:88" x14ac:dyDescent="0.2">
      <c r="A142" s="2872"/>
      <c r="B142" s="230" t="s">
        <v>212</v>
      </c>
      <c r="C142" s="401">
        <f t="shared" si="16"/>
        <v>0</v>
      </c>
      <c r="D142" s="402">
        <f t="shared" si="15"/>
        <v>0</v>
      </c>
      <c r="E142" s="419">
        <f t="shared" si="15"/>
        <v>0</v>
      </c>
      <c r="F142" s="280">
        <f>SUM(ENERO:DICIEMBRE!F142)</f>
        <v>0</v>
      </c>
      <c r="G142" s="280">
        <f>SUM(ENERO:DICIEMBRE!G142)</f>
        <v>0</v>
      </c>
      <c r="H142" s="280">
        <f>SUM(ENERO:DICIEMBRE!H142)</f>
        <v>0</v>
      </c>
      <c r="I142" s="280">
        <f>SUM(ENERO:DICIEMBRE!I142)</f>
        <v>0</v>
      </c>
      <c r="J142" s="280">
        <f>SUM(ENERO:DICIEMBRE!J142)</f>
        <v>0</v>
      </c>
      <c r="K142" s="280">
        <f>SUM(ENERO:DICIEMBRE!K142)</f>
        <v>0</v>
      </c>
      <c r="L142" s="280">
        <f>SUM(ENERO:DICIEMBRE!L142)</f>
        <v>0</v>
      </c>
      <c r="M142" s="280">
        <f>SUM(ENERO:DICIEMBRE!M142)</f>
        <v>0</v>
      </c>
      <c r="N142" s="280">
        <f>SUM(ENERO:DICIEMBRE!N142)</f>
        <v>0</v>
      </c>
      <c r="O142" s="280">
        <f>SUM(ENERO:DICIEMBRE!O142)</f>
        <v>0</v>
      </c>
      <c r="P142" s="280">
        <f>SUM(ENERO:DICIEMBRE!P142)</f>
        <v>0</v>
      </c>
      <c r="Q142" s="280">
        <f>SUM(ENERO:DICIEMBRE!Q142)</f>
        <v>0</v>
      </c>
      <c r="R142" s="280">
        <f>SUM(ENERO:DICIEMBRE!R142)</f>
        <v>0</v>
      </c>
      <c r="S142" s="280">
        <f>SUM(ENERO:DICIEMBRE!S142)</f>
        <v>0</v>
      </c>
      <c r="T142" s="280">
        <f>SUM(ENERO:DICIEMBRE!T142)</f>
        <v>0</v>
      </c>
      <c r="U142" s="280">
        <f>SUM(ENERO:DICIEMBRE!U142)</f>
        <v>0</v>
      </c>
      <c r="V142" s="280">
        <f>SUM(ENERO:DICIEMBRE!V142)</f>
        <v>0</v>
      </c>
      <c r="W142" s="280">
        <f>SUM(ENERO:DICIEMBRE!W142)</f>
        <v>0</v>
      </c>
      <c r="X142" s="280">
        <f>SUM(ENERO:DICIEMBRE!X142)</f>
        <v>0</v>
      </c>
      <c r="Y142" s="280">
        <f>SUM(ENERO:DICIEMBRE!Y142)</f>
        <v>0</v>
      </c>
      <c r="Z142" s="280">
        <f>SUM(ENERO:DICIEMBRE!Z142)</f>
        <v>0</v>
      </c>
      <c r="AA142" s="280">
        <f>SUM(ENERO:DICIEMBRE!AA142)</f>
        <v>0</v>
      </c>
      <c r="AB142" s="280">
        <f>SUM(ENERO:DICIEMBRE!AB142)</f>
        <v>0</v>
      </c>
      <c r="AC142" s="280">
        <f>SUM(ENERO:DICIEMBRE!AC142)</f>
        <v>0</v>
      </c>
      <c r="AD142" s="280">
        <f>SUM(ENERO:DICIEMBRE!AD142)</f>
        <v>0</v>
      </c>
      <c r="AE142" s="280">
        <f>SUM(ENERO:DICIEMBRE!AE142)</f>
        <v>0</v>
      </c>
      <c r="AF142" s="280">
        <f>SUM(ENERO:DICIEMBRE!AF142)</f>
        <v>0</v>
      </c>
      <c r="AG142" s="280">
        <f>SUM(ENERO:DICIEMBRE!AG142)</f>
        <v>0</v>
      </c>
      <c r="AH142" s="280">
        <f>SUM(ENERO:DICIEMBRE!AH142)</f>
        <v>0</v>
      </c>
      <c r="AI142" s="280">
        <f>SUM(ENERO:DICIEMBRE!AI142)</f>
        <v>0</v>
      </c>
      <c r="AJ142" s="280">
        <f>SUM(ENERO:DICIEMBRE!AJ142)</f>
        <v>0</v>
      </c>
      <c r="AK142" s="280">
        <f>SUM(ENERO:DICIEMBRE!AK142)</f>
        <v>0</v>
      </c>
      <c r="AL142" s="280">
        <f>SUM(ENERO:DICIEMBRE!AL142)</f>
        <v>0</v>
      </c>
      <c r="AM142" s="280">
        <f>SUM(ENERO:DICIEMBRE!AM142)</f>
        <v>0</v>
      </c>
      <c r="AN142" s="280">
        <f>SUM(ENERO:DICIEMBRE!AN142)</f>
        <v>0</v>
      </c>
      <c r="AO142" s="280">
        <f>SUM(ENERO:DICIEMBRE!AO142)</f>
        <v>0</v>
      </c>
      <c r="AP142" s="3"/>
    </row>
    <row r="143" spans="1:88" x14ac:dyDescent="0.2">
      <c r="A143" s="2870" t="s">
        <v>183</v>
      </c>
      <c r="B143" s="412" t="s">
        <v>213</v>
      </c>
      <c r="C143" s="375">
        <f t="shared" si="16"/>
        <v>13</v>
      </c>
      <c r="D143" s="376">
        <f t="shared" si="15"/>
        <v>11</v>
      </c>
      <c r="E143" s="413">
        <f t="shared" si="15"/>
        <v>2</v>
      </c>
      <c r="F143" s="280">
        <f>SUM(ENERO:DICIEMBRE!F143)</f>
        <v>0</v>
      </c>
      <c r="G143" s="280">
        <f>SUM(ENERO:DICIEMBRE!G143)</f>
        <v>0</v>
      </c>
      <c r="H143" s="280">
        <f>SUM(ENERO:DICIEMBRE!H143)</f>
        <v>0</v>
      </c>
      <c r="I143" s="280">
        <f>SUM(ENERO:DICIEMBRE!I143)</f>
        <v>0</v>
      </c>
      <c r="J143" s="280">
        <f>SUM(ENERO:DICIEMBRE!J143)</f>
        <v>0</v>
      </c>
      <c r="K143" s="280">
        <f>SUM(ENERO:DICIEMBRE!K143)</f>
        <v>0</v>
      </c>
      <c r="L143" s="280">
        <f>SUM(ENERO:DICIEMBRE!L143)</f>
        <v>0</v>
      </c>
      <c r="M143" s="280">
        <f>SUM(ENERO:DICIEMBRE!M143)</f>
        <v>0</v>
      </c>
      <c r="N143" s="280">
        <f>SUM(ENERO:DICIEMBRE!N143)</f>
        <v>3</v>
      </c>
      <c r="O143" s="280">
        <f>SUM(ENERO:DICIEMBRE!O143)</f>
        <v>0</v>
      </c>
      <c r="P143" s="280">
        <f>SUM(ENERO:DICIEMBRE!P143)</f>
        <v>0</v>
      </c>
      <c r="Q143" s="280">
        <f>SUM(ENERO:DICIEMBRE!Q143)</f>
        <v>0</v>
      </c>
      <c r="R143" s="280">
        <f>SUM(ENERO:DICIEMBRE!R143)</f>
        <v>0</v>
      </c>
      <c r="S143" s="280">
        <f>SUM(ENERO:DICIEMBRE!S143)</f>
        <v>0</v>
      </c>
      <c r="T143" s="280">
        <f>SUM(ENERO:DICIEMBRE!T143)</f>
        <v>1</v>
      </c>
      <c r="U143" s="280">
        <f>SUM(ENERO:DICIEMBRE!U143)</f>
        <v>0</v>
      </c>
      <c r="V143" s="280">
        <f>SUM(ENERO:DICIEMBRE!V143)</f>
        <v>0</v>
      </c>
      <c r="W143" s="280">
        <f>SUM(ENERO:DICIEMBRE!W143)</f>
        <v>0</v>
      </c>
      <c r="X143" s="280">
        <f>SUM(ENERO:DICIEMBRE!X143)</f>
        <v>3</v>
      </c>
      <c r="Y143" s="280">
        <f>SUM(ENERO:DICIEMBRE!Y143)</f>
        <v>0</v>
      </c>
      <c r="Z143" s="280">
        <f>SUM(ENERO:DICIEMBRE!Z143)</f>
        <v>1</v>
      </c>
      <c r="AA143" s="280">
        <f>SUM(ENERO:DICIEMBRE!AA143)</f>
        <v>0</v>
      </c>
      <c r="AB143" s="280">
        <f>SUM(ENERO:DICIEMBRE!AB143)</f>
        <v>0</v>
      </c>
      <c r="AC143" s="280">
        <f>SUM(ENERO:DICIEMBRE!AC143)</f>
        <v>0</v>
      </c>
      <c r="AD143" s="280">
        <f>SUM(ENERO:DICIEMBRE!AD143)</f>
        <v>2</v>
      </c>
      <c r="AE143" s="280">
        <f>SUM(ENERO:DICIEMBRE!AE143)</f>
        <v>0</v>
      </c>
      <c r="AF143" s="280">
        <f>SUM(ENERO:DICIEMBRE!AF143)</f>
        <v>1</v>
      </c>
      <c r="AG143" s="280">
        <f>SUM(ENERO:DICIEMBRE!AG143)</f>
        <v>2</v>
      </c>
      <c r="AH143" s="280">
        <f>SUM(ENERO:DICIEMBRE!AH143)</f>
        <v>0</v>
      </c>
      <c r="AI143" s="280">
        <f>SUM(ENERO:DICIEMBRE!AI143)</f>
        <v>0</v>
      </c>
      <c r="AJ143" s="280">
        <f>SUM(ENERO:DICIEMBRE!AJ143)</f>
        <v>0</v>
      </c>
      <c r="AK143" s="280">
        <f>SUM(ENERO:DICIEMBRE!AK143)</f>
        <v>0</v>
      </c>
      <c r="AL143" s="280">
        <f>SUM(ENERO:DICIEMBRE!AL143)</f>
        <v>0</v>
      </c>
      <c r="AM143" s="280">
        <f>SUM(ENERO:DICIEMBRE!AM143)</f>
        <v>0</v>
      </c>
      <c r="AN143" s="280">
        <f>SUM(ENERO:DICIEMBRE!AN143)</f>
        <v>0</v>
      </c>
      <c r="AO143" s="280">
        <f>SUM(ENERO:DICIEMBRE!AO143)</f>
        <v>1</v>
      </c>
      <c r="AP143" s="3"/>
    </row>
    <row r="144" spans="1:88" x14ac:dyDescent="0.2">
      <c r="A144" s="2871"/>
      <c r="B144" s="109" t="s">
        <v>207</v>
      </c>
      <c r="C144" s="383">
        <f t="shared" si="16"/>
        <v>66</v>
      </c>
      <c r="D144" s="384">
        <f t="shared" si="15"/>
        <v>45</v>
      </c>
      <c r="E144" s="358">
        <f>+G144+I144+K144+M144+O144+Q144+S144+U144+W144+Y144+AA144+AC144+AE144+AG144+AI144+AK144+AM144</f>
        <v>21</v>
      </c>
      <c r="F144" s="280">
        <f>SUM(ENERO:DICIEMBRE!F144)</f>
        <v>0</v>
      </c>
      <c r="G144" s="280">
        <f>SUM(ENERO:DICIEMBRE!G144)</f>
        <v>0</v>
      </c>
      <c r="H144" s="280">
        <f>SUM(ENERO:DICIEMBRE!H144)</f>
        <v>0</v>
      </c>
      <c r="I144" s="280">
        <f>SUM(ENERO:DICIEMBRE!I144)</f>
        <v>0</v>
      </c>
      <c r="J144" s="280">
        <f>SUM(ENERO:DICIEMBRE!J144)</f>
        <v>0</v>
      </c>
      <c r="K144" s="280">
        <f>SUM(ENERO:DICIEMBRE!K144)</f>
        <v>0</v>
      </c>
      <c r="L144" s="280">
        <f>SUM(ENERO:DICIEMBRE!L144)</f>
        <v>0</v>
      </c>
      <c r="M144" s="280">
        <f>SUM(ENERO:DICIEMBRE!M144)</f>
        <v>0</v>
      </c>
      <c r="N144" s="280">
        <f>SUM(ENERO:DICIEMBRE!N144)</f>
        <v>5</v>
      </c>
      <c r="O144" s="280">
        <f>SUM(ENERO:DICIEMBRE!O144)</f>
        <v>0</v>
      </c>
      <c r="P144" s="280">
        <f>SUM(ENERO:DICIEMBRE!P144)</f>
        <v>0</v>
      </c>
      <c r="Q144" s="280">
        <f>SUM(ENERO:DICIEMBRE!Q144)</f>
        <v>0</v>
      </c>
      <c r="R144" s="280">
        <f>SUM(ENERO:DICIEMBRE!R144)</f>
        <v>0</v>
      </c>
      <c r="S144" s="280">
        <f>SUM(ENERO:DICIEMBRE!S144)</f>
        <v>1</v>
      </c>
      <c r="T144" s="280">
        <f>SUM(ENERO:DICIEMBRE!T144)</f>
        <v>9</v>
      </c>
      <c r="U144" s="280">
        <f>SUM(ENERO:DICIEMBRE!U144)</f>
        <v>0</v>
      </c>
      <c r="V144" s="280">
        <f>SUM(ENERO:DICIEMBRE!V144)</f>
        <v>5</v>
      </c>
      <c r="W144" s="280">
        <f>SUM(ENERO:DICIEMBRE!W144)</f>
        <v>2</v>
      </c>
      <c r="X144" s="280">
        <f>SUM(ENERO:DICIEMBRE!X144)</f>
        <v>11</v>
      </c>
      <c r="Y144" s="280">
        <f>SUM(ENERO:DICIEMBRE!Y144)</f>
        <v>0</v>
      </c>
      <c r="Z144" s="280">
        <f>SUM(ENERO:DICIEMBRE!Z144)</f>
        <v>0</v>
      </c>
      <c r="AA144" s="280">
        <f>SUM(ENERO:DICIEMBRE!AA144)</f>
        <v>10</v>
      </c>
      <c r="AB144" s="280">
        <f>SUM(ENERO:DICIEMBRE!AB144)</f>
        <v>0</v>
      </c>
      <c r="AC144" s="280">
        <f>SUM(ENERO:DICIEMBRE!AC144)</f>
        <v>8</v>
      </c>
      <c r="AD144" s="280">
        <f>SUM(ENERO:DICIEMBRE!AD144)</f>
        <v>5</v>
      </c>
      <c r="AE144" s="280">
        <f>SUM(ENERO:DICIEMBRE!AE144)</f>
        <v>0</v>
      </c>
      <c r="AF144" s="280">
        <f>SUM(ENERO:DICIEMBRE!AF144)</f>
        <v>5</v>
      </c>
      <c r="AG144" s="280">
        <f>SUM(ENERO:DICIEMBRE!AG144)</f>
        <v>0</v>
      </c>
      <c r="AH144" s="280">
        <f>SUM(ENERO:DICIEMBRE!AH144)</f>
        <v>5</v>
      </c>
      <c r="AI144" s="280">
        <f>SUM(ENERO:DICIEMBRE!AI144)</f>
        <v>0</v>
      </c>
      <c r="AJ144" s="280">
        <f>SUM(ENERO:DICIEMBRE!AJ144)</f>
        <v>0</v>
      </c>
      <c r="AK144" s="280">
        <f>SUM(ENERO:DICIEMBRE!AK144)</f>
        <v>0</v>
      </c>
      <c r="AL144" s="280">
        <f>SUM(ENERO:DICIEMBRE!AL144)</f>
        <v>0</v>
      </c>
      <c r="AM144" s="280">
        <f>SUM(ENERO:DICIEMBRE!AM144)</f>
        <v>0</v>
      </c>
      <c r="AN144" s="280">
        <f>SUM(ENERO:DICIEMBRE!AN144)</f>
        <v>0</v>
      </c>
      <c r="AO144" s="280">
        <f>SUM(ENERO:DICIEMBRE!AO144)</f>
        <v>4</v>
      </c>
      <c r="AP144" s="3"/>
    </row>
    <row r="145" spans="1:88" x14ac:dyDescent="0.2">
      <c r="A145" s="2871"/>
      <c r="B145" s="109" t="s">
        <v>208</v>
      </c>
      <c r="C145" s="383">
        <f>SUM(D145:E145)</f>
        <v>166</v>
      </c>
      <c r="D145" s="384">
        <f t="shared" si="15"/>
        <v>87</v>
      </c>
      <c r="E145" s="358">
        <f t="shared" si="15"/>
        <v>79</v>
      </c>
      <c r="F145" s="280">
        <f>SUM(ENERO:DICIEMBRE!F145)</f>
        <v>1</v>
      </c>
      <c r="G145" s="280">
        <f>SUM(ENERO:DICIEMBRE!G145)</f>
        <v>0</v>
      </c>
      <c r="H145" s="280">
        <f>SUM(ENERO:DICIEMBRE!H145)</f>
        <v>10</v>
      </c>
      <c r="I145" s="280">
        <f>SUM(ENERO:DICIEMBRE!I145)</f>
        <v>8</v>
      </c>
      <c r="J145" s="280">
        <f>SUM(ENERO:DICIEMBRE!J145)</f>
        <v>9</v>
      </c>
      <c r="K145" s="280">
        <f>SUM(ENERO:DICIEMBRE!K145)</f>
        <v>0</v>
      </c>
      <c r="L145" s="280">
        <f>SUM(ENERO:DICIEMBRE!L145)</f>
        <v>5</v>
      </c>
      <c r="M145" s="280">
        <f>SUM(ENERO:DICIEMBRE!M145)</f>
        <v>0</v>
      </c>
      <c r="N145" s="280">
        <f>SUM(ENERO:DICIEMBRE!N145)</f>
        <v>0</v>
      </c>
      <c r="O145" s="280">
        <f>SUM(ENERO:DICIEMBRE!O145)</f>
        <v>0</v>
      </c>
      <c r="P145" s="280">
        <f>SUM(ENERO:DICIEMBRE!P145)</f>
        <v>0</v>
      </c>
      <c r="Q145" s="280">
        <f>SUM(ENERO:DICIEMBRE!Q145)</f>
        <v>7</v>
      </c>
      <c r="R145" s="280">
        <f>SUM(ENERO:DICIEMBRE!R145)</f>
        <v>7</v>
      </c>
      <c r="S145" s="280">
        <f>SUM(ENERO:DICIEMBRE!S145)</f>
        <v>17</v>
      </c>
      <c r="T145" s="280">
        <f>SUM(ENERO:DICIEMBRE!T145)</f>
        <v>2</v>
      </c>
      <c r="U145" s="280">
        <f>SUM(ENERO:DICIEMBRE!U145)</f>
        <v>8</v>
      </c>
      <c r="V145" s="280">
        <f>SUM(ENERO:DICIEMBRE!V145)</f>
        <v>2</v>
      </c>
      <c r="W145" s="280">
        <f>SUM(ENERO:DICIEMBRE!W145)</f>
        <v>2</v>
      </c>
      <c r="X145" s="280">
        <f>SUM(ENERO:DICIEMBRE!X145)</f>
        <v>7</v>
      </c>
      <c r="Y145" s="280">
        <f>SUM(ENERO:DICIEMBRE!Y145)</f>
        <v>1</v>
      </c>
      <c r="Z145" s="280">
        <f>SUM(ENERO:DICIEMBRE!Z145)</f>
        <v>8</v>
      </c>
      <c r="AA145" s="280">
        <f>SUM(ENERO:DICIEMBRE!AA145)</f>
        <v>10</v>
      </c>
      <c r="AB145" s="280">
        <f>SUM(ENERO:DICIEMBRE!AB145)</f>
        <v>15</v>
      </c>
      <c r="AC145" s="280">
        <f>SUM(ENERO:DICIEMBRE!AC145)</f>
        <v>7</v>
      </c>
      <c r="AD145" s="280">
        <f>SUM(ENERO:DICIEMBRE!AD145)</f>
        <v>10</v>
      </c>
      <c r="AE145" s="280">
        <f>SUM(ENERO:DICIEMBRE!AE145)</f>
        <v>7</v>
      </c>
      <c r="AF145" s="280">
        <f>SUM(ENERO:DICIEMBRE!AF145)</f>
        <v>6</v>
      </c>
      <c r="AG145" s="280">
        <f>SUM(ENERO:DICIEMBRE!AG145)</f>
        <v>0</v>
      </c>
      <c r="AH145" s="280">
        <f>SUM(ENERO:DICIEMBRE!AH145)</f>
        <v>5</v>
      </c>
      <c r="AI145" s="280">
        <f>SUM(ENERO:DICIEMBRE!AI145)</f>
        <v>7</v>
      </c>
      <c r="AJ145" s="280">
        <f>SUM(ENERO:DICIEMBRE!AJ145)</f>
        <v>0</v>
      </c>
      <c r="AK145" s="280">
        <f>SUM(ENERO:DICIEMBRE!AK145)</f>
        <v>5</v>
      </c>
      <c r="AL145" s="280">
        <f>SUM(ENERO:DICIEMBRE!AL145)</f>
        <v>0</v>
      </c>
      <c r="AM145" s="280">
        <f>SUM(ENERO:DICIEMBRE!AM145)</f>
        <v>0</v>
      </c>
      <c r="AN145" s="280">
        <f>SUM(ENERO:DICIEMBRE!AN145)</f>
        <v>0</v>
      </c>
      <c r="AO145" s="280">
        <f>SUM(ENERO:DICIEMBRE!AO145)</f>
        <v>5</v>
      </c>
      <c r="AP145" s="3"/>
    </row>
    <row r="146" spans="1:88" x14ac:dyDescent="0.2">
      <c r="A146" s="2871"/>
      <c r="B146" s="416" t="s">
        <v>209</v>
      </c>
      <c r="C146" s="383">
        <f t="shared" si="16"/>
        <v>0</v>
      </c>
      <c r="D146" s="384">
        <f>+F146+H146+J146+L146+N146+P146+R146+T146+V146+X146+Z146+AB146+AD146+AF146+AH146+AJ146+AL146</f>
        <v>0</v>
      </c>
      <c r="E146" s="358">
        <f t="shared" si="15"/>
        <v>0</v>
      </c>
      <c r="F146" s="280">
        <f>SUM(ENERO:DICIEMBRE!F146)</f>
        <v>0</v>
      </c>
      <c r="G146" s="280">
        <f>SUM(ENERO:DICIEMBRE!G146)</f>
        <v>0</v>
      </c>
      <c r="H146" s="280">
        <f>SUM(ENERO:DICIEMBRE!H146)</f>
        <v>0</v>
      </c>
      <c r="I146" s="280">
        <f>SUM(ENERO:DICIEMBRE!I146)</f>
        <v>0</v>
      </c>
      <c r="J146" s="280">
        <f>SUM(ENERO:DICIEMBRE!J146)</f>
        <v>0</v>
      </c>
      <c r="K146" s="280">
        <f>SUM(ENERO:DICIEMBRE!K146)</f>
        <v>0</v>
      </c>
      <c r="L146" s="280">
        <f>SUM(ENERO:DICIEMBRE!L146)</f>
        <v>0</v>
      </c>
      <c r="M146" s="280">
        <f>SUM(ENERO:DICIEMBRE!M146)</f>
        <v>0</v>
      </c>
      <c r="N146" s="280">
        <f>SUM(ENERO:DICIEMBRE!N146)</f>
        <v>0</v>
      </c>
      <c r="O146" s="280">
        <f>SUM(ENERO:DICIEMBRE!O146)</f>
        <v>0</v>
      </c>
      <c r="P146" s="280">
        <f>SUM(ENERO:DICIEMBRE!P146)</f>
        <v>0</v>
      </c>
      <c r="Q146" s="280">
        <f>SUM(ENERO:DICIEMBRE!Q146)</f>
        <v>0</v>
      </c>
      <c r="R146" s="280">
        <f>SUM(ENERO:DICIEMBRE!R146)</f>
        <v>0</v>
      </c>
      <c r="S146" s="280">
        <f>SUM(ENERO:DICIEMBRE!S146)</f>
        <v>0</v>
      </c>
      <c r="T146" s="280">
        <f>SUM(ENERO:DICIEMBRE!T146)</f>
        <v>0</v>
      </c>
      <c r="U146" s="280">
        <f>SUM(ENERO:DICIEMBRE!U146)</f>
        <v>0</v>
      </c>
      <c r="V146" s="280">
        <f>SUM(ENERO:DICIEMBRE!V146)</f>
        <v>0</v>
      </c>
      <c r="W146" s="280">
        <f>SUM(ENERO:DICIEMBRE!W146)</f>
        <v>0</v>
      </c>
      <c r="X146" s="280">
        <f>SUM(ENERO:DICIEMBRE!X146)</f>
        <v>0</v>
      </c>
      <c r="Y146" s="280">
        <f>SUM(ENERO:DICIEMBRE!Y146)</f>
        <v>0</v>
      </c>
      <c r="Z146" s="280">
        <f>SUM(ENERO:DICIEMBRE!Z146)</f>
        <v>0</v>
      </c>
      <c r="AA146" s="280">
        <f>SUM(ENERO:DICIEMBRE!AA146)</f>
        <v>0</v>
      </c>
      <c r="AB146" s="280">
        <f>SUM(ENERO:DICIEMBRE!AB146)</f>
        <v>0</v>
      </c>
      <c r="AC146" s="280">
        <f>SUM(ENERO:DICIEMBRE!AC146)</f>
        <v>0</v>
      </c>
      <c r="AD146" s="280">
        <f>SUM(ENERO:DICIEMBRE!AD146)</f>
        <v>0</v>
      </c>
      <c r="AE146" s="280">
        <f>SUM(ENERO:DICIEMBRE!AE146)</f>
        <v>0</v>
      </c>
      <c r="AF146" s="280">
        <f>SUM(ENERO:DICIEMBRE!AF146)</f>
        <v>0</v>
      </c>
      <c r="AG146" s="280">
        <f>SUM(ENERO:DICIEMBRE!AG146)</f>
        <v>0</v>
      </c>
      <c r="AH146" s="280">
        <f>SUM(ENERO:DICIEMBRE!AH146)</f>
        <v>0</v>
      </c>
      <c r="AI146" s="280">
        <f>SUM(ENERO:DICIEMBRE!AI146)</f>
        <v>0</v>
      </c>
      <c r="AJ146" s="280">
        <f>SUM(ENERO:DICIEMBRE!AJ146)</f>
        <v>0</v>
      </c>
      <c r="AK146" s="280">
        <f>SUM(ENERO:DICIEMBRE!AK146)</f>
        <v>0</v>
      </c>
      <c r="AL146" s="280">
        <f>SUM(ENERO:DICIEMBRE!AL146)</f>
        <v>0</v>
      </c>
      <c r="AM146" s="280">
        <f>SUM(ENERO:DICIEMBRE!AM146)</f>
        <v>0</v>
      </c>
      <c r="AN146" s="280">
        <f>SUM(ENERO:DICIEMBRE!AN146)</f>
        <v>0</v>
      </c>
      <c r="AO146" s="280">
        <f>SUM(ENERO:DICIEMBRE!AO146)</f>
        <v>0</v>
      </c>
      <c r="AP146" s="3"/>
    </row>
    <row r="147" spans="1:88" x14ac:dyDescent="0.2">
      <c r="A147" s="2871"/>
      <c r="B147" s="109" t="s">
        <v>210</v>
      </c>
      <c r="C147" s="421">
        <f t="shared" si="16"/>
        <v>0</v>
      </c>
      <c r="D147" s="422">
        <f t="shared" si="15"/>
        <v>0</v>
      </c>
      <c r="E147" s="423">
        <f t="shared" si="15"/>
        <v>0</v>
      </c>
      <c r="F147" s="280">
        <f>SUM(ENERO:DICIEMBRE!F147)</f>
        <v>0</v>
      </c>
      <c r="G147" s="280">
        <f>SUM(ENERO:DICIEMBRE!G147)</f>
        <v>0</v>
      </c>
      <c r="H147" s="280">
        <f>SUM(ENERO:DICIEMBRE!H147)</f>
        <v>0</v>
      </c>
      <c r="I147" s="280">
        <f>SUM(ENERO:DICIEMBRE!I147)</f>
        <v>0</v>
      </c>
      <c r="J147" s="280">
        <f>SUM(ENERO:DICIEMBRE!J147)</f>
        <v>0</v>
      </c>
      <c r="K147" s="280">
        <f>SUM(ENERO:DICIEMBRE!K147)</f>
        <v>0</v>
      </c>
      <c r="L147" s="280">
        <f>SUM(ENERO:DICIEMBRE!L147)</f>
        <v>0</v>
      </c>
      <c r="M147" s="280">
        <f>SUM(ENERO:DICIEMBRE!M147)</f>
        <v>0</v>
      </c>
      <c r="N147" s="280">
        <f>SUM(ENERO:DICIEMBRE!N147)</f>
        <v>0</v>
      </c>
      <c r="O147" s="280">
        <f>SUM(ENERO:DICIEMBRE!O147)</f>
        <v>0</v>
      </c>
      <c r="P147" s="280">
        <f>SUM(ENERO:DICIEMBRE!P147)</f>
        <v>0</v>
      </c>
      <c r="Q147" s="280">
        <f>SUM(ENERO:DICIEMBRE!Q147)</f>
        <v>0</v>
      </c>
      <c r="R147" s="280">
        <f>SUM(ENERO:DICIEMBRE!R147)</f>
        <v>0</v>
      </c>
      <c r="S147" s="280">
        <f>SUM(ENERO:DICIEMBRE!S147)</f>
        <v>0</v>
      </c>
      <c r="T147" s="280">
        <f>SUM(ENERO:DICIEMBRE!T147)</f>
        <v>0</v>
      </c>
      <c r="U147" s="280">
        <f>SUM(ENERO:DICIEMBRE!U147)</f>
        <v>0</v>
      </c>
      <c r="V147" s="280">
        <f>SUM(ENERO:DICIEMBRE!V147)</f>
        <v>0</v>
      </c>
      <c r="W147" s="280">
        <f>SUM(ENERO:DICIEMBRE!W147)</f>
        <v>0</v>
      </c>
      <c r="X147" s="280">
        <f>SUM(ENERO:DICIEMBRE!X147)</f>
        <v>0</v>
      </c>
      <c r="Y147" s="280">
        <f>SUM(ENERO:DICIEMBRE!Y147)</f>
        <v>0</v>
      </c>
      <c r="Z147" s="280">
        <f>SUM(ENERO:DICIEMBRE!Z147)</f>
        <v>0</v>
      </c>
      <c r="AA147" s="280">
        <f>SUM(ENERO:DICIEMBRE!AA147)</f>
        <v>0</v>
      </c>
      <c r="AB147" s="280">
        <f>SUM(ENERO:DICIEMBRE!AB147)</f>
        <v>0</v>
      </c>
      <c r="AC147" s="280">
        <f>SUM(ENERO:DICIEMBRE!AC147)</f>
        <v>0</v>
      </c>
      <c r="AD147" s="280">
        <f>SUM(ENERO:DICIEMBRE!AD147)</f>
        <v>0</v>
      </c>
      <c r="AE147" s="280">
        <f>SUM(ENERO:DICIEMBRE!AE147)</f>
        <v>0</v>
      </c>
      <c r="AF147" s="280">
        <f>SUM(ENERO:DICIEMBRE!AF147)</f>
        <v>0</v>
      </c>
      <c r="AG147" s="280">
        <f>SUM(ENERO:DICIEMBRE!AG147)</f>
        <v>0</v>
      </c>
      <c r="AH147" s="280">
        <f>SUM(ENERO:DICIEMBRE!AH147)</f>
        <v>0</v>
      </c>
      <c r="AI147" s="280">
        <f>SUM(ENERO:DICIEMBRE!AI147)</f>
        <v>0</v>
      </c>
      <c r="AJ147" s="280">
        <f>SUM(ENERO:DICIEMBRE!AJ147)</f>
        <v>0</v>
      </c>
      <c r="AK147" s="280">
        <f>SUM(ENERO:DICIEMBRE!AK147)</f>
        <v>0</v>
      </c>
      <c r="AL147" s="280">
        <f>SUM(ENERO:DICIEMBRE!AL147)</f>
        <v>0</v>
      </c>
      <c r="AM147" s="280">
        <f>SUM(ENERO:DICIEMBRE!AM147)</f>
        <v>0</v>
      </c>
      <c r="AN147" s="280">
        <f>SUM(ENERO:DICIEMBRE!AN147)</f>
        <v>0</v>
      </c>
      <c r="AO147" s="280">
        <f>SUM(ENERO:DICIEMBRE!AO147)</f>
        <v>0</v>
      </c>
      <c r="AP147" s="3"/>
    </row>
    <row r="148" spans="1:88" x14ac:dyDescent="0.2">
      <c r="A148" s="2872"/>
      <c r="B148" s="230" t="s">
        <v>212</v>
      </c>
      <c r="C148" s="401">
        <f t="shared" si="16"/>
        <v>0</v>
      </c>
      <c r="D148" s="402">
        <f t="shared" si="15"/>
        <v>0</v>
      </c>
      <c r="E148" s="419">
        <f t="shared" si="15"/>
        <v>0</v>
      </c>
      <c r="F148" s="280">
        <f>SUM(ENERO:DICIEMBRE!F148)</f>
        <v>0</v>
      </c>
      <c r="G148" s="280">
        <f>SUM(ENERO:DICIEMBRE!G148)</f>
        <v>0</v>
      </c>
      <c r="H148" s="280">
        <f>SUM(ENERO:DICIEMBRE!H148)</f>
        <v>0</v>
      </c>
      <c r="I148" s="280">
        <f>SUM(ENERO:DICIEMBRE!I148)</f>
        <v>0</v>
      </c>
      <c r="J148" s="280">
        <f>SUM(ENERO:DICIEMBRE!J148)</f>
        <v>0</v>
      </c>
      <c r="K148" s="280">
        <f>SUM(ENERO:DICIEMBRE!K148)</f>
        <v>0</v>
      </c>
      <c r="L148" s="280">
        <f>SUM(ENERO:DICIEMBRE!L148)</f>
        <v>0</v>
      </c>
      <c r="M148" s="280">
        <f>SUM(ENERO:DICIEMBRE!M148)</f>
        <v>0</v>
      </c>
      <c r="N148" s="280">
        <f>SUM(ENERO:DICIEMBRE!N148)</f>
        <v>0</v>
      </c>
      <c r="O148" s="280">
        <f>SUM(ENERO:DICIEMBRE!O148)</f>
        <v>0</v>
      </c>
      <c r="P148" s="280">
        <f>SUM(ENERO:DICIEMBRE!P148)</f>
        <v>0</v>
      </c>
      <c r="Q148" s="280">
        <f>SUM(ENERO:DICIEMBRE!Q148)</f>
        <v>0</v>
      </c>
      <c r="R148" s="280">
        <f>SUM(ENERO:DICIEMBRE!R148)</f>
        <v>0</v>
      </c>
      <c r="S148" s="280">
        <f>SUM(ENERO:DICIEMBRE!S148)</f>
        <v>0</v>
      </c>
      <c r="T148" s="280">
        <f>SUM(ENERO:DICIEMBRE!T148)</f>
        <v>0</v>
      </c>
      <c r="U148" s="280">
        <f>SUM(ENERO:DICIEMBRE!U148)</f>
        <v>0</v>
      </c>
      <c r="V148" s="280">
        <f>SUM(ENERO:DICIEMBRE!V148)</f>
        <v>0</v>
      </c>
      <c r="W148" s="280">
        <f>SUM(ENERO:DICIEMBRE!W148)</f>
        <v>0</v>
      </c>
      <c r="X148" s="280">
        <f>SUM(ENERO:DICIEMBRE!X148)</f>
        <v>0</v>
      </c>
      <c r="Y148" s="280">
        <f>SUM(ENERO:DICIEMBRE!Y148)</f>
        <v>0</v>
      </c>
      <c r="Z148" s="280">
        <f>SUM(ENERO:DICIEMBRE!Z148)</f>
        <v>0</v>
      </c>
      <c r="AA148" s="280">
        <f>SUM(ENERO:DICIEMBRE!AA148)</f>
        <v>0</v>
      </c>
      <c r="AB148" s="280">
        <f>SUM(ENERO:DICIEMBRE!AB148)</f>
        <v>0</v>
      </c>
      <c r="AC148" s="280">
        <f>SUM(ENERO:DICIEMBRE!AC148)</f>
        <v>0</v>
      </c>
      <c r="AD148" s="280">
        <f>SUM(ENERO:DICIEMBRE!AD148)</f>
        <v>0</v>
      </c>
      <c r="AE148" s="280">
        <f>SUM(ENERO:DICIEMBRE!AE148)</f>
        <v>0</v>
      </c>
      <c r="AF148" s="280">
        <f>SUM(ENERO:DICIEMBRE!AF148)</f>
        <v>0</v>
      </c>
      <c r="AG148" s="280">
        <f>SUM(ENERO:DICIEMBRE!AG148)</f>
        <v>0</v>
      </c>
      <c r="AH148" s="280">
        <f>SUM(ENERO:DICIEMBRE!AH148)</f>
        <v>0</v>
      </c>
      <c r="AI148" s="280">
        <f>SUM(ENERO:DICIEMBRE!AI148)</f>
        <v>0</v>
      </c>
      <c r="AJ148" s="280">
        <f>SUM(ENERO:DICIEMBRE!AJ148)</f>
        <v>0</v>
      </c>
      <c r="AK148" s="280">
        <f>SUM(ENERO:DICIEMBRE!AK148)</f>
        <v>0</v>
      </c>
      <c r="AL148" s="280">
        <f>SUM(ENERO:DICIEMBRE!AL148)</f>
        <v>0</v>
      </c>
      <c r="AM148" s="280">
        <f>SUM(ENERO:DICIEMBRE!AM148)</f>
        <v>0</v>
      </c>
      <c r="AN148" s="280">
        <f>SUM(ENERO:DICIEMBRE!AN148)</f>
        <v>0</v>
      </c>
      <c r="AO148" s="280">
        <f>SUM(ENERO:DICIEMBRE!AO148)</f>
        <v>0</v>
      </c>
      <c r="AP148" s="3"/>
    </row>
    <row r="149" spans="1:88" ht="21.75" customHeight="1" x14ac:dyDescent="0.25">
      <c r="A149" s="9" t="s">
        <v>214</v>
      </c>
      <c r="B149" s="424"/>
      <c r="C149" s="424"/>
      <c r="D149" s="424"/>
      <c r="E149" s="424"/>
      <c r="F149" s="424"/>
      <c r="G149" s="424"/>
      <c r="H149" s="424"/>
      <c r="I149" s="424"/>
      <c r="J149" s="424"/>
      <c r="K149" s="424"/>
      <c r="L149" s="424"/>
      <c r="M149" s="424"/>
      <c r="N149" s="424"/>
      <c r="O149" s="424"/>
      <c r="P149" s="408"/>
    </row>
    <row r="150" spans="1:88" ht="17.25" customHeight="1" x14ac:dyDescent="0.2">
      <c r="A150" s="2870" t="s">
        <v>215</v>
      </c>
      <c r="B150" s="2873" t="s">
        <v>32</v>
      </c>
      <c r="C150" s="2875" t="s">
        <v>186</v>
      </c>
      <c r="D150" s="2876"/>
      <c r="E150" s="2876"/>
      <c r="F150" s="2876"/>
      <c r="G150" s="2876"/>
      <c r="H150" s="2876"/>
      <c r="I150" s="2876"/>
      <c r="J150" s="2876"/>
      <c r="K150" s="2876"/>
      <c r="L150" s="2876"/>
      <c r="M150" s="2876"/>
      <c r="N150" s="2876"/>
      <c r="O150" s="2876"/>
      <c r="P150" s="2876"/>
      <c r="Q150" s="2876"/>
      <c r="R150" s="2876"/>
      <c r="S150" s="2877"/>
      <c r="T150" s="2878" t="s">
        <v>7</v>
      </c>
      <c r="U150" s="2879" t="s">
        <v>8</v>
      </c>
      <c r="BX150" s="2"/>
      <c r="BY150" s="2"/>
      <c r="BZ150" s="2"/>
    </row>
    <row r="151" spans="1:88" ht="24" customHeight="1" x14ac:dyDescent="0.2">
      <c r="A151" s="2872"/>
      <c r="B151" s="2874"/>
      <c r="C151" s="425" t="s">
        <v>216</v>
      </c>
      <c r="D151" s="426" t="s">
        <v>217</v>
      </c>
      <c r="E151" s="426" t="s">
        <v>218</v>
      </c>
      <c r="F151" s="426" t="s">
        <v>69</v>
      </c>
      <c r="G151" s="426" t="s">
        <v>219</v>
      </c>
      <c r="H151" s="426" t="s">
        <v>220</v>
      </c>
      <c r="I151" s="426" t="s">
        <v>221</v>
      </c>
      <c r="J151" s="426" t="s">
        <v>222</v>
      </c>
      <c r="K151" s="426" t="s">
        <v>223</v>
      </c>
      <c r="L151" s="426" t="s">
        <v>224</v>
      </c>
      <c r="M151" s="426" t="s">
        <v>225</v>
      </c>
      <c r="N151" s="426" t="s">
        <v>226</v>
      </c>
      <c r="O151" s="426" t="s">
        <v>227</v>
      </c>
      <c r="P151" s="426" t="s">
        <v>228</v>
      </c>
      <c r="Q151" s="426" t="s">
        <v>229</v>
      </c>
      <c r="R151" s="426" t="s">
        <v>230</v>
      </c>
      <c r="S151" s="427" t="s">
        <v>231</v>
      </c>
      <c r="T151" s="2878"/>
      <c r="U151" s="2879"/>
      <c r="BX151" s="2"/>
      <c r="BY151" s="2"/>
      <c r="BZ151" s="2"/>
    </row>
    <row r="152" spans="1:88" ht="29.25" customHeight="1" x14ac:dyDescent="0.2">
      <c r="A152" s="428" t="s">
        <v>232</v>
      </c>
      <c r="B152" s="429">
        <f>SUM(C152:S152)</f>
        <v>1546</v>
      </c>
      <c r="C152" s="280">
        <f>SUM(ENERO:DICIEMBRE!C152)</f>
        <v>0</v>
      </c>
      <c r="D152" s="280">
        <f>SUM(ENERO:DICIEMBRE!D152)</f>
        <v>6</v>
      </c>
      <c r="E152" s="280">
        <f>SUM(ENERO:DICIEMBRE!E152)</f>
        <v>5</v>
      </c>
      <c r="F152" s="280">
        <f>SUM(ENERO:DICIEMBRE!F152)</f>
        <v>16</v>
      </c>
      <c r="G152" s="280">
        <f>SUM(ENERO:DICIEMBRE!G152)</f>
        <v>37</v>
      </c>
      <c r="H152" s="280">
        <f>SUM(ENERO:DICIEMBRE!H152)</f>
        <v>34</v>
      </c>
      <c r="I152" s="280">
        <f>SUM(ENERO:DICIEMBRE!I152)</f>
        <v>45</v>
      </c>
      <c r="J152" s="280">
        <f>SUM(ENERO:DICIEMBRE!J152)</f>
        <v>45</v>
      </c>
      <c r="K152" s="280">
        <f>SUM(ENERO:DICIEMBRE!K152)</f>
        <v>53</v>
      </c>
      <c r="L152" s="280">
        <f>SUM(ENERO:DICIEMBRE!L152)</f>
        <v>79</v>
      </c>
      <c r="M152" s="280">
        <f>SUM(ENERO:DICIEMBRE!M152)</f>
        <v>105</v>
      </c>
      <c r="N152" s="280">
        <f>SUM(ENERO:DICIEMBRE!N152)</f>
        <v>116</v>
      </c>
      <c r="O152" s="280">
        <f>SUM(ENERO:DICIEMBRE!O152)</f>
        <v>198</v>
      </c>
      <c r="P152" s="280">
        <f>SUM(ENERO:DICIEMBRE!P152)</f>
        <v>177</v>
      </c>
      <c r="Q152" s="280">
        <f>SUM(ENERO:DICIEMBRE!Q152)</f>
        <v>204</v>
      </c>
      <c r="R152" s="280">
        <f>SUM(ENERO:DICIEMBRE!R152)</f>
        <v>183</v>
      </c>
      <c r="S152" s="280">
        <f>SUM(ENERO:DICIEMBRE!S152)</f>
        <v>243</v>
      </c>
      <c r="T152" s="280">
        <f>SUM(ENERO:DICIEMBRE!T152)</f>
        <v>6</v>
      </c>
      <c r="U152" s="280">
        <f>SUM(ENERO:DICIEMBRE!U152)</f>
        <v>7</v>
      </c>
      <c r="V152" s="3"/>
      <c r="BX152" s="2"/>
      <c r="BY152" s="2"/>
      <c r="BZ152" s="2"/>
      <c r="CG152" s="5">
        <v>0</v>
      </c>
      <c r="CH152" s="5">
        <v>0</v>
      </c>
      <c r="CI152" s="5">
        <v>0</v>
      </c>
      <c r="CJ152" s="5">
        <v>0</v>
      </c>
    </row>
    <row r="204" spans="1:104" hidden="1" x14ac:dyDescent="0.2"/>
    <row r="205" spans="1:104" hidden="1" x14ac:dyDescent="0.2"/>
    <row r="206" spans="1:104" s="430" customFormat="1" ht="18.75" hidden="1" customHeight="1" x14ac:dyDescent="0.2">
      <c r="A206" s="430">
        <f>SUM(B12:D12,B31:B44,B48:B49,B54,B57,C82:E82,B96:B98,B106:F106,B110:B112,B117:B119,C124:C130,C83:C85,B77,B72:B73,B63:G64)</f>
        <v>778328</v>
      </c>
      <c r="B206" s="430">
        <f>SUM(CG13:CJ134)</f>
        <v>0</v>
      </c>
      <c r="BX206" s="431"/>
      <c r="BY206" s="431"/>
      <c r="BZ206" s="431"/>
      <c r="CA206" s="431"/>
      <c r="CB206" s="431"/>
      <c r="CC206" s="431"/>
      <c r="CD206" s="431"/>
      <c r="CE206" s="431"/>
      <c r="CF206" s="431"/>
      <c r="CG206" s="431"/>
      <c r="CH206" s="431"/>
      <c r="CI206" s="431"/>
      <c r="CJ206" s="431"/>
      <c r="CK206" s="431"/>
      <c r="CL206" s="431"/>
      <c r="CM206" s="431"/>
      <c r="CN206" s="431"/>
      <c r="CO206" s="431"/>
      <c r="CP206" s="431"/>
      <c r="CQ206" s="431"/>
      <c r="CR206" s="431"/>
      <c r="CS206" s="431"/>
      <c r="CT206" s="431"/>
      <c r="CU206" s="431"/>
      <c r="CV206" s="431"/>
      <c r="CW206" s="431"/>
      <c r="CX206" s="431"/>
      <c r="CY206" s="431"/>
      <c r="CZ206" s="431"/>
    </row>
    <row r="207" spans="1:104" hidden="1" x14ac:dyDescent="0.2"/>
    <row r="208" spans="1:104" hidden="1" x14ac:dyDescent="0.2"/>
  </sheetData>
  <mergeCells count="200">
    <mergeCell ref="A6:W6"/>
    <mergeCell ref="A9:A11"/>
    <mergeCell ref="B9:D10"/>
    <mergeCell ref="E9:AN9"/>
    <mergeCell ref="AO9:AO11"/>
    <mergeCell ref="AP9:AP11"/>
    <mergeCell ref="S10:T10"/>
    <mergeCell ref="U10:V10"/>
    <mergeCell ref="W10:X10"/>
    <mergeCell ref="Y10:Z10"/>
    <mergeCell ref="AQ9:AQ11"/>
    <mergeCell ref="AR9:AR11"/>
    <mergeCell ref="AS9:AS11"/>
    <mergeCell ref="E10:F10"/>
    <mergeCell ref="G10:H10"/>
    <mergeCell ref="I10:J10"/>
    <mergeCell ref="K10:L10"/>
    <mergeCell ref="M10:N10"/>
    <mergeCell ref="O10:P10"/>
    <mergeCell ref="Q10:R10"/>
    <mergeCell ref="AM10:AN10"/>
    <mergeCell ref="AA10:AB10"/>
    <mergeCell ref="AC10:AD10"/>
    <mergeCell ref="AE10:AF10"/>
    <mergeCell ref="AG10:AH10"/>
    <mergeCell ref="AI10:AJ10"/>
    <mergeCell ref="AK10:AL10"/>
    <mergeCell ref="A28:A30"/>
    <mergeCell ref="B28:D29"/>
    <mergeCell ref="E28:AN28"/>
    <mergeCell ref="AO28:AO30"/>
    <mergeCell ref="AP28:AP30"/>
    <mergeCell ref="S29:T29"/>
    <mergeCell ref="U29:V29"/>
    <mergeCell ref="W29:X29"/>
    <mergeCell ref="Y29:Z29"/>
    <mergeCell ref="AQ28:AQ30"/>
    <mergeCell ref="AR28:AR30"/>
    <mergeCell ref="AS28:AS30"/>
    <mergeCell ref="E29:F29"/>
    <mergeCell ref="G29:H29"/>
    <mergeCell ref="I29:J29"/>
    <mergeCell ref="K29:L29"/>
    <mergeCell ref="M29:N29"/>
    <mergeCell ref="O29:P29"/>
    <mergeCell ref="Q29:R29"/>
    <mergeCell ref="W51:W53"/>
    <mergeCell ref="E52:E53"/>
    <mergeCell ref="F52:F53"/>
    <mergeCell ref="G52:G53"/>
    <mergeCell ref="H52:H53"/>
    <mergeCell ref="I52:I53"/>
    <mergeCell ref="J52:J53"/>
    <mergeCell ref="AM29:AN29"/>
    <mergeCell ref="A46:A47"/>
    <mergeCell ref="B46:B47"/>
    <mergeCell ref="C46:F46"/>
    <mergeCell ref="G46:J46"/>
    <mergeCell ref="L46:R46"/>
    <mergeCell ref="AA29:AB29"/>
    <mergeCell ref="AC29:AD29"/>
    <mergeCell ref="AE29:AF29"/>
    <mergeCell ref="AG29:AH29"/>
    <mergeCell ref="AI29:AJ29"/>
    <mergeCell ref="AK29:AL29"/>
    <mergeCell ref="S52:S53"/>
    <mergeCell ref="T52:T53"/>
    <mergeCell ref="U52:U53"/>
    <mergeCell ref="V52:V53"/>
    <mergeCell ref="K52:K53"/>
    <mergeCell ref="A66:A67"/>
    <mergeCell ref="B66:C66"/>
    <mergeCell ref="D66:E66"/>
    <mergeCell ref="Q52:Q53"/>
    <mergeCell ref="R52:R53"/>
    <mergeCell ref="A51:A53"/>
    <mergeCell ref="B51:D52"/>
    <mergeCell ref="E51:V51"/>
    <mergeCell ref="A75:A76"/>
    <mergeCell ref="B75:B76"/>
    <mergeCell ref="C75:C76"/>
    <mergeCell ref="D75:D76"/>
    <mergeCell ref="L52:L53"/>
    <mergeCell ref="M52:M53"/>
    <mergeCell ref="N52:N53"/>
    <mergeCell ref="O52:O53"/>
    <mergeCell ref="P52:P53"/>
    <mergeCell ref="A61:A62"/>
    <mergeCell ref="B61:C61"/>
    <mergeCell ref="D61:E61"/>
    <mergeCell ref="F61:G61"/>
    <mergeCell ref="A78:G78"/>
    <mergeCell ref="A79:A81"/>
    <mergeCell ref="B79:B81"/>
    <mergeCell ref="C79:E80"/>
    <mergeCell ref="F79:AI79"/>
    <mergeCell ref="V80:W80"/>
    <mergeCell ref="AD80:AE80"/>
    <mergeCell ref="AF80:AG80"/>
    <mergeCell ref="AH80:AI80"/>
    <mergeCell ref="AJ79:AJ81"/>
    <mergeCell ref="AK79:AK81"/>
    <mergeCell ref="F80:G80"/>
    <mergeCell ref="H80:I80"/>
    <mergeCell ref="J80:K80"/>
    <mergeCell ref="L80:M80"/>
    <mergeCell ref="N80:O80"/>
    <mergeCell ref="P80:Q80"/>
    <mergeCell ref="R80:S80"/>
    <mergeCell ref="T80:U80"/>
    <mergeCell ref="A83:A84"/>
    <mergeCell ref="A87:A88"/>
    <mergeCell ref="B87:B88"/>
    <mergeCell ref="C87:C88"/>
    <mergeCell ref="D87:D88"/>
    <mergeCell ref="E87:E88"/>
    <mergeCell ref="X80:Y80"/>
    <mergeCell ref="Z80:AA80"/>
    <mergeCell ref="AB80:AC80"/>
    <mergeCell ref="A108:A109"/>
    <mergeCell ref="B108:B109"/>
    <mergeCell ref="C108:L108"/>
    <mergeCell ref="M108:M109"/>
    <mergeCell ref="F87:F88"/>
    <mergeCell ref="A89:F89"/>
    <mergeCell ref="A95:F95"/>
    <mergeCell ref="A99:F99"/>
    <mergeCell ref="A100:A102"/>
    <mergeCell ref="B100:E101"/>
    <mergeCell ref="F100:I101"/>
    <mergeCell ref="AO114:AO116"/>
    <mergeCell ref="AP114:AP116"/>
    <mergeCell ref="E115:F115"/>
    <mergeCell ref="G115:H115"/>
    <mergeCell ref="I115:J115"/>
    <mergeCell ref="K115:L115"/>
    <mergeCell ref="M115:N115"/>
    <mergeCell ref="J100:J102"/>
    <mergeCell ref="K100:L101"/>
    <mergeCell ref="M100:N101"/>
    <mergeCell ref="AM115:AN115"/>
    <mergeCell ref="AA115:AB115"/>
    <mergeCell ref="AC115:AD115"/>
    <mergeCell ref="AE115:AF115"/>
    <mergeCell ref="AG115:AH115"/>
    <mergeCell ref="AI115:AJ115"/>
    <mergeCell ref="AK115:AL115"/>
    <mergeCell ref="O115:P115"/>
    <mergeCell ref="Q115:R115"/>
    <mergeCell ref="S115:T115"/>
    <mergeCell ref="U115:V115"/>
    <mergeCell ref="W115:X115"/>
    <mergeCell ref="Y115:Z115"/>
    <mergeCell ref="A114:A116"/>
    <mergeCell ref="B114:D115"/>
    <mergeCell ref="N122:O122"/>
    <mergeCell ref="A124:A126"/>
    <mergeCell ref="A127:A130"/>
    <mergeCell ref="A132:A134"/>
    <mergeCell ref="B132:B134"/>
    <mergeCell ref="C132:C134"/>
    <mergeCell ref="D132:D134"/>
    <mergeCell ref="E132:E134"/>
    <mergeCell ref="F132:AM132"/>
    <mergeCell ref="V133:W133"/>
    <mergeCell ref="A121:B123"/>
    <mergeCell ref="C121:E122"/>
    <mergeCell ref="F121:O121"/>
    <mergeCell ref="P121:P123"/>
    <mergeCell ref="Q121:Q123"/>
    <mergeCell ref="F122:G122"/>
    <mergeCell ref="H122:I122"/>
    <mergeCell ref="J122:K122"/>
    <mergeCell ref="L122:M122"/>
    <mergeCell ref="E114:AN114"/>
    <mergeCell ref="AN132:AN134"/>
    <mergeCell ref="AO132:AO134"/>
    <mergeCell ref="F133:G133"/>
    <mergeCell ref="H133:I133"/>
    <mergeCell ref="J133:K133"/>
    <mergeCell ref="L133:M133"/>
    <mergeCell ref="N133:O133"/>
    <mergeCell ref="P133:Q133"/>
    <mergeCell ref="R133:S133"/>
    <mergeCell ref="T133:U133"/>
    <mergeCell ref="AJ133:AK133"/>
    <mergeCell ref="AL133:AM133"/>
    <mergeCell ref="AB133:AC133"/>
    <mergeCell ref="AD133:AE133"/>
    <mergeCell ref="AF133:AG133"/>
    <mergeCell ref="AH133:AI133"/>
    <mergeCell ref="A135:A142"/>
    <mergeCell ref="A143:A148"/>
    <mergeCell ref="A150:A151"/>
    <mergeCell ref="B150:B151"/>
    <mergeCell ref="C150:S150"/>
    <mergeCell ref="T150:T151"/>
    <mergeCell ref="U150:U151"/>
    <mergeCell ref="X133:Y133"/>
    <mergeCell ref="Z133:AA133"/>
  </mergeCells>
  <dataValidations count="2">
    <dataValidation type="whole" operator="greaterThanOrEqual" allowBlank="1" showInputMessage="1" showErrorMessage="1" errorTitle="Error" error="Favor Ingrese sólo Números." sqref="E13:AS26 E31:AS44 C48:J49 C55:W56 C58:W59 B63:G64 B68:E69 B72:B73 C77:D77 F82:AK85 F135:AO148 C90:F94 C96:F98 B110:M112 E117:AP119 F124:Q130 B103:N105 C152:U152" xr:uid="{41E30069-9D2F-4EEB-9461-A2FB0CE7D610}">
      <formula1>0</formula1>
    </dataValidation>
    <dataValidation type="whole" allowBlank="1" showInputMessage="1" showErrorMessage="1" sqref="C132:E132" xr:uid="{5DEEE640-5210-4F1D-836E-0ABCBB5FFF03}">
      <formula1>0</formula1>
      <formula2>1E+30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9CDDF-A52C-4C47-B7A5-F5E74F20CF07}">
  <dimension ref="A1:CZ208"/>
  <sheetViews>
    <sheetView workbookViewId="0">
      <selection activeCell="A6" sqref="A6:W6"/>
    </sheetView>
  </sheetViews>
  <sheetFormatPr baseColWidth="10" defaultColWidth="11.42578125" defaultRowHeight="14.25" x14ac:dyDescent="0.2"/>
  <cols>
    <col min="1" max="1" width="45.7109375" style="2" customWidth="1"/>
    <col min="2" max="2" width="24" style="2" customWidth="1"/>
    <col min="3" max="3" width="12.5703125" style="2" customWidth="1"/>
    <col min="4" max="4" width="17.28515625" style="2" customWidth="1"/>
    <col min="5" max="5" width="16.28515625" style="2" customWidth="1"/>
    <col min="6" max="6" width="13.85546875" style="2" customWidth="1"/>
    <col min="7" max="7" width="12.28515625" style="2" customWidth="1"/>
    <col min="8" max="8" width="14.5703125" style="2" customWidth="1"/>
    <col min="9" max="9" width="12.28515625" style="2" customWidth="1"/>
    <col min="10" max="10" width="13.28515625" style="2" customWidth="1"/>
    <col min="11" max="12" width="11.42578125" style="2"/>
    <col min="13" max="13" width="11.85546875" style="2" customWidth="1"/>
    <col min="14" max="14" width="13.85546875" style="2" customWidth="1"/>
    <col min="15" max="18" width="11.42578125" style="2"/>
    <col min="19" max="19" width="13.5703125" style="2" customWidth="1"/>
    <col min="20" max="40" width="11.42578125" style="2"/>
    <col min="41" max="41" width="11.28515625" style="2" customWidth="1"/>
    <col min="42" max="42" width="12" style="2" customWidth="1"/>
    <col min="43" max="75" width="11.42578125" style="2"/>
    <col min="76" max="76" width="11.28515625" style="3" customWidth="1"/>
    <col min="77" max="77" width="11.85546875" style="3" customWidth="1"/>
    <col min="78" max="78" width="10.85546875" style="4" customWidth="1"/>
    <col min="79" max="103" width="10.85546875" style="5" hidden="1" customWidth="1"/>
    <col min="104" max="104" width="6.42578125" style="5" hidden="1" customWidth="1"/>
    <col min="105" max="105" width="10.85546875" style="2" customWidth="1"/>
    <col min="106" max="16384" width="11.42578125" style="2"/>
  </cols>
  <sheetData>
    <row r="1" spans="1:104" ht="16.350000000000001" customHeight="1" x14ac:dyDescent="0.2">
      <c r="A1" s="1" t="s">
        <v>0</v>
      </c>
    </row>
    <row r="2" spans="1:104" ht="16.350000000000001" customHeight="1" x14ac:dyDescent="0.2">
      <c r="A2" s="1" t="str">
        <f>CONCATENATE("COMUNA: ",[2]NOMBRE!B2," - ","( ",[2]NOMBRE!C2,[2]NOMBRE!D2,[2]NOMBRE!E2,[2]NOMBRE!F2,[2]NOMBRE!G2," )")</f>
        <v>COMUNA: LINARES - ( 07401 )</v>
      </c>
    </row>
    <row r="3" spans="1:104" ht="16.350000000000001" customHeight="1" x14ac:dyDescent="0.2">
      <c r="A3" s="1" t="str">
        <f>CONCATENATE("ESTABLECIMIENTO/ESTRATEGIA: ",[2]NOMBRE!B3," - ","( ",[2]NOMBRE!C3,[2]NOMBRE!D3,[2]NOMBRE!E3,[2]NOMBRE!F3,[2]NOMBRE!G3,[2]NOMBRE!H3," )")</f>
        <v>ESTABLECIMIENTO/ESTRATEGIA: HOSPITAL PRESIDENTE CARLOS IBAÑEZ DEL CAMPO - ( 116108 )</v>
      </c>
    </row>
    <row r="4" spans="1:104" ht="16.350000000000001" customHeight="1" x14ac:dyDescent="0.2">
      <c r="A4" s="1" t="str">
        <f>CONCATENATE("MES: ",[2]NOMBRE!B6," - ","( ",[2]NOMBRE!C6,[2]NOMBRE!D6," )")</f>
        <v>MES: ENERO - ( 01 )</v>
      </c>
    </row>
    <row r="5" spans="1:104" ht="16.350000000000001" customHeight="1" x14ac:dyDescent="0.2">
      <c r="A5" s="1" t="str">
        <f>CONCATENATE("AÑO: ",[2]NOMBRE!B7)</f>
        <v>AÑO: 2022</v>
      </c>
    </row>
    <row r="6" spans="1:104" ht="15" x14ac:dyDescent="0.2">
      <c r="A6" s="2974" t="s">
        <v>1</v>
      </c>
      <c r="B6" s="2974"/>
      <c r="C6" s="2974"/>
      <c r="D6" s="2974"/>
      <c r="E6" s="2974"/>
      <c r="F6" s="2974"/>
      <c r="G6" s="2974"/>
      <c r="H6" s="2974"/>
      <c r="I6" s="2974"/>
      <c r="J6" s="2974"/>
      <c r="K6" s="2974"/>
      <c r="L6" s="2974"/>
      <c r="M6" s="2974"/>
      <c r="N6" s="2974"/>
      <c r="O6" s="2974"/>
      <c r="P6" s="2974"/>
      <c r="Q6" s="2974"/>
      <c r="R6" s="2974"/>
      <c r="S6" s="2974"/>
      <c r="T6" s="2974"/>
      <c r="U6" s="2974"/>
      <c r="V6" s="2974"/>
      <c r="W6" s="2974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</row>
    <row r="7" spans="1:104" ht="15" x14ac:dyDescent="0.2">
      <c r="A7" s="1805"/>
      <c r="B7" s="1805"/>
      <c r="C7" s="1805"/>
      <c r="D7" s="1805"/>
      <c r="E7" s="1805"/>
      <c r="F7" s="1805"/>
      <c r="G7" s="1805"/>
      <c r="H7" s="1805"/>
      <c r="I7" s="1805"/>
      <c r="J7" s="1805"/>
      <c r="K7" s="1805"/>
      <c r="L7" s="1805"/>
      <c r="M7" s="1805"/>
      <c r="N7" s="1805"/>
      <c r="O7" s="1805"/>
      <c r="P7" s="1805"/>
      <c r="Q7" s="1805"/>
      <c r="R7" s="1805"/>
      <c r="S7" s="1805"/>
      <c r="T7" s="1805"/>
      <c r="U7" s="1805"/>
      <c r="V7" s="1805"/>
      <c r="W7" s="1805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</row>
    <row r="8" spans="1:104" ht="31.35" customHeight="1" x14ac:dyDescent="0.2">
      <c r="A8" s="9" t="s">
        <v>2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"/>
      <c r="Z8" s="1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</row>
    <row r="9" spans="1:104" ht="20.100000000000001" customHeight="1" x14ac:dyDescent="0.2">
      <c r="A9" s="3057" t="s">
        <v>3</v>
      </c>
      <c r="B9" s="3059" t="s">
        <v>4</v>
      </c>
      <c r="C9" s="3052"/>
      <c r="D9" s="3046"/>
      <c r="E9" s="3060" t="s">
        <v>5</v>
      </c>
      <c r="F9" s="3061"/>
      <c r="G9" s="3061"/>
      <c r="H9" s="3061"/>
      <c r="I9" s="3061"/>
      <c r="J9" s="3061"/>
      <c r="K9" s="3061"/>
      <c r="L9" s="3061"/>
      <c r="M9" s="3061"/>
      <c r="N9" s="3061"/>
      <c r="O9" s="3061"/>
      <c r="P9" s="3061"/>
      <c r="Q9" s="3061"/>
      <c r="R9" s="3061"/>
      <c r="S9" s="3061"/>
      <c r="T9" s="3061"/>
      <c r="U9" s="3061"/>
      <c r="V9" s="3061"/>
      <c r="W9" s="3061"/>
      <c r="X9" s="3061"/>
      <c r="Y9" s="3061"/>
      <c r="Z9" s="3061"/>
      <c r="AA9" s="3061"/>
      <c r="AB9" s="3061"/>
      <c r="AC9" s="3061"/>
      <c r="AD9" s="3061"/>
      <c r="AE9" s="3061"/>
      <c r="AF9" s="3061"/>
      <c r="AG9" s="3061"/>
      <c r="AH9" s="3061"/>
      <c r="AI9" s="3061"/>
      <c r="AJ9" s="3061"/>
      <c r="AK9" s="3061"/>
      <c r="AL9" s="3061"/>
      <c r="AM9" s="3061"/>
      <c r="AN9" s="3072"/>
      <c r="AO9" s="3046" t="s">
        <v>6</v>
      </c>
      <c r="AP9" s="3056" t="s">
        <v>7</v>
      </c>
      <c r="AQ9" s="3056" t="s">
        <v>8</v>
      </c>
      <c r="AR9" s="3046" t="s">
        <v>9</v>
      </c>
      <c r="AS9" s="3046" t="s">
        <v>10</v>
      </c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W9" s="3"/>
      <c r="BY9" s="4"/>
      <c r="CZ9" s="2"/>
    </row>
    <row r="10" spans="1:104" ht="20.100000000000001" customHeight="1" x14ac:dyDescent="0.2">
      <c r="A10" s="2888"/>
      <c r="B10" s="3051"/>
      <c r="C10" s="2993"/>
      <c r="D10" s="3047"/>
      <c r="E10" s="3060" t="s">
        <v>11</v>
      </c>
      <c r="F10" s="3062"/>
      <c r="G10" s="3069" t="s">
        <v>12</v>
      </c>
      <c r="H10" s="3070"/>
      <c r="I10" s="3069" t="s">
        <v>13</v>
      </c>
      <c r="J10" s="3070"/>
      <c r="K10" s="3069" t="s">
        <v>14</v>
      </c>
      <c r="L10" s="3070"/>
      <c r="M10" s="3069" t="s">
        <v>15</v>
      </c>
      <c r="N10" s="3070"/>
      <c r="O10" s="3069" t="s">
        <v>16</v>
      </c>
      <c r="P10" s="3070"/>
      <c r="Q10" s="3069" t="s">
        <v>17</v>
      </c>
      <c r="R10" s="3070"/>
      <c r="S10" s="3069" t="s">
        <v>18</v>
      </c>
      <c r="T10" s="3070"/>
      <c r="U10" s="3069" t="s">
        <v>19</v>
      </c>
      <c r="V10" s="3070"/>
      <c r="W10" s="3069" t="s">
        <v>20</v>
      </c>
      <c r="X10" s="3070"/>
      <c r="Y10" s="3069" t="s">
        <v>21</v>
      </c>
      <c r="Z10" s="3070"/>
      <c r="AA10" s="3069" t="s">
        <v>22</v>
      </c>
      <c r="AB10" s="3070"/>
      <c r="AC10" s="3069" t="s">
        <v>23</v>
      </c>
      <c r="AD10" s="3070"/>
      <c r="AE10" s="3069" t="s">
        <v>24</v>
      </c>
      <c r="AF10" s="3070"/>
      <c r="AG10" s="3069" t="s">
        <v>25</v>
      </c>
      <c r="AH10" s="3070"/>
      <c r="AI10" s="3069" t="s">
        <v>26</v>
      </c>
      <c r="AJ10" s="3070"/>
      <c r="AK10" s="3069" t="s">
        <v>27</v>
      </c>
      <c r="AL10" s="3070"/>
      <c r="AM10" s="3060" t="s">
        <v>28</v>
      </c>
      <c r="AN10" s="3072"/>
      <c r="AO10" s="2892"/>
      <c r="AP10" s="2871"/>
      <c r="AQ10" s="2871"/>
      <c r="AR10" s="2892"/>
      <c r="AS10" s="2892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W10" s="3"/>
      <c r="BY10" s="4"/>
      <c r="CZ10" s="2"/>
    </row>
    <row r="11" spans="1:104" ht="20.100000000000001" customHeight="1" x14ac:dyDescent="0.2">
      <c r="A11" s="3058"/>
      <c r="B11" s="2002" t="s">
        <v>29</v>
      </c>
      <c r="C11" s="2003" t="s">
        <v>30</v>
      </c>
      <c r="D11" s="2004" t="s">
        <v>31</v>
      </c>
      <c r="E11" s="2005" t="s">
        <v>30</v>
      </c>
      <c r="F11" s="2006" t="s">
        <v>31</v>
      </c>
      <c r="G11" s="2005" t="s">
        <v>30</v>
      </c>
      <c r="H11" s="2006" t="s">
        <v>31</v>
      </c>
      <c r="I11" s="2005" t="s">
        <v>30</v>
      </c>
      <c r="J11" s="2006" t="s">
        <v>31</v>
      </c>
      <c r="K11" s="2005" t="s">
        <v>30</v>
      </c>
      <c r="L11" s="2006" t="s">
        <v>31</v>
      </c>
      <c r="M11" s="2005" t="s">
        <v>30</v>
      </c>
      <c r="N11" s="2006" t="s">
        <v>31</v>
      </c>
      <c r="O11" s="2005" t="s">
        <v>30</v>
      </c>
      <c r="P11" s="2006" t="s">
        <v>31</v>
      </c>
      <c r="Q11" s="2005" t="s">
        <v>30</v>
      </c>
      <c r="R11" s="2006" t="s">
        <v>31</v>
      </c>
      <c r="S11" s="2005" t="s">
        <v>30</v>
      </c>
      <c r="T11" s="2006" t="s">
        <v>31</v>
      </c>
      <c r="U11" s="2005" t="s">
        <v>30</v>
      </c>
      <c r="V11" s="2006" t="s">
        <v>31</v>
      </c>
      <c r="W11" s="2005" t="s">
        <v>30</v>
      </c>
      <c r="X11" s="2006" t="s">
        <v>31</v>
      </c>
      <c r="Y11" s="2005" t="s">
        <v>30</v>
      </c>
      <c r="Z11" s="2006" t="s">
        <v>31</v>
      </c>
      <c r="AA11" s="2005" t="s">
        <v>30</v>
      </c>
      <c r="AB11" s="2006" t="s">
        <v>31</v>
      </c>
      <c r="AC11" s="2005" t="s">
        <v>30</v>
      </c>
      <c r="AD11" s="2006" t="s">
        <v>31</v>
      </c>
      <c r="AE11" s="2005" t="s">
        <v>30</v>
      </c>
      <c r="AF11" s="2006" t="s">
        <v>31</v>
      </c>
      <c r="AG11" s="2005" t="s">
        <v>30</v>
      </c>
      <c r="AH11" s="2006" t="s">
        <v>31</v>
      </c>
      <c r="AI11" s="2005" t="s">
        <v>30</v>
      </c>
      <c r="AJ11" s="2006" t="s">
        <v>31</v>
      </c>
      <c r="AK11" s="2005" t="s">
        <v>30</v>
      </c>
      <c r="AL11" s="2006" t="s">
        <v>31</v>
      </c>
      <c r="AM11" s="2005" t="s">
        <v>30</v>
      </c>
      <c r="AN11" s="2007" t="s">
        <v>31</v>
      </c>
      <c r="AO11" s="3047"/>
      <c r="AP11" s="2976"/>
      <c r="AQ11" s="2976"/>
      <c r="AR11" s="3047"/>
      <c r="AS11" s="3047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W11" s="3"/>
      <c r="BY11" s="4"/>
      <c r="CZ11" s="2"/>
    </row>
    <row r="12" spans="1:104" ht="16.350000000000001" customHeight="1" x14ac:dyDescent="0.2">
      <c r="A12" s="2008" t="s">
        <v>32</v>
      </c>
      <c r="B12" s="2009">
        <f>SUM(B13:B26)</f>
        <v>0</v>
      </c>
      <c r="C12" s="2010">
        <f>SUM(C13:C26)</f>
        <v>0</v>
      </c>
      <c r="D12" s="20">
        <f>SUM(D13:D26)</f>
        <v>0</v>
      </c>
      <c r="E12" s="2005">
        <f>SUM(E13:E26)</f>
        <v>0</v>
      </c>
      <c r="F12" s="21">
        <f t="shared" ref="F12:AO12" si="0">SUM(F13:F26)</f>
        <v>0</v>
      </c>
      <c r="G12" s="22">
        <f>SUM(G13:G26)</f>
        <v>0</v>
      </c>
      <c r="H12" s="21">
        <f t="shared" si="0"/>
        <v>0</v>
      </c>
      <c r="I12" s="2005">
        <f t="shared" si="0"/>
        <v>0</v>
      </c>
      <c r="J12" s="21">
        <f t="shared" si="0"/>
        <v>0</v>
      </c>
      <c r="K12" s="2005">
        <f t="shared" si="0"/>
        <v>0</v>
      </c>
      <c r="L12" s="21">
        <f t="shared" si="0"/>
        <v>0</v>
      </c>
      <c r="M12" s="2005">
        <f t="shared" si="0"/>
        <v>0</v>
      </c>
      <c r="N12" s="21">
        <f t="shared" si="0"/>
        <v>0</v>
      </c>
      <c r="O12" s="2005">
        <f t="shared" si="0"/>
        <v>0</v>
      </c>
      <c r="P12" s="21">
        <f t="shared" si="0"/>
        <v>0</v>
      </c>
      <c r="Q12" s="2005">
        <f t="shared" si="0"/>
        <v>0</v>
      </c>
      <c r="R12" s="21">
        <f t="shared" si="0"/>
        <v>0</v>
      </c>
      <c r="S12" s="2005">
        <f t="shared" si="0"/>
        <v>0</v>
      </c>
      <c r="T12" s="21">
        <f t="shared" si="0"/>
        <v>0</v>
      </c>
      <c r="U12" s="2005">
        <f>SUM(U13:U26)</f>
        <v>0</v>
      </c>
      <c r="V12" s="21">
        <f>SUM(V13:V26)</f>
        <v>0</v>
      </c>
      <c r="W12" s="2005">
        <f t="shared" si="0"/>
        <v>0</v>
      </c>
      <c r="X12" s="21">
        <f t="shared" si="0"/>
        <v>0</v>
      </c>
      <c r="Y12" s="2005">
        <f t="shared" si="0"/>
        <v>0</v>
      </c>
      <c r="Z12" s="21">
        <f t="shared" si="0"/>
        <v>0</v>
      </c>
      <c r="AA12" s="2005">
        <f t="shared" si="0"/>
        <v>0</v>
      </c>
      <c r="AB12" s="21">
        <f t="shared" si="0"/>
        <v>0</v>
      </c>
      <c r="AC12" s="2005">
        <f t="shared" si="0"/>
        <v>0</v>
      </c>
      <c r="AD12" s="21">
        <f t="shared" si="0"/>
        <v>0</v>
      </c>
      <c r="AE12" s="2005">
        <f t="shared" si="0"/>
        <v>0</v>
      </c>
      <c r="AF12" s="21">
        <f t="shared" si="0"/>
        <v>0</v>
      </c>
      <c r="AG12" s="2005">
        <f t="shared" si="0"/>
        <v>0</v>
      </c>
      <c r="AH12" s="21">
        <f t="shared" si="0"/>
        <v>0</v>
      </c>
      <c r="AI12" s="2005">
        <f t="shared" si="0"/>
        <v>0</v>
      </c>
      <c r="AJ12" s="21">
        <f t="shared" si="0"/>
        <v>0</v>
      </c>
      <c r="AK12" s="2005">
        <f t="shared" si="0"/>
        <v>0</v>
      </c>
      <c r="AL12" s="21">
        <f t="shared" si="0"/>
        <v>0</v>
      </c>
      <c r="AM12" s="2005">
        <f t="shared" si="0"/>
        <v>0</v>
      </c>
      <c r="AN12" s="23">
        <f t="shared" si="0"/>
        <v>0</v>
      </c>
      <c r="AO12" s="2006">
        <f t="shared" si="0"/>
        <v>0</v>
      </c>
      <c r="AP12" s="24">
        <f>SUM(AP13:AP26)</f>
        <v>0</v>
      </c>
      <c r="AQ12" s="2011">
        <f>SUM(AQ13:AQ26)</f>
        <v>0</v>
      </c>
      <c r="AR12" s="2006">
        <f>SUM(AR13:AR26)</f>
        <v>0</v>
      </c>
      <c r="AS12" s="2006">
        <f>SUM(AS13:AS26)</f>
        <v>0</v>
      </c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W12" s="3"/>
      <c r="BY12" s="4"/>
      <c r="CZ12" s="2"/>
    </row>
    <row r="13" spans="1:104" ht="16.350000000000001" customHeight="1" x14ac:dyDescent="0.2">
      <c r="A13" s="26" t="s">
        <v>33</v>
      </c>
      <c r="B13" s="27">
        <f>SUM(C13:D13)</f>
        <v>0</v>
      </c>
      <c r="C13" s="2012">
        <f>SUM(E13+G13+I13+K13+M13+O13+Q13+S13+U13+W13+Y13+AA13+AC13+AE13+AG13+AI13+AK13+AM13)</f>
        <v>0</v>
      </c>
      <c r="D13" s="2013">
        <f>SUM(F13+H13+J13+L13+N13+P13+R13+T13+V13+X13+Z13+AB13+AD13+AF13+AH13+AJ13+AL13+AN13)</f>
        <v>0</v>
      </c>
      <c r="E13" s="1988"/>
      <c r="F13" s="1989"/>
      <c r="G13" s="1988"/>
      <c r="H13" s="1989"/>
      <c r="I13" s="1988"/>
      <c r="J13" s="1822"/>
      <c r="K13" s="1988"/>
      <c r="L13" s="1822"/>
      <c r="M13" s="1988"/>
      <c r="N13" s="1822"/>
      <c r="O13" s="1988"/>
      <c r="P13" s="1822"/>
      <c r="Q13" s="1988"/>
      <c r="R13" s="1822"/>
      <c r="S13" s="1988"/>
      <c r="T13" s="1822"/>
      <c r="U13" s="1988"/>
      <c r="V13" s="1822"/>
      <c r="W13" s="1988"/>
      <c r="X13" s="1822"/>
      <c r="Y13" s="1988"/>
      <c r="Z13" s="1822"/>
      <c r="AA13" s="1988"/>
      <c r="AB13" s="1822"/>
      <c r="AC13" s="1988"/>
      <c r="AD13" s="1822"/>
      <c r="AE13" s="1988"/>
      <c r="AF13" s="1822"/>
      <c r="AG13" s="1988"/>
      <c r="AH13" s="1822"/>
      <c r="AI13" s="1988"/>
      <c r="AJ13" s="1822"/>
      <c r="AK13" s="1988"/>
      <c r="AL13" s="1822"/>
      <c r="AM13" s="1823"/>
      <c r="AN13" s="1824"/>
      <c r="AO13" s="1989"/>
      <c r="AP13" s="2014"/>
      <c r="AQ13" s="2014"/>
      <c r="AR13" s="2015"/>
      <c r="AS13" s="2015"/>
      <c r="AT13" s="37"/>
      <c r="AU13" s="38"/>
      <c r="AV13" s="38"/>
      <c r="AW13" s="38"/>
      <c r="AX13" s="38"/>
      <c r="AY13" s="38"/>
      <c r="AZ13" s="38"/>
      <c r="BA13" s="38"/>
      <c r="BB13" s="38"/>
      <c r="BC13" s="38"/>
      <c r="BD13" s="8"/>
      <c r="BE13" s="8"/>
      <c r="BF13" s="8"/>
      <c r="BW13" s="3"/>
      <c r="BY13" s="4"/>
      <c r="CA13" s="39"/>
      <c r="CG13" s="40">
        <v>0</v>
      </c>
      <c r="CH13" s="40"/>
      <c r="CI13" s="40">
        <v>0</v>
      </c>
      <c r="CJ13" s="40">
        <v>0</v>
      </c>
      <c r="CZ13" s="2"/>
    </row>
    <row r="14" spans="1:104" ht="16.350000000000001" customHeight="1" x14ac:dyDescent="0.2">
      <c r="A14" s="41" t="s">
        <v>34</v>
      </c>
      <c r="B14" s="42">
        <f t="shared" ref="B14:B26" si="1">SUM(C14:D14)</f>
        <v>0</v>
      </c>
      <c r="C14" s="43">
        <f>SUM(E14+G14+I14)</f>
        <v>0</v>
      </c>
      <c r="D14" s="44">
        <f>SUM(F14+H14+J14)</f>
        <v>0</v>
      </c>
      <c r="E14" s="45"/>
      <c r="F14" s="46"/>
      <c r="G14" s="45"/>
      <c r="H14" s="46"/>
      <c r="I14" s="45"/>
      <c r="J14" s="47"/>
      <c r="K14" s="48"/>
      <c r="L14" s="49"/>
      <c r="M14" s="48"/>
      <c r="N14" s="49"/>
      <c r="O14" s="48"/>
      <c r="P14" s="49"/>
      <c r="Q14" s="48"/>
      <c r="R14" s="49"/>
      <c r="S14" s="48"/>
      <c r="T14" s="49"/>
      <c r="U14" s="48"/>
      <c r="V14" s="49"/>
      <c r="W14" s="48"/>
      <c r="X14" s="49"/>
      <c r="Y14" s="48"/>
      <c r="Z14" s="49"/>
      <c r="AA14" s="48"/>
      <c r="AB14" s="49"/>
      <c r="AC14" s="48"/>
      <c r="AD14" s="49"/>
      <c r="AE14" s="48"/>
      <c r="AF14" s="49"/>
      <c r="AG14" s="48"/>
      <c r="AH14" s="49"/>
      <c r="AI14" s="48"/>
      <c r="AJ14" s="49"/>
      <c r="AK14" s="48"/>
      <c r="AL14" s="49"/>
      <c r="AM14" s="48"/>
      <c r="AN14" s="50"/>
      <c r="AO14" s="46"/>
      <c r="AP14" s="51"/>
      <c r="AQ14" s="51"/>
      <c r="AR14" s="52"/>
      <c r="AS14" s="52"/>
      <c r="AT14" s="37"/>
      <c r="AU14" s="38"/>
      <c r="AV14" s="38"/>
      <c r="AW14" s="38"/>
      <c r="AX14" s="38"/>
      <c r="AY14" s="38"/>
      <c r="AZ14" s="38"/>
      <c r="BA14" s="38"/>
      <c r="BB14" s="38"/>
      <c r="BC14" s="38"/>
      <c r="BD14" s="8"/>
      <c r="BE14" s="8"/>
      <c r="BF14" s="8"/>
      <c r="BW14" s="3"/>
      <c r="BY14" s="4"/>
      <c r="CA14" s="39"/>
      <c r="CG14" s="40">
        <v>0</v>
      </c>
      <c r="CH14" s="40"/>
      <c r="CI14" s="40">
        <v>0</v>
      </c>
      <c r="CJ14" s="40">
        <v>0</v>
      </c>
      <c r="CZ14" s="2"/>
    </row>
    <row r="15" spans="1:104" ht="16.350000000000001" customHeight="1" x14ac:dyDescent="0.2">
      <c r="A15" s="53" t="s">
        <v>35</v>
      </c>
      <c r="B15" s="42">
        <f t="shared" si="1"/>
        <v>0</v>
      </c>
      <c r="C15" s="43">
        <f>SUM(E15+G15+I15+K15+M15+O15+Q15+S15+U15+W15+Y15+AA15+AC15+AE15+AG15+AI15+AK15+AM15)</f>
        <v>0</v>
      </c>
      <c r="D15" s="44">
        <f>SUM(F15+H15+J15+L15+N15+P15+R15+T15+V15+X15+Z15+AB15+AD15+AF15+AH15+AJ15+AL15+AN15)</f>
        <v>0</v>
      </c>
      <c r="E15" s="45"/>
      <c r="F15" s="46"/>
      <c r="G15" s="45"/>
      <c r="H15" s="46"/>
      <c r="I15" s="45"/>
      <c r="J15" s="47"/>
      <c r="K15" s="45"/>
      <c r="L15" s="47"/>
      <c r="M15" s="45"/>
      <c r="N15" s="47"/>
      <c r="O15" s="45"/>
      <c r="P15" s="47"/>
      <c r="Q15" s="45"/>
      <c r="R15" s="47"/>
      <c r="S15" s="45"/>
      <c r="T15" s="47"/>
      <c r="U15" s="45"/>
      <c r="V15" s="47"/>
      <c r="W15" s="45"/>
      <c r="X15" s="47"/>
      <c r="Y15" s="45"/>
      <c r="Z15" s="47"/>
      <c r="AA15" s="45"/>
      <c r="AB15" s="47"/>
      <c r="AC15" s="45"/>
      <c r="AD15" s="47"/>
      <c r="AE15" s="45"/>
      <c r="AF15" s="47"/>
      <c r="AG15" s="45"/>
      <c r="AH15" s="47"/>
      <c r="AI15" s="45"/>
      <c r="AJ15" s="47"/>
      <c r="AK15" s="45"/>
      <c r="AL15" s="47"/>
      <c r="AM15" s="54"/>
      <c r="AN15" s="55"/>
      <c r="AO15" s="46"/>
      <c r="AP15" s="51"/>
      <c r="AQ15" s="51"/>
      <c r="AR15" s="52"/>
      <c r="AS15" s="52"/>
      <c r="AT15" s="37"/>
      <c r="AU15" s="38"/>
      <c r="AV15" s="38"/>
      <c r="AW15" s="38"/>
      <c r="AX15" s="38"/>
      <c r="AY15" s="38"/>
      <c r="AZ15" s="38"/>
      <c r="BA15" s="38"/>
      <c r="BB15" s="38"/>
      <c r="BC15" s="38"/>
      <c r="BD15" s="8"/>
      <c r="BE15" s="8"/>
      <c r="BF15" s="8"/>
      <c r="BW15" s="3"/>
      <c r="BY15" s="4"/>
      <c r="CA15" s="39"/>
      <c r="CG15" s="40">
        <v>0</v>
      </c>
      <c r="CH15" s="40"/>
      <c r="CI15" s="40">
        <v>0</v>
      </c>
      <c r="CJ15" s="40">
        <v>0</v>
      </c>
      <c r="CZ15" s="2"/>
    </row>
    <row r="16" spans="1:104" ht="16.350000000000001" customHeight="1" x14ac:dyDescent="0.2">
      <c r="A16" s="56" t="s">
        <v>36</v>
      </c>
      <c r="B16" s="57">
        <f t="shared" si="1"/>
        <v>0</v>
      </c>
      <c r="C16" s="58">
        <f>SUM(I16+K16+M16+O16+Q16+S16+U16+W16+Y16+AA16+AC16+AE16+AG16+AI16+AK16+AM16)</f>
        <v>0</v>
      </c>
      <c r="D16" s="59">
        <f>SUM(J16+L16+N16+P16+R16+T16+V16+X16+Z16+AB16+AD16+AF16+AH16+AJ16+AL16+AN16)</f>
        <v>0</v>
      </c>
      <c r="E16" s="48"/>
      <c r="F16" s="49"/>
      <c r="G16" s="60"/>
      <c r="H16" s="61"/>
      <c r="I16" s="45"/>
      <c r="J16" s="47"/>
      <c r="K16" s="45"/>
      <c r="L16" s="47"/>
      <c r="M16" s="45"/>
      <c r="N16" s="47"/>
      <c r="O16" s="45"/>
      <c r="P16" s="47"/>
      <c r="Q16" s="45"/>
      <c r="R16" s="47"/>
      <c r="S16" s="45"/>
      <c r="T16" s="47"/>
      <c r="U16" s="45"/>
      <c r="V16" s="47"/>
      <c r="W16" s="45"/>
      <c r="X16" s="47"/>
      <c r="Y16" s="45"/>
      <c r="Z16" s="47"/>
      <c r="AA16" s="45"/>
      <c r="AB16" s="47"/>
      <c r="AC16" s="45"/>
      <c r="AD16" s="47"/>
      <c r="AE16" s="45"/>
      <c r="AF16" s="47"/>
      <c r="AG16" s="45"/>
      <c r="AH16" s="47"/>
      <c r="AI16" s="45"/>
      <c r="AJ16" s="47"/>
      <c r="AK16" s="45"/>
      <c r="AL16" s="47"/>
      <c r="AM16" s="54"/>
      <c r="AN16" s="55"/>
      <c r="AO16" s="46"/>
      <c r="AP16" s="51"/>
      <c r="AQ16" s="51"/>
      <c r="AR16" s="52"/>
      <c r="AS16" s="52"/>
      <c r="AT16" s="37"/>
      <c r="AU16" s="38"/>
      <c r="AV16" s="38"/>
      <c r="AW16" s="38"/>
      <c r="AX16" s="38"/>
      <c r="AY16" s="38"/>
      <c r="AZ16" s="38"/>
      <c r="BA16" s="38"/>
      <c r="BB16" s="38"/>
      <c r="BC16" s="38"/>
      <c r="BD16" s="8"/>
      <c r="BE16" s="8"/>
      <c r="BF16" s="8"/>
      <c r="BW16" s="3"/>
      <c r="BY16" s="4"/>
      <c r="CA16" s="39"/>
      <c r="CG16" s="40">
        <v>0</v>
      </c>
      <c r="CH16" s="40"/>
      <c r="CI16" s="40">
        <v>0</v>
      </c>
      <c r="CJ16" s="40">
        <v>0</v>
      </c>
      <c r="CZ16" s="2"/>
    </row>
    <row r="17" spans="1:104" ht="16.350000000000001" customHeight="1" x14ac:dyDescent="0.2">
      <c r="A17" s="62" t="s">
        <v>37</v>
      </c>
      <c r="B17" s="42">
        <f t="shared" si="1"/>
        <v>0</v>
      </c>
      <c r="C17" s="43">
        <f>SUM(U17+W17+Y17+AA17+AC17+AE17+AG17+AI17+AK17+AM17)</f>
        <v>0</v>
      </c>
      <c r="D17" s="44">
        <f>SUM(V17+X17+Z17+AB17+AD17+AF17+AH17+AJ17+AL17+AN17)</f>
        <v>0</v>
      </c>
      <c r="E17" s="48"/>
      <c r="F17" s="63"/>
      <c r="G17" s="48"/>
      <c r="H17" s="63"/>
      <c r="I17" s="48"/>
      <c r="J17" s="49"/>
      <c r="K17" s="48"/>
      <c r="L17" s="49"/>
      <c r="M17" s="48"/>
      <c r="N17" s="49"/>
      <c r="O17" s="48"/>
      <c r="P17" s="49"/>
      <c r="Q17" s="48"/>
      <c r="R17" s="49"/>
      <c r="S17" s="48"/>
      <c r="T17" s="49"/>
      <c r="U17" s="45"/>
      <c r="V17" s="47"/>
      <c r="W17" s="45"/>
      <c r="X17" s="47"/>
      <c r="Y17" s="45"/>
      <c r="Z17" s="47"/>
      <c r="AA17" s="45"/>
      <c r="AB17" s="47"/>
      <c r="AC17" s="45"/>
      <c r="AD17" s="47"/>
      <c r="AE17" s="45"/>
      <c r="AF17" s="47"/>
      <c r="AG17" s="45"/>
      <c r="AH17" s="47"/>
      <c r="AI17" s="45"/>
      <c r="AJ17" s="47"/>
      <c r="AK17" s="45"/>
      <c r="AL17" s="47"/>
      <c r="AM17" s="54"/>
      <c r="AN17" s="55"/>
      <c r="AO17" s="46"/>
      <c r="AP17" s="51"/>
      <c r="AQ17" s="51"/>
      <c r="AR17" s="52"/>
      <c r="AS17" s="52"/>
      <c r="AT17" s="37"/>
      <c r="AU17" s="38"/>
      <c r="AV17" s="38"/>
      <c r="AW17" s="38"/>
      <c r="AX17" s="38"/>
      <c r="AY17" s="38"/>
      <c r="AZ17" s="38"/>
      <c r="BA17" s="38"/>
      <c r="BB17" s="38"/>
      <c r="BC17" s="38"/>
      <c r="BD17" s="8"/>
      <c r="BE17" s="8"/>
      <c r="BF17" s="8"/>
      <c r="BW17" s="3"/>
      <c r="BY17" s="4"/>
      <c r="CA17" s="39"/>
      <c r="CG17" s="40">
        <v>0</v>
      </c>
      <c r="CH17" s="40"/>
      <c r="CI17" s="40">
        <v>0</v>
      </c>
      <c r="CJ17" s="40">
        <v>0</v>
      </c>
      <c r="CZ17" s="2"/>
    </row>
    <row r="18" spans="1:104" ht="16.350000000000001" customHeight="1" x14ac:dyDescent="0.2">
      <c r="A18" s="64" t="s">
        <v>38</v>
      </c>
      <c r="B18" s="42">
        <f t="shared" si="1"/>
        <v>0</v>
      </c>
      <c r="C18" s="43">
        <f>SUM(E18+G18+I18+K18+M18+O18+Q18+S18+U18+W18+Y18+AA18+AC18+AE18+AG18+AI18+AK18+AM18)</f>
        <v>0</v>
      </c>
      <c r="D18" s="44">
        <f>SUM(F18+H18+J18+L18+N18+P18+R18+T18+V18+X18+Z18+AB18+AD18+AF18+AH18+AJ18+AL18+AN18)</f>
        <v>0</v>
      </c>
      <c r="E18" s="45"/>
      <c r="F18" s="46"/>
      <c r="G18" s="45"/>
      <c r="H18" s="46"/>
      <c r="I18" s="45"/>
      <c r="J18" s="47"/>
      <c r="K18" s="65"/>
      <c r="L18" s="47"/>
      <c r="M18" s="45"/>
      <c r="N18" s="47"/>
      <c r="O18" s="45"/>
      <c r="P18" s="47"/>
      <c r="Q18" s="45"/>
      <c r="R18" s="47"/>
      <c r="S18" s="45"/>
      <c r="T18" s="47"/>
      <c r="U18" s="45"/>
      <c r="V18" s="47"/>
      <c r="W18" s="45"/>
      <c r="X18" s="47"/>
      <c r="Y18" s="45"/>
      <c r="Z18" s="47"/>
      <c r="AA18" s="45"/>
      <c r="AB18" s="47"/>
      <c r="AC18" s="45"/>
      <c r="AD18" s="47"/>
      <c r="AE18" s="45"/>
      <c r="AF18" s="47"/>
      <c r="AG18" s="45"/>
      <c r="AH18" s="47"/>
      <c r="AI18" s="45"/>
      <c r="AJ18" s="47"/>
      <c r="AK18" s="45"/>
      <c r="AL18" s="47"/>
      <c r="AM18" s="54"/>
      <c r="AN18" s="55"/>
      <c r="AO18" s="46"/>
      <c r="AP18" s="51"/>
      <c r="AQ18" s="51"/>
      <c r="AR18" s="52"/>
      <c r="AS18" s="52"/>
      <c r="AT18" s="37"/>
      <c r="AU18" s="38"/>
      <c r="AV18" s="38"/>
      <c r="AW18" s="38"/>
      <c r="AX18" s="38"/>
      <c r="AY18" s="38"/>
      <c r="AZ18" s="38"/>
      <c r="BA18" s="38"/>
      <c r="BB18" s="38"/>
      <c r="BC18" s="38"/>
      <c r="BD18" s="8"/>
      <c r="BE18" s="8"/>
      <c r="BF18" s="8"/>
      <c r="BW18" s="3"/>
      <c r="BY18" s="4"/>
      <c r="CA18" s="39"/>
      <c r="CG18" s="40">
        <v>0</v>
      </c>
      <c r="CH18" s="40"/>
      <c r="CI18" s="40">
        <v>0</v>
      </c>
      <c r="CJ18" s="40">
        <v>0</v>
      </c>
      <c r="CZ18" s="2"/>
    </row>
    <row r="19" spans="1:104" ht="16.350000000000001" customHeight="1" x14ac:dyDescent="0.2">
      <c r="A19" s="66" t="s">
        <v>39</v>
      </c>
      <c r="B19" s="42">
        <f>SUM(C19:D19)</f>
        <v>0</v>
      </c>
      <c r="C19" s="67"/>
      <c r="D19" s="68">
        <f>SUM(L19+N19+P19+R19+T19+V19+X19+Z19+AB19+AD19+AF19)</f>
        <v>0</v>
      </c>
      <c r="E19" s="60"/>
      <c r="F19" s="61"/>
      <c r="G19" s="60"/>
      <c r="H19" s="61"/>
      <c r="I19" s="60"/>
      <c r="J19" s="69"/>
      <c r="K19" s="48"/>
      <c r="L19" s="70"/>
      <c r="M19" s="71"/>
      <c r="N19" s="70"/>
      <c r="O19" s="71"/>
      <c r="P19" s="70"/>
      <c r="Q19" s="71"/>
      <c r="R19" s="70"/>
      <c r="S19" s="71"/>
      <c r="T19" s="70"/>
      <c r="U19" s="71"/>
      <c r="V19" s="70"/>
      <c r="W19" s="71"/>
      <c r="X19" s="70"/>
      <c r="Y19" s="71"/>
      <c r="Z19" s="70"/>
      <c r="AA19" s="71"/>
      <c r="AB19" s="70"/>
      <c r="AC19" s="71"/>
      <c r="AD19" s="70"/>
      <c r="AE19" s="71"/>
      <c r="AF19" s="70"/>
      <c r="AG19" s="60"/>
      <c r="AH19" s="69"/>
      <c r="AI19" s="60"/>
      <c r="AJ19" s="69"/>
      <c r="AK19" s="60"/>
      <c r="AL19" s="69"/>
      <c r="AM19" s="72"/>
      <c r="AN19" s="50"/>
      <c r="AO19" s="73"/>
      <c r="AP19" s="74"/>
      <c r="AQ19" s="74"/>
      <c r="AR19" s="75"/>
      <c r="AS19" s="75"/>
      <c r="AT19" s="37"/>
      <c r="AU19" s="38"/>
      <c r="AV19" s="38"/>
      <c r="AW19" s="38"/>
      <c r="AX19" s="38"/>
      <c r="AY19" s="38"/>
      <c r="AZ19" s="38"/>
      <c r="BA19" s="38"/>
      <c r="BB19" s="38"/>
      <c r="BC19" s="38"/>
      <c r="BD19" s="8"/>
      <c r="BE19" s="8"/>
      <c r="BF19" s="8"/>
      <c r="BW19" s="3"/>
      <c r="BY19" s="4"/>
      <c r="CA19" s="39"/>
      <c r="CG19" s="40">
        <v>0</v>
      </c>
      <c r="CH19" s="40"/>
      <c r="CI19" s="40">
        <v>0</v>
      </c>
      <c r="CJ19" s="40">
        <v>0</v>
      </c>
      <c r="CZ19" s="2"/>
    </row>
    <row r="20" spans="1:104" ht="16.350000000000001" customHeight="1" x14ac:dyDescent="0.2">
      <c r="A20" s="66" t="s">
        <v>40</v>
      </c>
      <c r="B20" s="42">
        <f>SUM(C20:D20)</f>
        <v>0</v>
      </c>
      <c r="C20" s="67"/>
      <c r="D20" s="44">
        <f>SUM(F20+H20+J20+L20+N20+P20+R20+T20+V20+X20+Z20+AB20+AD20+AF20+AH20+AJ20+AL20+AN20)</f>
        <v>0</v>
      </c>
      <c r="E20" s="60"/>
      <c r="F20" s="46"/>
      <c r="G20" s="60"/>
      <c r="H20" s="46"/>
      <c r="I20" s="60"/>
      <c r="J20" s="70"/>
      <c r="K20" s="60"/>
      <c r="L20" s="70"/>
      <c r="M20" s="71"/>
      <c r="N20" s="70"/>
      <c r="O20" s="71"/>
      <c r="P20" s="70"/>
      <c r="Q20" s="71"/>
      <c r="R20" s="70"/>
      <c r="S20" s="71"/>
      <c r="T20" s="70"/>
      <c r="U20" s="71"/>
      <c r="V20" s="70"/>
      <c r="W20" s="71"/>
      <c r="X20" s="70"/>
      <c r="Y20" s="71"/>
      <c r="Z20" s="70"/>
      <c r="AA20" s="71"/>
      <c r="AB20" s="70"/>
      <c r="AC20" s="71"/>
      <c r="AD20" s="70"/>
      <c r="AE20" s="71"/>
      <c r="AF20" s="70"/>
      <c r="AG20" s="71"/>
      <c r="AH20" s="70"/>
      <c r="AI20" s="71"/>
      <c r="AJ20" s="70"/>
      <c r="AK20" s="71"/>
      <c r="AL20" s="70"/>
      <c r="AM20" s="71"/>
      <c r="AN20" s="76"/>
      <c r="AO20" s="73"/>
      <c r="AP20" s="74"/>
      <c r="AQ20" s="74"/>
      <c r="AR20" s="75"/>
      <c r="AS20" s="75"/>
      <c r="AT20" s="37"/>
      <c r="AU20" s="38"/>
      <c r="AV20" s="38"/>
      <c r="AW20" s="38"/>
      <c r="AX20" s="38"/>
      <c r="AY20" s="38"/>
      <c r="AZ20" s="38"/>
      <c r="BA20" s="38"/>
      <c r="BB20" s="38"/>
      <c r="BC20" s="38"/>
      <c r="BD20" s="8"/>
      <c r="BE20" s="8"/>
      <c r="BF20" s="8"/>
      <c r="BW20" s="3"/>
      <c r="BY20" s="4"/>
      <c r="CA20" s="39"/>
      <c r="CG20" s="40">
        <v>0</v>
      </c>
      <c r="CH20" s="40"/>
      <c r="CI20" s="40">
        <v>0</v>
      </c>
      <c r="CJ20" s="40">
        <v>0</v>
      </c>
      <c r="CZ20" s="2"/>
    </row>
    <row r="21" spans="1:104" ht="16.350000000000001" customHeight="1" x14ac:dyDescent="0.2">
      <c r="A21" s="66" t="s">
        <v>41</v>
      </c>
      <c r="B21" s="77">
        <f t="shared" si="1"/>
        <v>0</v>
      </c>
      <c r="C21" s="78">
        <f>SUM(O21+Q21+S21+U21+W21+Y21+AA21)</f>
        <v>0</v>
      </c>
      <c r="D21" s="44">
        <f>SUM(P21+R21+T21+V21+X21+Z21+AB21)</f>
        <v>0</v>
      </c>
      <c r="E21" s="60"/>
      <c r="F21" s="61"/>
      <c r="G21" s="60"/>
      <c r="H21" s="61"/>
      <c r="I21" s="60"/>
      <c r="J21" s="69"/>
      <c r="K21" s="48"/>
      <c r="L21" s="69"/>
      <c r="M21" s="60"/>
      <c r="N21" s="69"/>
      <c r="O21" s="79"/>
      <c r="P21" s="70"/>
      <c r="Q21" s="79"/>
      <c r="R21" s="70"/>
      <c r="S21" s="79"/>
      <c r="T21" s="70"/>
      <c r="U21" s="79"/>
      <c r="V21" s="70"/>
      <c r="W21" s="79"/>
      <c r="X21" s="70"/>
      <c r="Y21" s="79"/>
      <c r="Z21" s="70"/>
      <c r="AA21" s="79"/>
      <c r="AB21" s="70"/>
      <c r="AC21" s="60"/>
      <c r="AD21" s="69"/>
      <c r="AE21" s="60"/>
      <c r="AF21" s="69"/>
      <c r="AG21" s="71"/>
      <c r="AH21" s="69"/>
      <c r="AI21" s="60"/>
      <c r="AJ21" s="69"/>
      <c r="AK21" s="60"/>
      <c r="AL21" s="69"/>
      <c r="AM21" s="72"/>
      <c r="AN21" s="50"/>
      <c r="AO21" s="73"/>
      <c r="AP21" s="74"/>
      <c r="AQ21" s="74"/>
      <c r="AR21" s="75"/>
      <c r="AS21" s="75"/>
      <c r="AT21" s="37"/>
      <c r="AU21" s="38"/>
      <c r="AV21" s="38"/>
      <c r="AW21" s="38"/>
      <c r="AX21" s="38"/>
      <c r="AY21" s="38"/>
      <c r="AZ21" s="38"/>
      <c r="BA21" s="38"/>
      <c r="BB21" s="38"/>
      <c r="BC21" s="38"/>
      <c r="BD21" s="8"/>
      <c r="BE21" s="8"/>
      <c r="BF21" s="8"/>
      <c r="BW21" s="3"/>
      <c r="BY21" s="4"/>
      <c r="CA21" s="39"/>
      <c r="CG21" s="40">
        <v>0</v>
      </c>
      <c r="CH21" s="40"/>
      <c r="CI21" s="40">
        <v>0</v>
      </c>
      <c r="CJ21" s="40">
        <v>0</v>
      </c>
      <c r="CZ21" s="2"/>
    </row>
    <row r="22" spans="1:104" ht="16.350000000000001" customHeight="1" x14ac:dyDescent="0.2">
      <c r="A22" s="66" t="s">
        <v>42</v>
      </c>
      <c r="B22" s="77">
        <f t="shared" si="1"/>
        <v>0</v>
      </c>
      <c r="C22" s="78">
        <f>SUM(E22+G22+I22+K22+M22+O22+Q22+S22+U22+W22+Y22+AA22+AC22+AE22+AG22+AI22+AK22+AM22)</f>
        <v>0</v>
      </c>
      <c r="D22" s="68">
        <f>SUM(F22+H22+J22+L22+N22+P22+R22+T22+V22+X22+Z22+AB22+AD22+AF22+AH22+AJ22+AL22+AN22)</f>
        <v>0</v>
      </c>
      <c r="E22" s="79"/>
      <c r="F22" s="73"/>
      <c r="G22" s="79"/>
      <c r="H22" s="73"/>
      <c r="I22" s="79"/>
      <c r="J22" s="70"/>
      <c r="K22" s="65"/>
      <c r="L22" s="70"/>
      <c r="M22" s="79"/>
      <c r="N22" s="70"/>
      <c r="O22" s="79"/>
      <c r="P22" s="70"/>
      <c r="Q22" s="79"/>
      <c r="R22" s="70"/>
      <c r="S22" s="79"/>
      <c r="T22" s="70"/>
      <c r="U22" s="79"/>
      <c r="V22" s="70"/>
      <c r="W22" s="79"/>
      <c r="X22" s="70"/>
      <c r="Y22" s="79"/>
      <c r="Z22" s="70"/>
      <c r="AA22" s="79"/>
      <c r="AB22" s="70"/>
      <c r="AC22" s="79"/>
      <c r="AD22" s="70"/>
      <c r="AE22" s="79"/>
      <c r="AF22" s="70"/>
      <c r="AG22" s="79"/>
      <c r="AH22" s="70"/>
      <c r="AI22" s="79"/>
      <c r="AJ22" s="70"/>
      <c r="AK22" s="79"/>
      <c r="AL22" s="70"/>
      <c r="AM22" s="80"/>
      <c r="AN22" s="76"/>
      <c r="AO22" s="73"/>
      <c r="AP22" s="74"/>
      <c r="AQ22" s="74"/>
      <c r="AR22" s="75"/>
      <c r="AS22" s="75"/>
      <c r="AT22" s="37"/>
      <c r="AU22" s="38"/>
      <c r="AV22" s="38"/>
      <c r="AW22" s="38"/>
      <c r="AX22" s="38"/>
      <c r="AY22" s="38"/>
      <c r="AZ22" s="38"/>
      <c r="BA22" s="38"/>
      <c r="BB22" s="38"/>
      <c r="BC22" s="38"/>
      <c r="BD22" s="8"/>
      <c r="BE22" s="8"/>
      <c r="BF22" s="8"/>
      <c r="BW22" s="3"/>
      <c r="BY22" s="4"/>
      <c r="CG22" s="40">
        <v>0</v>
      </c>
      <c r="CH22" s="40"/>
      <c r="CI22" s="40">
        <v>0</v>
      </c>
      <c r="CJ22" s="40">
        <v>0</v>
      </c>
      <c r="CZ22" s="2"/>
    </row>
    <row r="23" spans="1:104" ht="16.350000000000001" customHeight="1" x14ac:dyDescent="0.2">
      <c r="A23" s="62" t="s">
        <v>43</v>
      </c>
      <c r="B23" s="77">
        <f t="shared" si="1"/>
        <v>0</v>
      </c>
      <c r="C23" s="78">
        <f>SUM(E23+G23+I23+K23+M23+O23+Q23+S23+U23+W23+Y23+AA23+AC23+AE23+AG23+AI23+AK23+AM23)</f>
        <v>0</v>
      </c>
      <c r="D23" s="68">
        <f>SUM(F23+H23+J23+L23+N23+P23+R23+T23+V23+X23+Z23+AB23+AD23+AF23+AH23+AJ23+AL23+AN23)</f>
        <v>0</v>
      </c>
      <c r="E23" s="79"/>
      <c r="F23" s="73"/>
      <c r="G23" s="79"/>
      <c r="H23" s="73"/>
      <c r="I23" s="79"/>
      <c r="J23" s="70"/>
      <c r="K23" s="65"/>
      <c r="L23" s="70"/>
      <c r="M23" s="79"/>
      <c r="N23" s="70"/>
      <c r="O23" s="79"/>
      <c r="P23" s="70"/>
      <c r="Q23" s="79"/>
      <c r="R23" s="70"/>
      <c r="S23" s="79"/>
      <c r="T23" s="70"/>
      <c r="U23" s="79"/>
      <c r="V23" s="70"/>
      <c r="W23" s="79"/>
      <c r="X23" s="70"/>
      <c r="Y23" s="79"/>
      <c r="Z23" s="70"/>
      <c r="AA23" s="79"/>
      <c r="AB23" s="70"/>
      <c r="AC23" s="79"/>
      <c r="AD23" s="70"/>
      <c r="AE23" s="79"/>
      <c r="AF23" s="70"/>
      <c r="AG23" s="79"/>
      <c r="AH23" s="70"/>
      <c r="AI23" s="79"/>
      <c r="AJ23" s="70"/>
      <c r="AK23" s="79"/>
      <c r="AL23" s="70"/>
      <c r="AM23" s="80"/>
      <c r="AN23" s="76"/>
      <c r="AO23" s="73"/>
      <c r="AP23" s="74"/>
      <c r="AQ23" s="74"/>
      <c r="AR23" s="75"/>
      <c r="AS23" s="75"/>
      <c r="AT23" s="37"/>
      <c r="AU23" s="38"/>
      <c r="AV23" s="38"/>
      <c r="AW23" s="38"/>
      <c r="AX23" s="38"/>
      <c r="AY23" s="38"/>
      <c r="AZ23" s="38"/>
      <c r="BA23" s="38"/>
      <c r="BB23" s="38"/>
      <c r="BC23" s="38"/>
      <c r="BD23" s="8"/>
      <c r="BE23" s="8"/>
      <c r="BF23" s="8"/>
      <c r="BW23" s="3"/>
      <c r="BY23" s="4"/>
      <c r="CG23" s="40">
        <v>0</v>
      </c>
      <c r="CH23" s="40"/>
      <c r="CI23" s="40">
        <v>0</v>
      </c>
      <c r="CJ23" s="40">
        <v>0</v>
      </c>
      <c r="CZ23" s="2"/>
    </row>
    <row r="24" spans="1:104" ht="16.350000000000001" customHeight="1" x14ac:dyDescent="0.2">
      <c r="A24" s="62" t="s">
        <v>44</v>
      </c>
      <c r="B24" s="42">
        <f t="shared" si="1"/>
        <v>0</v>
      </c>
      <c r="C24" s="43">
        <f>SUM(G24+I24+K24+M24+O24+Q24+S24+U24+W24+Y24+AA24+AC24+AE24+AG24+AI24+AK24+AM24)</f>
        <v>0</v>
      </c>
      <c r="D24" s="44">
        <f>SUM(H24+J24+L24+N24+P24+R24+T24+V24+X24+Z24+AB24+AD24+AF24+AH24+AJ24+AL24+AN24)</f>
        <v>0</v>
      </c>
      <c r="E24" s="48"/>
      <c r="F24" s="49"/>
      <c r="G24" s="79"/>
      <c r="H24" s="73"/>
      <c r="I24" s="79"/>
      <c r="J24" s="70"/>
      <c r="K24" s="65"/>
      <c r="L24" s="70"/>
      <c r="M24" s="79"/>
      <c r="N24" s="70"/>
      <c r="O24" s="79"/>
      <c r="P24" s="70"/>
      <c r="Q24" s="79"/>
      <c r="R24" s="70"/>
      <c r="S24" s="79"/>
      <c r="T24" s="70"/>
      <c r="U24" s="79"/>
      <c r="V24" s="70"/>
      <c r="W24" s="79"/>
      <c r="X24" s="70"/>
      <c r="Y24" s="79"/>
      <c r="Z24" s="70"/>
      <c r="AA24" s="79"/>
      <c r="AB24" s="70"/>
      <c r="AC24" s="79"/>
      <c r="AD24" s="70"/>
      <c r="AE24" s="79"/>
      <c r="AF24" s="70"/>
      <c r="AG24" s="79"/>
      <c r="AH24" s="70"/>
      <c r="AI24" s="79"/>
      <c r="AJ24" s="70"/>
      <c r="AK24" s="79"/>
      <c r="AL24" s="70"/>
      <c r="AM24" s="80"/>
      <c r="AN24" s="76"/>
      <c r="AO24" s="73"/>
      <c r="AP24" s="74"/>
      <c r="AQ24" s="74"/>
      <c r="AR24" s="75"/>
      <c r="AS24" s="75"/>
      <c r="AT24" s="37"/>
      <c r="AU24" s="38"/>
      <c r="AV24" s="38"/>
      <c r="AW24" s="38"/>
      <c r="AX24" s="38"/>
      <c r="AY24" s="38"/>
      <c r="AZ24" s="38"/>
      <c r="BA24" s="38"/>
      <c r="BB24" s="38"/>
      <c r="BC24" s="38"/>
      <c r="BD24" s="8"/>
      <c r="BE24" s="8"/>
      <c r="BF24" s="8"/>
      <c r="BW24" s="3"/>
      <c r="BY24" s="4"/>
      <c r="CG24" s="40">
        <v>0</v>
      </c>
      <c r="CH24" s="40"/>
      <c r="CI24" s="40">
        <v>0</v>
      </c>
      <c r="CJ24" s="40">
        <v>0</v>
      </c>
      <c r="CZ24" s="2"/>
    </row>
    <row r="25" spans="1:104" ht="16.350000000000001" customHeight="1" x14ac:dyDescent="0.2">
      <c r="A25" s="62" t="s">
        <v>45</v>
      </c>
      <c r="B25" s="42">
        <f t="shared" si="1"/>
        <v>0</v>
      </c>
      <c r="C25" s="43">
        <f>SUM(M25+O25+Q25+S25+U25+W25+Y25+AA25+AC25+AE25+AG25+AI25+AK25+AM25)</f>
        <v>0</v>
      </c>
      <c r="D25" s="44">
        <f>SUM(N25+P25+R25+T25+V25+X25+Z25+AB25+AD25+AF25+AH25+AJ25+AL25+AN25)</f>
        <v>0</v>
      </c>
      <c r="E25" s="81"/>
      <c r="F25" s="69"/>
      <c r="G25" s="60"/>
      <c r="H25" s="61"/>
      <c r="I25" s="60"/>
      <c r="J25" s="61"/>
      <c r="K25" s="60"/>
      <c r="L25" s="61"/>
      <c r="M25" s="79"/>
      <c r="N25" s="70"/>
      <c r="O25" s="79"/>
      <c r="P25" s="70"/>
      <c r="Q25" s="79"/>
      <c r="R25" s="70"/>
      <c r="S25" s="79"/>
      <c r="T25" s="70"/>
      <c r="U25" s="79"/>
      <c r="V25" s="70"/>
      <c r="W25" s="79"/>
      <c r="X25" s="70"/>
      <c r="Y25" s="79"/>
      <c r="Z25" s="70"/>
      <c r="AA25" s="79"/>
      <c r="AB25" s="70"/>
      <c r="AC25" s="79"/>
      <c r="AD25" s="70"/>
      <c r="AE25" s="79"/>
      <c r="AF25" s="70"/>
      <c r="AG25" s="79"/>
      <c r="AH25" s="70"/>
      <c r="AI25" s="79"/>
      <c r="AJ25" s="70"/>
      <c r="AK25" s="79"/>
      <c r="AL25" s="70"/>
      <c r="AM25" s="80"/>
      <c r="AN25" s="76"/>
      <c r="AO25" s="73"/>
      <c r="AP25" s="74"/>
      <c r="AQ25" s="74"/>
      <c r="AR25" s="75"/>
      <c r="AS25" s="75"/>
      <c r="AT25" s="37"/>
      <c r="AU25" s="38"/>
      <c r="AV25" s="38"/>
      <c r="AW25" s="38"/>
      <c r="AX25" s="38"/>
      <c r="AY25" s="38"/>
      <c r="AZ25" s="38"/>
      <c r="BA25" s="38"/>
      <c r="BB25" s="38"/>
      <c r="BC25" s="38"/>
      <c r="BD25" s="8"/>
      <c r="BE25" s="8"/>
      <c r="BF25" s="8"/>
      <c r="BW25" s="3"/>
      <c r="BY25" s="4"/>
      <c r="CG25" s="40">
        <v>0</v>
      </c>
      <c r="CH25" s="40"/>
      <c r="CI25" s="40">
        <v>0</v>
      </c>
      <c r="CJ25" s="40">
        <v>0</v>
      </c>
      <c r="CZ25" s="2"/>
    </row>
    <row r="26" spans="1:104" ht="16.350000000000001" customHeight="1" x14ac:dyDescent="0.2">
      <c r="A26" s="82" t="s">
        <v>46</v>
      </c>
      <c r="B26" s="1827">
        <f t="shared" si="1"/>
        <v>0</v>
      </c>
      <c r="C26" s="1365">
        <f>SUM(E26+G26+I26+K26+M26+O26+Q26+S26+U26+W26+Y26+AA26+AC26+AE26+AG26+AI26+AK26+AM26)</f>
        <v>0</v>
      </c>
      <c r="D26" s="1828">
        <f>SUM(F26+H26+J26+L26+N26+P26+R26+T26+V26+X26+Z26+AB26+AD26+AF26+AH26+AJ26+AL26+AN26)</f>
        <v>0</v>
      </c>
      <c r="E26" s="1829"/>
      <c r="F26" s="87"/>
      <c r="G26" s="88"/>
      <c r="H26" s="89"/>
      <c r="I26" s="88"/>
      <c r="J26" s="87"/>
      <c r="K26" s="1639"/>
      <c r="L26" s="87"/>
      <c r="M26" s="88"/>
      <c r="N26" s="87"/>
      <c r="O26" s="88"/>
      <c r="P26" s="87"/>
      <c r="Q26" s="88"/>
      <c r="R26" s="87"/>
      <c r="S26" s="88"/>
      <c r="T26" s="87"/>
      <c r="U26" s="88"/>
      <c r="V26" s="87"/>
      <c r="W26" s="88"/>
      <c r="X26" s="87"/>
      <c r="Y26" s="88"/>
      <c r="Z26" s="87"/>
      <c r="AA26" s="88"/>
      <c r="AB26" s="87"/>
      <c r="AC26" s="88"/>
      <c r="AD26" s="87"/>
      <c r="AE26" s="88"/>
      <c r="AF26" s="87"/>
      <c r="AG26" s="88"/>
      <c r="AH26" s="87"/>
      <c r="AI26" s="88"/>
      <c r="AJ26" s="87"/>
      <c r="AK26" s="88"/>
      <c r="AL26" s="87"/>
      <c r="AM26" s="91"/>
      <c r="AN26" s="92"/>
      <c r="AO26" s="89"/>
      <c r="AP26" s="93"/>
      <c r="AQ26" s="93"/>
      <c r="AR26" s="94"/>
      <c r="AS26" s="94"/>
      <c r="AT26" s="37"/>
      <c r="AU26" s="38"/>
      <c r="AV26" s="38"/>
      <c r="AW26" s="38"/>
      <c r="AX26" s="38"/>
      <c r="AY26" s="38"/>
      <c r="AZ26" s="38"/>
      <c r="BA26" s="38"/>
      <c r="BB26" s="38"/>
      <c r="BC26" s="38"/>
      <c r="BD26" s="8"/>
      <c r="BE26" s="8"/>
      <c r="BF26" s="8"/>
      <c r="BW26" s="3"/>
      <c r="BY26" s="4"/>
      <c r="CG26" s="40">
        <v>0</v>
      </c>
      <c r="CH26" s="40"/>
      <c r="CI26" s="40">
        <v>0</v>
      </c>
      <c r="CJ26" s="40">
        <v>0</v>
      </c>
      <c r="CZ26" s="2"/>
    </row>
    <row r="27" spans="1:104" ht="31.35" customHeight="1" x14ac:dyDescent="0.2">
      <c r="A27" s="9" t="s">
        <v>47</v>
      </c>
      <c r="B27" s="10"/>
      <c r="C27" s="10"/>
      <c r="D27" s="10"/>
      <c r="E27" s="10"/>
      <c r="F27" s="2016"/>
      <c r="G27" s="2016" t="s">
        <v>48</v>
      </c>
      <c r="H27" s="2017"/>
      <c r="I27" s="2017"/>
      <c r="J27" s="2016"/>
      <c r="K27" s="2016"/>
      <c r="L27" s="2016"/>
      <c r="M27" s="2016"/>
      <c r="N27" s="2016"/>
      <c r="O27" s="2016"/>
      <c r="P27" s="2016"/>
      <c r="Q27" s="2016"/>
      <c r="R27" s="2016"/>
      <c r="S27" s="2016"/>
      <c r="T27" s="2016"/>
      <c r="U27" s="2016"/>
      <c r="V27" s="2016"/>
      <c r="W27" s="2016"/>
      <c r="X27" s="2016"/>
      <c r="Y27" s="2018"/>
      <c r="Z27" s="2018"/>
      <c r="AA27" s="2018"/>
      <c r="AB27" s="2018"/>
      <c r="AC27" s="2018"/>
      <c r="AD27" s="2018"/>
      <c r="AE27" s="2018"/>
      <c r="AF27" s="2018"/>
      <c r="AG27" s="2018"/>
      <c r="AH27" s="2018"/>
      <c r="AI27" s="2018"/>
      <c r="AJ27" s="2018"/>
      <c r="AK27" s="2018"/>
      <c r="AL27" s="2018"/>
      <c r="AM27" s="2018"/>
      <c r="AN27" s="2018"/>
      <c r="AO27" s="2018"/>
      <c r="AP27" s="2019"/>
      <c r="AQ27" s="2020"/>
      <c r="AR27" s="100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CG27" s="40"/>
      <c r="CH27" s="40"/>
      <c r="CI27" s="40"/>
      <c r="CJ27" s="40"/>
    </row>
    <row r="28" spans="1:104" ht="20.100000000000001" customHeight="1" x14ac:dyDescent="0.2">
      <c r="A28" s="3057" t="s">
        <v>49</v>
      </c>
      <c r="B28" s="3059" t="s">
        <v>4</v>
      </c>
      <c r="C28" s="3052"/>
      <c r="D28" s="3046"/>
      <c r="E28" s="3060" t="s">
        <v>5</v>
      </c>
      <c r="F28" s="3061"/>
      <c r="G28" s="3061"/>
      <c r="H28" s="3061"/>
      <c r="I28" s="3061"/>
      <c r="J28" s="3061"/>
      <c r="K28" s="3061"/>
      <c r="L28" s="3061"/>
      <c r="M28" s="3061"/>
      <c r="N28" s="3061"/>
      <c r="O28" s="3061"/>
      <c r="P28" s="3061"/>
      <c r="Q28" s="3061"/>
      <c r="R28" s="3061"/>
      <c r="S28" s="3061"/>
      <c r="T28" s="3061"/>
      <c r="U28" s="3061"/>
      <c r="V28" s="3061"/>
      <c r="W28" s="3061"/>
      <c r="X28" s="3061"/>
      <c r="Y28" s="3061"/>
      <c r="Z28" s="3061"/>
      <c r="AA28" s="3061"/>
      <c r="AB28" s="3061"/>
      <c r="AC28" s="3061"/>
      <c r="AD28" s="3061"/>
      <c r="AE28" s="3061"/>
      <c r="AF28" s="3061"/>
      <c r="AG28" s="3061"/>
      <c r="AH28" s="3061"/>
      <c r="AI28" s="3061"/>
      <c r="AJ28" s="3061"/>
      <c r="AK28" s="3061"/>
      <c r="AL28" s="3061"/>
      <c r="AM28" s="3061"/>
      <c r="AN28" s="3072"/>
      <c r="AO28" s="3046" t="s">
        <v>6</v>
      </c>
      <c r="AP28" s="3056" t="s">
        <v>7</v>
      </c>
      <c r="AQ28" s="3056" t="s">
        <v>8</v>
      </c>
      <c r="AR28" s="3056" t="s">
        <v>50</v>
      </c>
      <c r="AS28" s="3046" t="s">
        <v>9</v>
      </c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X28" s="2"/>
      <c r="CG28" s="40"/>
      <c r="CH28" s="40"/>
      <c r="CI28" s="40"/>
      <c r="CJ28" s="40"/>
    </row>
    <row r="29" spans="1:104" ht="20.100000000000001" customHeight="1" x14ac:dyDescent="0.2">
      <c r="A29" s="2888"/>
      <c r="B29" s="3051"/>
      <c r="C29" s="2993"/>
      <c r="D29" s="3047"/>
      <c r="E29" s="3060" t="s">
        <v>11</v>
      </c>
      <c r="F29" s="3062"/>
      <c r="G29" s="3060" t="s">
        <v>12</v>
      </c>
      <c r="H29" s="3062"/>
      <c r="I29" s="3060" t="s">
        <v>13</v>
      </c>
      <c r="J29" s="3062"/>
      <c r="K29" s="3060" t="s">
        <v>14</v>
      </c>
      <c r="L29" s="3062"/>
      <c r="M29" s="3060" t="s">
        <v>15</v>
      </c>
      <c r="N29" s="3062"/>
      <c r="O29" s="3060" t="s">
        <v>16</v>
      </c>
      <c r="P29" s="3062"/>
      <c r="Q29" s="3061" t="s">
        <v>17</v>
      </c>
      <c r="R29" s="3062"/>
      <c r="S29" s="3060" t="s">
        <v>18</v>
      </c>
      <c r="T29" s="3062"/>
      <c r="U29" s="3060" t="s">
        <v>19</v>
      </c>
      <c r="V29" s="3062"/>
      <c r="W29" s="3060" t="s">
        <v>20</v>
      </c>
      <c r="X29" s="3062"/>
      <c r="Y29" s="3060" t="s">
        <v>21</v>
      </c>
      <c r="Z29" s="3062"/>
      <c r="AA29" s="3060" t="s">
        <v>22</v>
      </c>
      <c r="AB29" s="3062"/>
      <c r="AC29" s="3061" t="s">
        <v>23</v>
      </c>
      <c r="AD29" s="3062"/>
      <c r="AE29" s="3060" t="s">
        <v>24</v>
      </c>
      <c r="AF29" s="3062"/>
      <c r="AG29" s="3061" t="s">
        <v>25</v>
      </c>
      <c r="AH29" s="3062"/>
      <c r="AI29" s="3060" t="s">
        <v>26</v>
      </c>
      <c r="AJ29" s="3062"/>
      <c r="AK29" s="3061" t="s">
        <v>27</v>
      </c>
      <c r="AL29" s="3062"/>
      <c r="AM29" s="3061" t="s">
        <v>28</v>
      </c>
      <c r="AN29" s="3072"/>
      <c r="AO29" s="2892"/>
      <c r="AP29" s="2871"/>
      <c r="AQ29" s="2871"/>
      <c r="AR29" s="2871"/>
      <c r="AS29" s="2892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X29" s="2"/>
      <c r="CG29" s="40"/>
      <c r="CH29" s="40"/>
      <c r="CI29" s="40"/>
      <c r="CJ29" s="40"/>
    </row>
    <row r="30" spans="1:104" ht="20.100000000000001" customHeight="1" x14ac:dyDescent="0.2">
      <c r="A30" s="3058"/>
      <c r="B30" s="2002" t="s">
        <v>29</v>
      </c>
      <c r="C30" s="2003" t="s">
        <v>30</v>
      </c>
      <c r="D30" s="1807" t="s">
        <v>31</v>
      </c>
      <c r="E30" s="2002" t="s">
        <v>30</v>
      </c>
      <c r="F30" s="2021" t="s">
        <v>31</v>
      </c>
      <c r="G30" s="2002" t="s">
        <v>30</v>
      </c>
      <c r="H30" s="2021" t="s">
        <v>31</v>
      </c>
      <c r="I30" s="2002" t="s">
        <v>30</v>
      </c>
      <c r="J30" s="2021" t="s">
        <v>31</v>
      </c>
      <c r="K30" s="2002" t="s">
        <v>30</v>
      </c>
      <c r="L30" s="2021" t="s">
        <v>31</v>
      </c>
      <c r="M30" s="2002" t="s">
        <v>30</v>
      </c>
      <c r="N30" s="2021" t="s">
        <v>31</v>
      </c>
      <c r="O30" s="2002" t="s">
        <v>30</v>
      </c>
      <c r="P30" s="2021" t="s">
        <v>31</v>
      </c>
      <c r="Q30" s="2002" t="s">
        <v>30</v>
      </c>
      <c r="R30" s="2021" t="s">
        <v>31</v>
      </c>
      <c r="S30" s="2002" t="s">
        <v>30</v>
      </c>
      <c r="T30" s="2021" t="s">
        <v>31</v>
      </c>
      <c r="U30" s="2002" t="s">
        <v>30</v>
      </c>
      <c r="V30" s="2021" t="s">
        <v>31</v>
      </c>
      <c r="W30" s="2002" t="s">
        <v>30</v>
      </c>
      <c r="X30" s="2021" t="s">
        <v>31</v>
      </c>
      <c r="Y30" s="2002" t="s">
        <v>30</v>
      </c>
      <c r="Z30" s="2021" t="s">
        <v>31</v>
      </c>
      <c r="AA30" s="2002" t="s">
        <v>30</v>
      </c>
      <c r="AB30" s="2021" t="s">
        <v>31</v>
      </c>
      <c r="AC30" s="2002" t="s">
        <v>30</v>
      </c>
      <c r="AD30" s="2021" t="s">
        <v>31</v>
      </c>
      <c r="AE30" s="2002" t="s">
        <v>30</v>
      </c>
      <c r="AF30" s="2021" t="s">
        <v>31</v>
      </c>
      <c r="AG30" s="2002" t="s">
        <v>30</v>
      </c>
      <c r="AH30" s="2021" t="s">
        <v>31</v>
      </c>
      <c r="AI30" s="2002" t="s">
        <v>30</v>
      </c>
      <c r="AJ30" s="2021" t="s">
        <v>31</v>
      </c>
      <c r="AK30" s="2022" t="s">
        <v>30</v>
      </c>
      <c r="AL30" s="2021" t="s">
        <v>31</v>
      </c>
      <c r="AM30" s="2002" t="s">
        <v>30</v>
      </c>
      <c r="AN30" s="1837" t="s">
        <v>31</v>
      </c>
      <c r="AO30" s="3047"/>
      <c r="AP30" s="2976"/>
      <c r="AQ30" s="2976"/>
      <c r="AR30" s="2976"/>
      <c r="AS30" s="3047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X30" s="2"/>
      <c r="CG30" s="40"/>
      <c r="CH30" s="40"/>
      <c r="CI30" s="40"/>
      <c r="CJ30" s="40"/>
    </row>
    <row r="31" spans="1:104" ht="16.350000000000001" customHeight="1" x14ac:dyDescent="0.2">
      <c r="A31" s="1984" t="s">
        <v>51</v>
      </c>
      <c r="B31" s="2023">
        <f t="shared" ref="B31:B44" si="2">SUM(C31:D31)</f>
        <v>0</v>
      </c>
      <c r="C31" s="2012">
        <f>SUM(E31+G31+I31+K31+M31+O31+Q31+S31+U31+W31+Y31+AA31+AC31+AE31+AG31+AI31+AK31+AM31)</f>
        <v>0</v>
      </c>
      <c r="D31" s="2013">
        <f>SUM(F31+H31+J31+L31+N31+P31+R31+T31+V31+X31+Z31+AB31+AD31+AF31+AH31+AJ31+AL31+AN31)</f>
        <v>0</v>
      </c>
      <c r="E31" s="1988"/>
      <c r="F31" s="1989"/>
      <c r="G31" s="1988"/>
      <c r="H31" s="1822"/>
      <c r="I31" s="1988"/>
      <c r="J31" s="1822"/>
      <c r="K31" s="1988"/>
      <c r="L31" s="1822"/>
      <c r="M31" s="1988"/>
      <c r="N31" s="1822"/>
      <c r="O31" s="1988"/>
      <c r="P31" s="1822"/>
      <c r="Q31" s="1991"/>
      <c r="R31" s="1822"/>
      <c r="S31" s="1988"/>
      <c r="T31" s="1822"/>
      <c r="U31" s="1988"/>
      <c r="V31" s="1822"/>
      <c r="W31" s="1988"/>
      <c r="X31" s="1822"/>
      <c r="Y31" s="1988"/>
      <c r="Z31" s="1822"/>
      <c r="AA31" s="1988"/>
      <c r="AB31" s="1822"/>
      <c r="AC31" s="1991"/>
      <c r="AD31" s="1822"/>
      <c r="AE31" s="1988"/>
      <c r="AF31" s="1822"/>
      <c r="AG31" s="1991"/>
      <c r="AH31" s="1822"/>
      <c r="AI31" s="1988"/>
      <c r="AJ31" s="1822"/>
      <c r="AK31" s="1991"/>
      <c r="AL31" s="1822"/>
      <c r="AM31" s="1841"/>
      <c r="AN31" s="1824"/>
      <c r="AO31" s="2015"/>
      <c r="AP31" s="2014"/>
      <c r="AQ31" s="2014"/>
      <c r="AR31" s="2014"/>
      <c r="AS31" s="2015"/>
      <c r="AT31" s="37"/>
      <c r="AU31" s="38"/>
      <c r="AV31" s="38"/>
      <c r="AW31" s="38"/>
      <c r="AX31" s="38"/>
      <c r="AY31" s="38"/>
      <c r="AZ31" s="38"/>
      <c r="BA31" s="38"/>
      <c r="BB31" s="38"/>
      <c r="BC31" s="8"/>
      <c r="BD31" s="8"/>
      <c r="BE31" s="8"/>
      <c r="BF31" s="8"/>
      <c r="BG31" s="8"/>
      <c r="BX31" s="2"/>
      <c r="CA31" s="39"/>
      <c r="CB31" s="39"/>
      <c r="CG31" s="40">
        <v>0</v>
      </c>
      <c r="CH31" s="40">
        <v>0</v>
      </c>
      <c r="CI31" s="40"/>
      <c r="CJ31" s="40"/>
    </row>
    <row r="32" spans="1:104" ht="16.350000000000001" customHeight="1" x14ac:dyDescent="0.2">
      <c r="A32" s="109" t="s">
        <v>52</v>
      </c>
      <c r="B32" s="42">
        <f t="shared" si="2"/>
        <v>0</v>
      </c>
      <c r="C32" s="43">
        <f t="shared" ref="C32:D33" si="3">SUM(E32+G32+I32+K32+M32+O32+Q32+S32+U32+W32+Y32+AA32+AC32+AE32+AG32+AI32+AK32+AM32)</f>
        <v>0</v>
      </c>
      <c r="D32" s="44">
        <f t="shared" si="3"/>
        <v>0</v>
      </c>
      <c r="E32" s="45"/>
      <c r="F32" s="46"/>
      <c r="G32" s="45"/>
      <c r="H32" s="47"/>
      <c r="I32" s="45"/>
      <c r="J32" s="47"/>
      <c r="K32" s="45"/>
      <c r="L32" s="47"/>
      <c r="M32" s="45"/>
      <c r="N32" s="47"/>
      <c r="O32" s="45"/>
      <c r="P32" s="47"/>
      <c r="Q32" s="110"/>
      <c r="R32" s="47"/>
      <c r="S32" s="45"/>
      <c r="T32" s="47"/>
      <c r="U32" s="45"/>
      <c r="V32" s="47"/>
      <c r="W32" s="45"/>
      <c r="X32" s="47"/>
      <c r="Y32" s="45"/>
      <c r="Z32" s="47"/>
      <c r="AA32" s="45"/>
      <c r="AB32" s="47"/>
      <c r="AC32" s="110"/>
      <c r="AD32" s="47"/>
      <c r="AE32" s="45"/>
      <c r="AF32" s="47"/>
      <c r="AG32" s="110"/>
      <c r="AH32" s="47"/>
      <c r="AI32" s="45"/>
      <c r="AJ32" s="47"/>
      <c r="AK32" s="110"/>
      <c r="AL32" s="47"/>
      <c r="AM32" s="111"/>
      <c r="AN32" s="55"/>
      <c r="AO32" s="112"/>
      <c r="AP32" s="113"/>
      <c r="AQ32" s="113"/>
      <c r="AR32" s="113"/>
      <c r="AS32" s="112"/>
      <c r="AT32" s="37"/>
      <c r="AU32" s="38"/>
      <c r="AV32" s="38"/>
      <c r="AW32" s="38"/>
      <c r="AX32" s="38"/>
      <c r="AY32" s="38"/>
      <c r="AZ32" s="38"/>
      <c r="BA32" s="38"/>
      <c r="BB32" s="38"/>
      <c r="BC32" s="8"/>
      <c r="BD32" s="8"/>
      <c r="BE32" s="8"/>
      <c r="BF32" s="8"/>
      <c r="BG32" s="8"/>
      <c r="BX32" s="2"/>
      <c r="CB32" s="39"/>
      <c r="CG32" s="40">
        <v>0</v>
      </c>
      <c r="CH32" s="40">
        <v>0</v>
      </c>
      <c r="CI32" s="40"/>
      <c r="CJ32" s="40"/>
    </row>
    <row r="33" spans="1:88" ht="16.350000000000001" customHeight="1" x14ac:dyDescent="0.2">
      <c r="A33" s="114" t="s">
        <v>53</v>
      </c>
      <c r="B33" s="42">
        <f t="shared" si="2"/>
        <v>0</v>
      </c>
      <c r="C33" s="43">
        <f t="shared" si="3"/>
        <v>0</v>
      </c>
      <c r="D33" s="68">
        <f t="shared" si="3"/>
        <v>0</v>
      </c>
      <c r="E33" s="45"/>
      <c r="F33" s="46"/>
      <c r="G33" s="45"/>
      <c r="H33" s="47"/>
      <c r="I33" s="45"/>
      <c r="J33" s="47"/>
      <c r="K33" s="45"/>
      <c r="L33" s="47"/>
      <c r="M33" s="45"/>
      <c r="N33" s="47"/>
      <c r="O33" s="45"/>
      <c r="P33" s="47"/>
      <c r="Q33" s="110"/>
      <c r="R33" s="47"/>
      <c r="S33" s="45"/>
      <c r="T33" s="47"/>
      <c r="U33" s="45"/>
      <c r="V33" s="47"/>
      <c r="W33" s="45"/>
      <c r="X33" s="47"/>
      <c r="Y33" s="45"/>
      <c r="Z33" s="47"/>
      <c r="AA33" s="45"/>
      <c r="AB33" s="47"/>
      <c r="AC33" s="110"/>
      <c r="AD33" s="47"/>
      <c r="AE33" s="45"/>
      <c r="AF33" s="47"/>
      <c r="AG33" s="110"/>
      <c r="AH33" s="47"/>
      <c r="AI33" s="45"/>
      <c r="AJ33" s="47"/>
      <c r="AK33" s="110"/>
      <c r="AL33" s="47"/>
      <c r="AM33" s="111"/>
      <c r="AN33" s="55"/>
      <c r="AO33" s="52"/>
      <c r="AP33" s="51"/>
      <c r="AQ33" s="51"/>
      <c r="AR33" s="51"/>
      <c r="AS33" s="52"/>
      <c r="AT33" s="37"/>
      <c r="AU33" s="38"/>
      <c r="AV33" s="38"/>
      <c r="AW33" s="38"/>
      <c r="AX33" s="38"/>
      <c r="AY33" s="38"/>
      <c r="AZ33" s="38"/>
      <c r="BA33" s="38"/>
      <c r="BB33" s="38"/>
      <c r="BC33" s="8"/>
      <c r="BD33" s="8"/>
      <c r="BE33" s="8"/>
      <c r="BF33" s="8"/>
      <c r="BG33" s="8"/>
      <c r="BX33" s="2"/>
      <c r="CB33" s="39"/>
      <c r="CG33" s="40">
        <v>0</v>
      </c>
      <c r="CH33" s="40">
        <v>0</v>
      </c>
      <c r="CI33" s="40"/>
      <c r="CJ33" s="40"/>
    </row>
    <row r="34" spans="1:88" ht="16.350000000000001" customHeight="1" x14ac:dyDescent="0.2">
      <c r="A34" s="114" t="s">
        <v>54</v>
      </c>
      <c r="B34" s="42">
        <f t="shared" si="2"/>
        <v>0</v>
      </c>
      <c r="C34" s="43">
        <f>SUM(O34+Q34+S34+U34+W34+Y34+AA34)</f>
        <v>0</v>
      </c>
      <c r="D34" s="68">
        <f>SUM(P34+R34+T34+V34+X34+Z34+AB34)</f>
        <v>0</v>
      </c>
      <c r="E34" s="60"/>
      <c r="F34" s="61"/>
      <c r="G34" s="60"/>
      <c r="H34" s="69"/>
      <c r="I34" s="60"/>
      <c r="J34" s="69"/>
      <c r="K34" s="60"/>
      <c r="L34" s="69"/>
      <c r="M34" s="60"/>
      <c r="N34" s="69"/>
      <c r="O34" s="45"/>
      <c r="P34" s="47"/>
      <c r="Q34" s="110"/>
      <c r="R34" s="47"/>
      <c r="S34" s="45"/>
      <c r="T34" s="47"/>
      <c r="U34" s="45"/>
      <c r="V34" s="47"/>
      <c r="W34" s="45"/>
      <c r="X34" s="47"/>
      <c r="Y34" s="45"/>
      <c r="Z34" s="47"/>
      <c r="AA34" s="45"/>
      <c r="AB34" s="70"/>
      <c r="AC34" s="115"/>
      <c r="AD34" s="69"/>
      <c r="AE34" s="60"/>
      <c r="AF34" s="69"/>
      <c r="AG34" s="115"/>
      <c r="AH34" s="69"/>
      <c r="AI34" s="60"/>
      <c r="AJ34" s="69"/>
      <c r="AK34" s="115"/>
      <c r="AL34" s="69"/>
      <c r="AM34" s="116"/>
      <c r="AN34" s="50"/>
      <c r="AO34" s="52"/>
      <c r="AP34" s="51"/>
      <c r="AQ34" s="51"/>
      <c r="AR34" s="51"/>
      <c r="AS34" s="52"/>
      <c r="AT34" s="37"/>
      <c r="AU34" s="38"/>
      <c r="AV34" s="38"/>
      <c r="AW34" s="38"/>
      <c r="AX34" s="38"/>
      <c r="AY34" s="38"/>
      <c r="AZ34" s="38"/>
      <c r="BA34" s="38"/>
      <c r="BB34" s="38"/>
      <c r="BC34" s="8"/>
      <c r="BD34" s="8"/>
      <c r="BE34" s="8"/>
      <c r="BF34" s="8"/>
      <c r="BG34" s="8"/>
      <c r="BX34" s="2"/>
      <c r="CB34" s="39"/>
      <c r="CG34" s="40">
        <v>0</v>
      </c>
      <c r="CH34" s="40">
        <v>0</v>
      </c>
      <c r="CI34" s="40"/>
      <c r="CJ34" s="40"/>
    </row>
    <row r="35" spans="1:88" ht="16.350000000000001" customHeight="1" x14ac:dyDescent="0.2">
      <c r="A35" s="114" t="s">
        <v>55</v>
      </c>
      <c r="B35" s="42">
        <f>SUM(C35:D35)</f>
        <v>0</v>
      </c>
      <c r="C35" s="43">
        <f>SUM(E35+G35+I35+K35+M35+O35+Q35+S35+U35+W35+Y35+AA35+AC35+AE35+AG35+AI35+AK35+AM35)</f>
        <v>0</v>
      </c>
      <c r="D35" s="68">
        <f t="shared" ref="C35:D44" si="4">SUM(F35+H35+J35+L35+N35+P35+R35+T35+V35+X35+Z35+AB35+AD35+AF35+AH35+AJ35+AL35+AN35)</f>
        <v>0</v>
      </c>
      <c r="E35" s="45"/>
      <c r="F35" s="46"/>
      <c r="G35" s="45"/>
      <c r="H35" s="47"/>
      <c r="I35" s="45"/>
      <c r="J35" s="47"/>
      <c r="K35" s="45"/>
      <c r="L35" s="47"/>
      <c r="M35" s="45"/>
      <c r="N35" s="47"/>
      <c r="O35" s="45"/>
      <c r="P35" s="47"/>
      <c r="Q35" s="110"/>
      <c r="R35" s="47"/>
      <c r="S35" s="45"/>
      <c r="T35" s="47"/>
      <c r="U35" s="45"/>
      <c r="V35" s="47"/>
      <c r="W35" s="45"/>
      <c r="X35" s="47"/>
      <c r="Y35" s="45"/>
      <c r="Z35" s="47"/>
      <c r="AA35" s="45"/>
      <c r="AB35" s="47"/>
      <c r="AC35" s="110"/>
      <c r="AD35" s="47"/>
      <c r="AE35" s="45"/>
      <c r="AF35" s="47"/>
      <c r="AG35" s="110"/>
      <c r="AH35" s="47"/>
      <c r="AI35" s="45"/>
      <c r="AJ35" s="47"/>
      <c r="AK35" s="110"/>
      <c r="AL35" s="47"/>
      <c r="AM35" s="111"/>
      <c r="AN35" s="55"/>
      <c r="AO35" s="112"/>
      <c r="AP35" s="113"/>
      <c r="AQ35" s="113"/>
      <c r="AR35" s="113"/>
      <c r="AS35" s="112"/>
      <c r="AT35" s="37"/>
      <c r="AU35" s="38"/>
      <c r="AV35" s="38"/>
      <c r="AW35" s="38"/>
      <c r="AX35" s="38"/>
      <c r="AY35" s="38"/>
      <c r="AZ35" s="38"/>
      <c r="BA35" s="38"/>
      <c r="BB35" s="38"/>
      <c r="BC35" s="8"/>
      <c r="BD35" s="8"/>
      <c r="BE35" s="8"/>
      <c r="BF35" s="8"/>
      <c r="BG35" s="8"/>
      <c r="BX35" s="2"/>
      <c r="CB35" s="39"/>
      <c r="CG35" s="40">
        <v>0</v>
      </c>
      <c r="CH35" s="40">
        <v>0</v>
      </c>
      <c r="CI35" s="40"/>
      <c r="CJ35" s="40"/>
    </row>
    <row r="36" spans="1:88" ht="16.350000000000001" customHeight="1" x14ac:dyDescent="0.2">
      <c r="A36" s="114" t="s">
        <v>56</v>
      </c>
      <c r="B36" s="117">
        <f>SUM(C36:D36)</f>
        <v>0</v>
      </c>
      <c r="C36" s="118">
        <f>SUM(K36+M36+O36+Q36+S36+U36+W36+Y36+AA36+AC36+AE36+AG36+AI36+AK36+AM36)</f>
        <v>0</v>
      </c>
      <c r="D36" s="68">
        <f>SUM(L36+N36+P36+R36+T36+V36+X36+Z36+AB36+AD36+AF36+AH36+AJ36+AL36+AN36)</f>
        <v>0</v>
      </c>
      <c r="E36" s="119"/>
      <c r="F36" s="120"/>
      <c r="G36" s="119"/>
      <c r="H36" s="121"/>
      <c r="I36" s="119"/>
      <c r="J36" s="121"/>
      <c r="K36" s="45"/>
      <c r="L36" s="47"/>
      <c r="M36" s="45"/>
      <c r="N36" s="47"/>
      <c r="O36" s="45"/>
      <c r="P36" s="47"/>
      <c r="Q36" s="110"/>
      <c r="R36" s="47"/>
      <c r="S36" s="45"/>
      <c r="T36" s="47"/>
      <c r="U36" s="45"/>
      <c r="V36" s="47"/>
      <c r="W36" s="45"/>
      <c r="X36" s="47"/>
      <c r="Y36" s="45"/>
      <c r="Z36" s="47"/>
      <c r="AA36" s="45"/>
      <c r="AB36" s="47"/>
      <c r="AC36" s="110"/>
      <c r="AD36" s="47"/>
      <c r="AE36" s="45"/>
      <c r="AF36" s="47"/>
      <c r="AG36" s="110"/>
      <c r="AH36" s="47"/>
      <c r="AI36" s="45"/>
      <c r="AJ36" s="47"/>
      <c r="AK36" s="110"/>
      <c r="AL36" s="47"/>
      <c r="AM36" s="111"/>
      <c r="AN36" s="55"/>
      <c r="AO36" s="112"/>
      <c r="AP36" s="113"/>
      <c r="AQ36" s="113"/>
      <c r="AR36" s="113"/>
      <c r="AS36" s="112"/>
      <c r="AT36" s="37"/>
      <c r="AU36" s="38"/>
      <c r="AV36" s="38"/>
      <c r="AW36" s="38"/>
      <c r="AX36" s="38"/>
      <c r="AY36" s="38"/>
      <c r="AZ36" s="38"/>
      <c r="BA36" s="38"/>
      <c r="BB36" s="38"/>
      <c r="BC36" s="8"/>
      <c r="BD36" s="8"/>
      <c r="BE36" s="8"/>
      <c r="BF36" s="8"/>
      <c r="BG36" s="8"/>
      <c r="BX36" s="2"/>
      <c r="CB36" s="39"/>
      <c r="CG36" s="40">
        <v>0</v>
      </c>
      <c r="CH36" s="40">
        <v>0</v>
      </c>
      <c r="CI36" s="40"/>
      <c r="CJ36" s="40"/>
    </row>
    <row r="37" spans="1:88" ht="16.350000000000001" customHeight="1" x14ac:dyDescent="0.2">
      <c r="A37" s="62" t="s">
        <v>57</v>
      </c>
      <c r="B37" s="42">
        <f t="shared" si="2"/>
        <v>0</v>
      </c>
      <c r="C37" s="43">
        <f t="shared" si="4"/>
        <v>0</v>
      </c>
      <c r="D37" s="44">
        <f t="shared" si="4"/>
        <v>0</v>
      </c>
      <c r="E37" s="45"/>
      <c r="F37" s="46"/>
      <c r="G37" s="45"/>
      <c r="H37" s="47"/>
      <c r="I37" s="45"/>
      <c r="J37" s="47"/>
      <c r="K37" s="45"/>
      <c r="L37" s="47"/>
      <c r="M37" s="45"/>
      <c r="N37" s="47"/>
      <c r="O37" s="45"/>
      <c r="P37" s="47"/>
      <c r="Q37" s="110"/>
      <c r="R37" s="47"/>
      <c r="S37" s="45"/>
      <c r="T37" s="47"/>
      <c r="U37" s="45"/>
      <c r="V37" s="47"/>
      <c r="W37" s="45"/>
      <c r="X37" s="47"/>
      <c r="Y37" s="45"/>
      <c r="Z37" s="47"/>
      <c r="AA37" s="45"/>
      <c r="AB37" s="47"/>
      <c r="AC37" s="110"/>
      <c r="AD37" s="47"/>
      <c r="AE37" s="45"/>
      <c r="AF37" s="47"/>
      <c r="AG37" s="110"/>
      <c r="AH37" s="47"/>
      <c r="AI37" s="45"/>
      <c r="AJ37" s="47"/>
      <c r="AK37" s="110"/>
      <c r="AL37" s="47"/>
      <c r="AM37" s="111"/>
      <c r="AN37" s="55"/>
      <c r="AO37" s="52"/>
      <c r="AP37" s="51"/>
      <c r="AQ37" s="51"/>
      <c r="AR37" s="51"/>
      <c r="AS37" s="52"/>
      <c r="AT37" s="37"/>
      <c r="AU37" s="38"/>
      <c r="AV37" s="38"/>
      <c r="AW37" s="38"/>
      <c r="AX37" s="38"/>
      <c r="AY37" s="38"/>
      <c r="AZ37" s="38"/>
      <c r="BA37" s="38"/>
      <c r="BB37" s="38"/>
      <c r="BC37" s="8"/>
      <c r="BD37" s="8"/>
      <c r="BE37" s="8"/>
      <c r="BF37" s="8"/>
      <c r="BG37" s="8"/>
      <c r="BX37" s="2"/>
      <c r="CG37" s="40">
        <v>0</v>
      </c>
      <c r="CH37" s="40">
        <v>0</v>
      </c>
      <c r="CI37" s="40"/>
      <c r="CJ37" s="40"/>
    </row>
    <row r="38" spans="1:88" ht="16.350000000000001" customHeight="1" x14ac:dyDescent="0.2">
      <c r="A38" s="62" t="s">
        <v>58</v>
      </c>
      <c r="B38" s="42">
        <f>SUM(C38:D38)</f>
        <v>0</v>
      </c>
      <c r="C38" s="43">
        <f>SUM(E38+G38+I38+K38+M38+O38+Q38+S38+U38+W38+Y38+AA38+AC38+AE38+AG38+AI38+AK38+AM38)</f>
        <v>0</v>
      </c>
      <c r="D38" s="44">
        <f>SUM(F38+H38+J38+L38+N38+P38+R38+T38+V38+X38+Z38+AB38+AD38+AF38+AH38+AJ38+AL38+AN38)</f>
        <v>0</v>
      </c>
      <c r="E38" s="45"/>
      <c r="F38" s="46"/>
      <c r="G38" s="45"/>
      <c r="H38" s="47"/>
      <c r="I38" s="45"/>
      <c r="J38" s="47"/>
      <c r="K38" s="45"/>
      <c r="L38" s="47"/>
      <c r="M38" s="45"/>
      <c r="N38" s="47"/>
      <c r="O38" s="45"/>
      <c r="P38" s="47"/>
      <c r="Q38" s="110"/>
      <c r="R38" s="47"/>
      <c r="S38" s="45"/>
      <c r="T38" s="47"/>
      <c r="U38" s="45"/>
      <c r="V38" s="47"/>
      <c r="W38" s="45"/>
      <c r="X38" s="47"/>
      <c r="Y38" s="45"/>
      <c r="Z38" s="47"/>
      <c r="AA38" s="45"/>
      <c r="AB38" s="47"/>
      <c r="AC38" s="110"/>
      <c r="AD38" s="47"/>
      <c r="AE38" s="45"/>
      <c r="AF38" s="47"/>
      <c r="AG38" s="110"/>
      <c r="AH38" s="47"/>
      <c r="AI38" s="45"/>
      <c r="AJ38" s="47"/>
      <c r="AK38" s="110"/>
      <c r="AL38" s="47"/>
      <c r="AM38" s="111"/>
      <c r="AN38" s="55"/>
      <c r="AO38" s="52"/>
      <c r="AP38" s="51"/>
      <c r="AQ38" s="51"/>
      <c r="AR38" s="51"/>
      <c r="AS38" s="52"/>
      <c r="AT38" s="37"/>
      <c r="AU38" s="38"/>
      <c r="AV38" s="38"/>
      <c r="AW38" s="38"/>
      <c r="AX38" s="38"/>
      <c r="AY38" s="38"/>
      <c r="AZ38" s="38"/>
      <c r="BA38" s="38"/>
      <c r="BB38" s="38"/>
      <c r="BC38" s="8"/>
      <c r="BD38" s="8"/>
      <c r="BE38" s="8"/>
      <c r="BF38" s="8"/>
      <c r="BG38" s="8"/>
      <c r="BX38" s="2"/>
      <c r="CG38" s="40"/>
      <c r="CH38" s="40"/>
      <c r="CI38" s="40"/>
      <c r="CJ38" s="40"/>
    </row>
    <row r="39" spans="1:88" ht="16.350000000000001" customHeight="1" x14ac:dyDescent="0.2">
      <c r="A39" s="62" t="s">
        <v>59</v>
      </c>
      <c r="B39" s="42">
        <f>SUM(C39:D39)</f>
        <v>0</v>
      </c>
      <c r="C39" s="43">
        <f>SUM(E39+G39+I39+K39+M39+O39+Q39+S39+U39+W39+Y39+AA39+AC39+AE39+AG39+AI39+AK39+AM39)</f>
        <v>0</v>
      </c>
      <c r="D39" s="44">
        <f>SUM(F39+H39+J39+L39+N39+P39+R39+T39+V39+X39+Z39+AB39+AD39+AF39+AH39+AJ39+AL39+AN39)</f>
        <v>0</v>
      </c>
      <c r="E39" s="45"/>
      <c r="F39" s="46"/>
      <c r="G39" s="45"/>
      <c r="H39" s="47"/>
      <c r="I39" s="45"/>
      <c r="J39" s="47"/>
      <c r="K39" s="45"/>
      <c r="L39" s="47"/>
      <c r="M39" s="45"/>
      <c r="N39" s="47"/>
      <c r="O39" s="45"/>
      <c r="P39" s="47"/>
      <c r="Q39" s="110"/>
      <c r="R39" s="47"/>
      <c r="S39" s="45"/>
      <c r="T39" s="47"/>
      <c r="U39" s="45"/>
      <c r="V39" s="47"/>
      <c r="W39" s="45"/>
      <c r="X39" s="47"/>
      <c r="Y39" s="45"/>
      <c r="Z39" s="47"/>
      <c r="AA39" s="45"/>
      <c r="AB39" s="47"/>
      <c r="AC39" s="110"/>
      <c r="AD39" s="47"/>
      <c r="AE39" s="45"/>
      <c r="AF39" s="47"/>
      <c r="AG39" s="110"/>
      <c r="AH39" s="47"/>
      <c r="AI39" s="45"/>
      <c r="AJ39" s="47"/>
      <c r="AK39" s="110"/>
      <c r="AL39" s="47"/>
      <c r="AM39" s="111"/>
      <c r="AN39" s="55"/>
      <c r="AO39" s="52"/>
      <c r="AP39" s="51"/>
      <c r="AQ39" s="51"/>
      <c r="AR39" s="51"/>
      <c r="AS39" s="52"/>
      <c r="AT39" s="37"/>
      <c r="AU39" s="38"/>
      <c r="AV39" s="38"/>
      <c r="AW39" s="38"/>
      <c r="AX39" s="38"/>
      <c r="AY39" s="38"/>
      <c r="AZ39" s="38"/>
      <c r="BA39" s="38"/>
      <c r="BB39" s="38"/>
      <c r="BC39" s="8"/>
      <c r="BD39" s="8"/>
      <c r="BE39" s="8"/>
      <c r="BF39" s="8"/>
      <c r="BG39" s="8"/>
      <c r="BX39" s="2"/>
      <c r="CG39" s="40"/>
      <c r="CH39" s="40"/>
      <c r="CI39" s="40"/>
      <c r="CJ39" s="40"/>
    </row>
    <row r="40" spans="1:88" ht="16.350000000000001" customHeight="1" x14ac:dyDescent="0.2">
      <c r="A40" s="62" t="s">
        <v>60</v>
      </c>
      <c r="B40" s="42">
        <f t="shared" si="2"/>
        <v>0</v>
      </c>
      <c r="C40" s="43">
        <f t="shared" si="4"/>
        <v>0</v>
      </c>
      <c r="D40" s="44">
        <f t="shared" si="4"/>
        <v>0</v>
      </c>
      <c r="E40" s="45"/>
      <c r="F40" s="46"/>
      <c r="G40" s="45"/>
      <c r="H40" s="47"/>
      <c r="I40" s="45"/>
      <c r="J40" s="47"/>
      <c r="K40" s="45"/>
      <c r="L40" s="47"/>
      <c r="M40" s="45"/>
      <c r="N40" s="47"/>
      <c r="O40" s="45"/>
      <c r="P40" s="47"/>
      <c r="Q40" s="110"/>
      <c r="R40" s="47"/>
      <c r="S40" s="45"/>
      <c r="T40" s="47"/>
      <c r="U40" s="45"/>
      <c r="V40" s="47"/>
      <c r="W40" s="45"/>
      <c r="X40" s="47"/>
      <c r="Y40" s="45"/>
      <c r="Z40" s="47"/>
      <c r="AA40" s="45"/>
      <c r="AB40" s="47"/>
      <c r="AC40" s="110"/>
      <c r="AD40" s="47"/>
      <c r="AE40" s="45"/>
      <c r="AF40" s="47"/>
      <c r="AG40" s="110"/>
      <c r="AH40" s="47"/>
      <c r="AI40" s="45"/>
      <c r="AJ40" s="47"/>
      <c r="AK40" s="110"/>
      <c r="AL40" s="47"/>
      <c r="AM40" s="111"/>
      <c r="AN40" s="55"/>
      <c r="AO40" s="52"/>
      <c r="AP40" s="51"/>
      <c r="AQ40" s="51"/>
      <c r="AR40" s="51"/>
      <c r="AS40" s="52"/>
      <c r="AT40" s="37"/>
      <c r="AU40" s="38"/>
      <c r="AV40" s="38"/>
      <c r="AW40" s="38"/>
      <c r="AX40" s="38"/>
      <c r="AY40" s="38"/>
      <c r="AZ40" s="38"/>
      <c r="BA40" s="38"/>
      <c r="BB40" s="38"/>
      <c r="BC40" s="8"/>
      <c r="BD40" s="8"/>
      <c r="BE40" s="8"/>
      <c r="BF40" s="8"/>
      <c r="BG40" s="8"/>
      <c r="BX40" s="2"/>
      <c r="CG40" s="40"/>
      <c r="CH40" s="40"/>
      <c r="CI40" s="40"/>
      <c r="CJ40" s="40"/>
    </row>
    <row r="41" spans="1:88" ht="16.350000000000001" customHeight="1" x14ac:dyDescent="0.2">
      <c r="A41" s="62" t="s">
        <v>61</v>
      </c>
      <c r="B41" s="42">
        <f t="shared" si="2"/>
        <v>0</v>
      </c>
      <c r="C41" s="43">
        <f t="shared" si="4"/>
        <v>0</v>
      </c>
      <c r="D41" s="44">
        <f t="shared" si="4"/>
        <v>0</v>
      </c>
      <c r="E41" s="45"/>
      <c r="F41" s="46"/>
      <c r="G41" s="45"/>
      <c r="H41" s="47"/>
      <c r="I41" s="45"/>
      <c r="J41" s="47"/>
      <c r="K41" s="45"/>
      <c r="L41" s="47"/>
      <c r="M41" s="45"/>
      <c r="N41" s="47"/>
      <c r="O41" s="45"/>
      <c r="P41" s="47"/>
      <c r="Q41" s="110"/>
      <c r="R41" s="47"/>
      <c r="S41" s="45"/>
      <c r="T41" s="47"/>
      <c r="U41" s="45"/>
      <c r="V41" s="47"/>
      <c r="W41" s="45"/>
      <c r="X41" s="47"/>
      <c r="Y41" s="45"/>
      <c r="Z41" s="47"/>
      <c r="AA41" s="45"/>
      <c r="AB41" s="47"/>
      <c r="AC41" s="110"/>
      <c r="AD41" s="47"/>
      <c r="AE41" s="45"/>
      <c r="AF41" s="47"/>
      <c r="AG41" s="110"/>
      <c r="AH41" s="47"/>
      <c r="AI41" s="45"/>
      <c r="AJ41" s="47"/>
      <c r="AK41" s="110"/>
      <c r="AL41" s="47"/>
      <c r="AM41" s="111"/>
      <c r="AN41" s="55"/>
      <c r="AO41" s="75"/>
      <c r="AP41" s="74"/>
      <c r="AQ41" s="74"/>
      <c r="AR41" s="74"/>
      <c r="AS41" s="75"/>
      <c r="AT41" s="37"/>
      <c r="AU41" s="38"/>
      <c r="AV41" s="38"/>
      <c r="AW41" s="38"/>
      <c r="AX41" s="38"/>
      <c r="AY41" s="38"/>
      <c r="AZ41" s="38"/>
      <c r="BA41" s="38"/>
      <c r="BB41" s="38"/>
      <c r="BC41" s="8"/>
      <c r="BD41" s="8"/>
      <c r="BE41" s="8"/>
      <c r="BF41" s="8"/>
      <c r="BG41" s="8"/>
      <c r="BX41" s="2"/>
      <c r="CG41" s="40"/>
      <c r="CH41" s="40"/>
      <c r="CI41" s="40"/>
      <c r="CJ41" s="40"/>
    </row>
    <row r="42" spans="1:88" ht="16.350000000000001" customHeight="1" x14ac:dyDescent="0.2">
      <c r="A42" s="62" t="s">
        <v>62</v>
      </c>
      <c r="B42" s="42">
        <f t="shared" si="2"/>
        <v>0</v>
      </c>
      <c r="C42" s="43">
        <f t="shared" si="4"/>
        <v>0</v>
      </c>
      <c r="D42" s="44">
        <f t="shared" si="4"/>
        <v>0</v>
      </c>
      <c r="E42" s="45"/>
      <c r="F42" s="46"/>
      <c r="G42" s="45"/>
      <c r="H42" s="47"/>
      <c r="I42" s="45"/>
      <c r="J42" s="47"/>
      <c r="K42" s="45"/>
      <c r="L42" s="47"/>
      <c r="M42" s="45"/>
      <c r="N42" s="47"/>
      <c r="O42" s="45"/>
      <c r="P42" s="47"/>
      <c r="Q42" s="110"/>
      <c r="R42" s="47"/>
      <c r="S42" s="45"/>
      <c r="T42" s="47"/>
      <c r="U42" s="45"/>
      <c r="V42" s="47"/>
      <c r="W42" s="45"/>
      <c r="X42" s="47"/>
      <c r="Y42" s="45"/>
      <c r="Z42" s="47"/>
      <c r="AA42" s="45"/>
      <c r="AB42" s="47"/>
      <c r="AC42" s="110"/>
      <c r="AD42" s="47"/>
      <c r="AE42" s="45"/>
      <c r="AF42" s="47"/>
      <c r="AG42" s="110"/>
      <c r="AH42" s="47"/>
      <c r="AI42" s="45"/>
      <c r="AJ42" s="47"/>
      <c r="AK42" s="110"/>
      <c r="AL42" s="47"/>
      <c r="AM42" s="111"/>
      <c r="AN42" s="55"/>
      <c r="AO42" s="75"/>
      <c r="AP42" s="74"/>
      <c r="AQ42" s="74"/>
      <c r="AR42" s="74"/>
      <c r="AS42" s="75"/>
      <c r="AT42" s="37"/>
      <c r="AU42" s="38"/>
      <c r="AV42" s="38"/>
      <c r="AW42" s="38"/>
      <c r="AX42" s="38"/>
      <c r="AY42" s="38"/>
      <c r="AZ42" s="38"/>
      <c r="BA42" s="38"/>
      <c r="BB42" s="38"/>
      <c r="BC42" s="8"/>
      <c r="BD42" s="8"/>
      <c r="BE42" s="8"/>
      <c r="BF42" s="8"/>
      <c r="BG42" s="8"/>
      <c r="BX42" s="2"/>
      <c r="CG42" s="40"/>
      <c r="CH42" s="40"/>
      <c r="CI42" s="40"/>
      <c r="CJ42" s="40"/>
    </row>
    <row r="43" spans="1:88" ht="16.350000000000001" customHeight="1" x14ac:dyDescent="0.2">
      <c r="A43" s="62" t="s">
        <v>63</v>
      </c>
      <c r="B43" s="42">
        <f t="shared" si="2"/>
        <v>0</v>
      </c>
      <c r="C43" s="43">
        <f t="shared" si="4"/>
        <v>0</v>
      </c>
      <c r="D43" s="44">
        <f t="shared" si="4"/>
        <v>0</v>
      </c>
      <c r="E43" s="45"/>
      <c r="F43" s="46"/>
      <c r="G43" s="45"/>
      <c r="H43" s="47"/>
      <c r="I43" s="45"/>
      <c r="J43" s="47"/>
      <c r="K43" s="45"/>
      <c r="L43" s="47"/>
      <c r="M43" s="45"/>
      <c r="N43" s="47"/>
      <c r="O43" s="45"/>
      <c r="P43" s="47"/>
      <c r="Q43" s="110"/>
      <c r="R43" s="47"/>
      <c r="S43" s="45"/>
      <c r="T43" s="47"/>
      <c r="U43" s="45"/>
      <c r="V43" s="47"/>
      <c r="W43" s="45"/>
      <c r="X43" s="47"/>
      <c r="Y43" s="45"/>
      <c r="Z43" s="47"/>
      <c r="AA43" s="45"/>
      <c r="AB43" s="47"/>
      <c r="AC43" s="110"/>
      <c r="AD43" s="47"/>
      <c r="AE43" s="45"/>
      <c r="AF43" s="47"/>
      <c r="AG43" s="110"/>
      <c r="AH43" s="47"/>
      <c r="AI43" s="45"/>
      <c r="AJ43" s="47"/>
      <c r="AK43" s="110"/>
      <c r="AL43" s="47"/>
      <c r="AM43" s="111"/>
      <c r="AN43" s="55"/>
      <c r="AO43" s="75"/>
      <c r="AP43" s="74"/>
      <c r="AQ43" s="74"/>
      <c r="AR43" s="74"/>
      <c r="AS43" s="75"/>
      <c r="AT43" s="37"/>
      <c r="AU43" s="38"/>
      <c r="AV43" s="38"/>
      <c r="AW43" s="38"/>
      <c r="AX43" s="38"/>
      <c r="AY43" s="38"/>
      <c r="AZ43" s="38"/>
      <c r="BA43" s="38"/>
      <c r="BB43" s="38"/>
      <c r="BC43" s="8"/>
      <c r="BD43" s="8"/>
      <c r="BE43" s="8"/>
      <c r="BF43" s="8"/>
      <c r="BG43" s="8"/>
      <c r="BX43" s="2"/>
      <c r="CG43" s="40"/>
      <c r="CH43" s="40"/>
      <c r="CI43" s="40"/>
      <c r="CJ43" s="40"/>
    </row>
    <row r="44" spans="1:88" ht="16.350000000000001" customHeight="1" x14ac:dyDescent="0.2">
      <c r="A44" s="122" t="s">
        <v>64</v>
      </c>
      <c r="B44" s="123">
        <f t="shared" si="2"/>
        <v>0</v>
      </c>
      <c r="C44" s="124">
        <f t="shared" si="4"/>
        <v>0</v>
      </c>
      <c r="D44" s="125">
        <f t="shared" si="4"/>
        <v>0</v>
      </c>
      <c r="E44" s="88"/>
      <c r="F44" s="89"/>
      <c r="G44" s="88"/>
      <c r="H44" s="87"/>
      <c r="I44" s="88"/>
      <c r="J44" s="87"/>
      <c r="K44" s="88"/>
      <c r="L44" s="87"/>
      <c r="M44" s="88"/>
      <c r="N44" s="87"/>
      <c r="O44" s="88"/>
      <c r="P44" s="87"/>
      <c r="Q44" s="126"/>
      <c r="R44" s="87"/>
      <c r="S44" s="88"/>
      <c r="T44" s="87"/>
      <c r="U44" s="88"/>
      <c r="V44" s="87"/>
      <c r="W44" s="88"/>
      <c r="X44" s="87"/>
      <c r="Y44" s="88"/>
      <c r="Z44" s="87"/>
      <c r="AA44" s="88"/>
      <c r="AB44" s="87"/>
      <c r="AC44" s="126"/>
      <c r="AD44" s="87"/>
      <c r="AE44" s="88"/>
      <c r="AF44" s="87"/>
      <c r="AG44" s="126"/>
      <c r="AH44" s="87"/>
      <c r="AI44" s="88"/>
      <c r="AJ44" s="87"/>
      <c r="AK44" s="126"/>
      <c r="AL44" s="87"/>
      <c r="AM44" s="127"/>
      <c r="AN44" s="92"/>
      <c r="AO44" s="94"/>
      <c r="AP44" s="93"/>
      <c r="AQ44" s="93"/>
      <c r="AR44" s="93"/>
      <c r="AS44" s="94"/>
      <c r="AT44" s="37"/>
      <c r="AU44" s="38"/>
      <c r="AV44" s="38"/>
      <c r="AW44" s="38"/>
      <c r="AX44" s="38"/>
      <c r="AY44" s="38"/>
      <c r="AZ44" s="38"/>
      <c r="BA44" s="38"/>
      <c r="BB44" s="38"/>
      <c r="BC44" s="8"/>
      <c r="BD44" s="8"/>
      <c r="BE44" s="8"/>
      <c r="BF44" s="8"/>
      <c r="BG44" s="8"/>
      <c r="BX44" s="2"/>
      <c r="CG44" s="40"/>
      <c r="CH44" s="40"/>
      <c r="CI44" s="40"/>
      <c r="CJ44" s="40"/>
    </row>
    <row r="45" spans="1:88" ht="31.35" customHeight="1" x14ac:dyDescent="0.2">
      <c r="A45" s="9" t="s">
        <v>65</v>
      </c>
      <c r="B45" s="9"/>
      <c r="C45" s="9"/>
      <c r="D45" s="9"/>
      <c r="E45" s="9"/>
      <c r="F45" s="9"/>
      <c r="G45" s="9"/>
      <c r="H45" s="9"/>
      <c r="I45" s="10"/>
      <c r="J45" s="10"/>
      <c r="K45" s="10"/>
      <c r="L45" s="10"/>
      <c r="M45" s="10"/>
      <c r="N45" s="6"/>
      <c r="O45" s="6"/>
      <c r="P45" s="6"/>
      <c r="Q45" s="6"/>
      <c r="R45" s="6"/>
      <c r="S45" s="6"/>
      <c r="T45" s="6"/>
      <c r="U45" s="6"/>
      <c r="V45" s="6"/>
      <c r="W45" s="6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28"/>
      <c r="AP45" s="129"/>
      <c r="AQ45" s="130"/>
      <c r="AR45" s="1611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CG45" s="40"/>
      <c r="CH45" s="40"/>
      <c r="CI45" s="40"/>
      <c r="CJ45" s="40"/>
    </row>
    <row r="46" spans="1:88" ht="16.350000000000001" customHeight="1" x14ac:dyDescent="0.25">
      <c r="A46" s="3057" t="s">
        <v>49</v>
      </c>
      <c r="B46" s="3056" t="s">
        <v>4</v>
      </c>
      <c r="C46" s="3069" t="s">
        <v>66</v>
      </c>
      <c r="D46" s="3071"/>
      <c r="E46" s="3071"/>
      <c r="F46" s="3070"/>
      <c r="G46" s="3069" t="s">
        <v>67</v>
      </c>
      <c r="H46" s="3071"/>
      <c r="I46" s="3071"/>
      <c r="J46" s="3070"/>
      <c r="K46" s="6"/>
      <c r="L46" s="2973"/>
      <c r="M46" s="2973"/>
      <c r="N46" s="2973"/>
      <c r="O46" s="2973"/>
      <c r="P46" s="2973"/>
      <c r="Q46" s="2973"/>
      <c r="R46" s="2973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1612"/>
      <c r="AR46" s="133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CG46" s="40"/>
      <c r="CH46" s="40"/>
      <c r="CI46" s="40"/>
      <c r="CJ46" s="40"/>
    </row>
    <row r="47" spans="1:88" ht="27.75" customHeight="1" x14ac:dyDescent="0.2">
      <c r="A47" s="3058"/>
      <c r="B47" s="2976"/>
      <c r="C47" s="2024" t="s">
        <v>68</v>
      </c>
      <c r="D47" s="2024" t="s">
        <v>69</v>
      </c>
      <c r="E47" s="2003" t="s">
        <v>70</v>
      </c>
      <c r="F47" s="2004" t="s">
        <v>71</v>
      </c>
      <c r="G47" s="2024" t="s">
        <v>68</v>
      </c>
      <c r="H47" s="2024" t="s">
        <v>69</v>
      </c>
      <c r="I47" s="2003" t="s">
        <v>70</v>
      </c>
      <c r="J47" s="2004" t="s">
        <v>71</v>
      </c>
      <c r="K47" s="6"/>
      <c r="L47" s="2025"/>
      <c r="M47" s="2025"/>
      <c r="N47" s="2026"/>
      <c r="O47" s="2025"/>
      <c r="P47" s="2025"/>
      <c r="Q47" s="2025"/>
      <c r="R47" s="2025"/>
      <c r="S47" s="2025"/>
      <c r="T47" s="2025"/>
      <c r="U47" s="2025"/>
      <c r="V47" s="2025"/>
      <c r="W47" s="2025"/>
      <c r="X47" s="2025"/>
      <c r="Y47" s="2025"/>
      <c r="Z47" s="2025"/>
      <c r="AA47" s="2025"/>
      <c r="AB47" s="2025"/>
      <c r="AC47" s="2025"/>
      <c r="AD47" s="2025"/>
      <c r="AE47" s="2025"/>
      <c r="AF47" s="2025"/>
      <c r="AG47" s="2025"/>
      <c r="AH47" s="2025"/>
      <c r="AI47" s="2025"/>
      <c r="AJ47" s="2025"/>
      <c r="AK47" s="2025"/>
      <c r="AL47" s="2025"/>
      <c r="AM47" s="2025"/>
      <c r="AN47" s="2025"/>
      <c r="AO47" s="2025"/>
      <c r="AP47" s="2025"/>
      <c r="AQ47" s="2027"/>
      <c r="AR47" s="2027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CG47" s="40"/>
      <c r="CH47" s="40"/>
      <c r="CI47" s="40"/>
      <c r="CJ47" s="40"/>
    </row>
    <row r="48" spans="1:88" ht="16.350000000000001" customHeight="1" x14ac:dyDescent="0.2">
      <c r="A48" s="138" t="s">
        <v>72</v>
      </c>
      <c r="B48" s="139">
        <f>SUM(C48:J48)</f>
        <v>0</v>
      </c>
      <c r="C48" s="1988"/>
      <c r="D48" s="2028"/>
      <c r="E48" s="2028"/>
      <c r="F48" s="1989"/>
      <c r="G48" s="1988"/>
      <c r="H48" s="2028"/>
      <c r="I48" s="2028"/>
      <c r="J48" s="1822"/>
      <c r="K48" s="141"/>
      <c r="L48" s="521"/>
      <c r="M48" s="521"/>
      <c r="N48" s="2029"/>
      <c r="O48" s="521"/>
      <c r="P48" s="521"/>
      <c r="Q48" s="521"/>
      <c r="R48" s="521"/>
      <c r="S48" s="521"/>
      <c r="T48" s="521"/>
      <c r="U48" s="521"/>
      <c r="V48" s="521"/>
      <c r="W48" s="521"/>
      <c r="X48" s="523"/>
      <c r="Y48" s="523"/>
      <c r="Z48" s="523"/>
      <c r="AA48" s="523"/>
      <c r="AB48" s="523"/>
      <c r="AC48" s="523"/>
      <c r="AD48" s="523"/>
      <c r="AE48" s="523"/>
      <c r="AF48" s="523"/>
      <c r="AG48" s="523"/>
      <c r="AH48" s="523"/>
      <c r="AI48" s="523"/>
      <c r="AJ48" s="523"/>
      <c r="AK48" s="523"/>
      <c r="AL48" s="523"/>
      <c r="AM48" s="523"/>
      <c r="AN48" s="523"/>
      <c r="AO48" s="523"/>
      <c r="AP48" s="523"/>
      <c r="AQ48" s="524"/>
      <c r="AR48" s="524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CG48" s="40"/>
      <c r="CH48" s="40"/>
      <c r="CI48" s="40"/>
      <c r="CJ48" s="40"/>
    </row>
    <row r="49" spans="1:88" ht="16.350000000000001" customHeight="1" x14ac:dyDescent="0.2">
      <c r="A49" s="82" t="s">
        <v>73</v>
      </c>
      <c r="B49" s="144">
        <f>SUM(C49:J49)</f>
        <v>0</v>
      </c>
      <c r="C49" s="88"/>
      <c r="D49" s="145"/>
      <c r="E49" s="145"/>
      <c r="F49" s="89"/>
      <c r="G49" s="88"/>
      <c r="H49" s="145"/>
      <c r="I49" s="145"/>
      <c r="J49" s="87"/>
      <c r="K49" s="141"/>
      <c r="L49" s="521"/>
      <c r="M49" s="521"/>
      <c r="N49" s="522"/>
      <c r="O49" s="521"/>
      <c r="P49" s="521"/>
      <c r="Q49" s="521"/>
      <c r="R49" s="521"/>
      <c r="S49" s="521"/>
      <c r="T49" s="521"/>
      <c r="U49" s="521"/>
      <c r="V49" s="521"/>
      <c r="W49" s="521"/>
      <c r="X49" s="523"/>
      <c r="Y49" s="523"/>
      <c r="Z49" s="523"/>
      <c r="AA49" s="523"/>
      <c r="AB49" s="523"/>
      <c r="AC49" s="523"/>
      <c r="AD49" s="523"/>
      <c r="AE49" s="523"/>
      <c r="AF49" s="523"/>
      <c r="AG49" s="523"/>
      <c r="AH49" s="523"/>
      <c r="AI49" s="523"/>
      <c r="AJ49" s="523"/>
      <c r="AK49" s="523"/>
      <c r="AL49" s="523"/>
      <c r="AM49" s="523"/>
      <c r="AN49" s="523"/>
      <c r="AO49" s="523"/>
      <c r="AP49" s="523"/>
      <c r="AQ49" s="524"/>
      <c r="AR49" s="524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CG49" s="40"/>
      <c r="CH49" s="40"/>
      <c r="CI49" s="40"/>
      <c r="CJ49" s="40"/>
    </row>
    <row r="50" spans="1:88" ht="31.35" customHeight="1" x14ac:dyDescent="0.2">
      <c r="A50" s="1390" t="s">
        <v>74</v>
      </c>
      <c r="B50" s="1390"/>
      <c r="C50" s="1390"/>
      <c r="D50" s="1390"/>
      <c r="E50" s="1390"/>
      <c r="F50" s="1390"/>
      <c r="G50" s="525"/>
      <c r="H50" s="525"/>
      <c r="I50" s="525"/>
      <c r="J50" s="525"/>
      <c r="K50" s="525"/>
      <c r="L50" s="525"/>
      <c r="M50" s="525"/>
      <c r="N50" s="525"/>
      <c r="O50" s="526"/>
      <c r="P50" s="1390"/>
      <c r="Q50" s="525"/>
      <c r="R50" s="525"/>
      <c r="S50" s="526"/>
      <c r="T50" s="1390"/>
      <c r="U50" s="525"/>
      <c r="V50" s="526"/>
      <c r="W50" s="1390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523"/>
      <c r="AM50" s="539"/>
      <c r="AN50" s="539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CG50" s="40"/>
      <c r="CH50" s="40"/>
      <c r="CI50" s="40"/>
      <c r="CJ50" s="40"/>
    </row>
    <row r="51" spans="1:88" ht="16.350000000000001" customHeight="1" x14ac:dyDescent="0.2">
      <c r="A51" s="3057" t="s">
        <v>75</v>
      </c>
      <c r="B51" s="3059" t="s">
        <v>32</v>
      </c>
      <c r="C51" s="3052"/>
      <c r="D51" s="3046"/>
      <c r="E51" s="3060" t="s">
        <v>5</v>
      </c>
      <c r="F51" s="3061"/>
      <c r="G51" s="3061"/>
      <c r="H51" s="3061"/>
      <c r="I51" s="3061"/>
      <c r="J51" s="3061"/>
      <c r="K51" s="3061"/>
      <c r="L51" s="3061"/>
      <c r="M51" s="3061"/>
      <c r="N51" s="3061"/>
      <c r="O51" s="3061"/>
      <c r="P51" s="3061"/>
      <c r="Q51" s="3061"/>
      <c r="R51" s="3061"/>
      <c r="S51" s="3061"/>
      <c r="T51" s="3061"/>
      <c r="U51" s="3061"/>
      <c r="V51" s="3062"/>
      <c r="W51" s="3056" t="s">
        <v>6</v>
      </c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CG51" s="40"/>
      <c r="CH51" s="40"/>
      <c r="CI51" s="40"/>
      <c r="CJ51" s="40"/>
    </row>
    <row r="52" spans="1:88" ht="16.350000000000001" customHeight="1" x14ac:dyDescent="0.2">
      <c r="A52" s="2888"/>
      <c r="B52" s="3051"/>
      <c r="C52" s="2993"/>
      <c r="D52" s="3047"/>
      <c r="E52" s="3056" t="s">
        <v>11</v>
      </c>
      <c r="F52" s="3052" t="s">
        <v>12</v>
      </c>
      <c r="G52" s="3056" t="s">
        <v>13</v>
      </c>
      <c r="H52" s="3052" t="s">
        <v>14</v>
      </c>
      <c r="I52" s="3056" t="s">
        <v>15</v>
      </c>
      <c r="J52" s="3052" t="s">
        <v>16</v>
      </c>
      <c r="K52" s="3056" t="s">
        <v>17</v>
      </c>
      <c r="L52" s="3052" t="s">
        <v>18</v>
      </c>
      <c r="M52" s="3056" t="s">
        <v>19</v>
      </c>
      <c r="N52" s="3052" t="s">
        <v>20</v>
      </c>
      <c r="O52" s="3056" t="s">
        <v>21</v>
      </c>
      <c r="P52" s="3052" t="s">
        <v>22</v>
      </c>
      <c r="Q52" s="3056" t="s">
        <v>23</v>
      </c>
      <c r="R52" s="3052" t="s">
        <v>24</v>
      </c>
      <c r="S52" s="3056" t="s">
        <v>25</v>
      </c>
      <c r="T52" s="3052" t="s">
        <v>26</v>
      </c>
      <c r="U52" s="3056" t="s">
        <v>27</v>
      </c>
      <c r="V52" s="3046" t="s">
        <v>28</v>
      </c>
      <c r="W52" s="2871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CG52" s="40"/>
      <c r="CH52" s="40"/>
      <c r="CI52" s="40"/>
      <c r="CJ52" s="40"/>
    </row>
    <row r="53" spans="1:88" ht="16.350000000000001" customHeight="1" x14ac:dyDescent="0.2">
      <c r="A53" s="3058"/>
      <c r="B53" s="2030" t="s">
        <v>29</v>
      </c>
      <c r="C53" s="1806" t="s">
        <v>30</v>
      </c>
      <c r="D53" s="2030" t="s">
        <v>31</v>
      </c>
      <c r="E53" s="2976"/>
      <c r="F53" s="2993"/>
      <c r="G53" s="2976"/>
      <c r="H53" s="2993"/>
      <c r="I53" s="2976"/>
      <c r="J53" s="2993"/>
      <c r="K53" s="2976"/>
      <c r="L53" s="2993"/>
      <c r="M53" s="2976"/>
      <c r="N53" s="2993"/>
      <c r="O53" s="2976"/>
      <c r="P53" s="2993"/>
      <c r="Q53" s="2976"/>
      <c r="R53" s="2993"/>
      <c r="S53" s="2976"/>
      <c r="T53" s="2993"/>
      <c r="U53" s="2976"/>
      <c r="V53" s="3047"/>
      <c r="W53" s="2976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CG53" s="40"/>
      <c r="CH53" s="40"/>
      <c r="CI53" s="40"/>
      <c r="CJ53" s="40"/>
    </row>
    <row r="54" spans="1:88" ht="16.350000000000001" customHeight="1" x14ac:dyDescent="0.2">
      <c r="A54" s="1854" t="s">
        <v>76</v>
      </c>
      <c r="B54" s="1855">
        <f>SUM(B55:B56)</f>
        <v>0</v>
      </c>
      <c r="C54" s="2031">
        <f>SUM(C55:C56)</f>
        <v>0</v>
      </c>
      <c r="D54" s="2032">
        <f t="shared" ref="D54:W54" si="5">SUM(D55:D56)</f>
        <v>0</v>
      </c>
      <c r="E54" s="1984">
        <f t="shared" si="5"/>
        <v>0</v>
      </c>
      <c r="F54" s="1858">
        <f t="shared" si="5"/>
        <v>0</v>
      </c>
      <c r="G54" s="1984">
        <f t="shared" si="5"/>
        <v>0</v>
      </c>
      <c r="H54" s="1858">
        <f t="shared" si="5"/>
        <v>0</v>
      </c>
      <c r="I54" s="1984">
        <f t="shared" si="5"/>
        <v>0</v>
      </c>
      <c r="J54" s="1858">
        <f t="shared" si="5"/>
        <v>0</v>
      </c>
      <c r="K54" s="1984">
        <f t="shared" si="5"/>
        <v>0</v>
      </c>
      <c r="L54" s="1858">
        <f t="shared" si="5"/>
        <v>0</v>
      </c>
      <c r="M54" s="1984">
        <f t="shared" si="5"/>
        <v>0</v>
      </c>
      <c r="N54" s="1858">
        <f t="shared" si="5"/>
        <v>0</v>
      </c>
      <c r="O54" s="1984">
        <f t="shared" si="5"/>
        <v>0</v>
      </c>
      <c r="P54" s="1858">
        <f t="shared" si="5"/>
        <v>0</v>
      </c>
      <c r="Q54" s="1984">
        <f t="shared" si="5"/>
        <v>0</v>
      </c>
      <c r="R54" s="1858">
        <f t="shared" si="5"/>
        <v>0</v>
      </c>
      <c r="S54" s="1984">
        <f t="shared" si="5"/>
        <v>0</v>
      </c>
      <c r="T54" s="1858">
        <f t="shared" si="5"/>
        <v>0</v>
      </c>
      <c r="U54" s="1984">
        <f t="shared" si="5"/>
        <v>0</v>
      </c>
      <c r="V54" s="1858">
        <f t="shared" si="5"/>
        <v>0</v>
      </c>
      <c r="W54" s="1984">
        <f t="shared" si="5"/>
        <v>0</v>
      </c>
      <c r="X54" s="100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CG54" s="40">
        <v>0</v>
      </c>
      <c r="CH54" s="40">
        <v>0</v>
      </c>
      <c r="CI54" s="40">
        <v>0</v>
      </c>
      <c r="CJ54" s="40"/>
    </row>
    <row r="55" spans="1:88" ht="16.350000000000001" customHeight="1" x14ac:dyDescent="0.2">
      <c r="A55" s="53" t="s">
        <v>72</v>
      </c>
      <c r="B55" s="158">
        <f>SUM(E55:V55)</f>
        <v>0</v>
      </c>
      <c r="C55" s="534"/>
      <c r="D55" s="535"/>
      <c r="E55" s="161"/>
      <c r="F55" s="111"/>
      <c r="G55" s="161"/>
      <c r="H55" s="111"/>
      <c r="I55" s="161"/>
      <c r="J55" s="111"/>
      <c r="K55" s="161"/>
      <c r="L55" s="111"/>
      <c r="M55" s="161"/>
      <c r="N55" s="111"/>
      <c r="O55" s="161"/>
      <c r="P55" s="111"/>
      <c r="Q55" s="161"/>
      <c r="R55" s="111"/>
      <c r="S55" s="161"/>
      <c r="T55" s="111"/>
      <c r="U55" s="161"/>
      <c r="V55" s="111"/>
      <c r="W55" s="161"/>
      <c r="X55" s="162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8"/>
      <c r="AK55" s="8"/>
      <c r="CA55" s="39"/>
      <c r="CC55" s="39"/>
      <c r="CG55" s="40">
        <v>0</v>
      </c>
      <c r="CH55" s="40">
        <v>0</v>
      </c>
      <c r="CI55" s="40">
        <v>0</v>
      </c>
      <c r="CJ55" s="40"/>
    </row>
    <row r="56" spans="1:88" ht="16.350000000000001" customHeight="1" x14ac:dyDescent="0.2">
      <c r="A56" s="163" t="s">
        <v>77</v>
      </c>
      <c r="B56" s="164">
        <f>SUM(E56:V56)</f>
        <v>0</v>
      </c>
      <c r="C56" s="536"/>
      <c r="D56" s="537"/>
      <c r="E56" s="167"/>
      <c r="F56" s="127"/>
      <c r="G56" s="167"/>
      <c r="H56" s="127"/>
      <c r="I56" s="167"/>
      <c r="J56" s="127"/>
      <c r="K56" s="167"/>
      <c r="L56" s="127"/>
      <c r="M56" s="167"/>
      <c r="N56" s="127"/>
      <c r="O56" s="167"/>
      <c r="P56" s="127"/>
      <c r="Q56" s="167"/>
      <c r="R56" s="127"/>
      <c r="S56" s="167"/>
      <c r="T56" s="127"/>
      <c r="U56" s="167"/>
      <c r="V56" s="127"/>
      <c r="W56" s="167"/>
      <c r="X56" s="162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8"/>
      <c r="AK56" s="8"/>
      <c r="CG56" s="40">
        <v>0</v>
      </c>
      <c r="CH56" s="40">
        <v>0</v>
      </c>
      <c r="CI56" s="40">
        <v>0</v>
      </c>
      <c r="CJ56" s="40"/>
    </row>
    <row r="57" spans="1:88" ht="16.350000000000001" customHeight="1" x14ac:dyDescent="0.2">
      <c r="A57" s="168" t="s">
        <v>78</v>
      </c>
      <c r="B57" s="169">
        <f>SUM(B58:B59)</f>
        <v>0</v>
      </c>
      <c r="C57" s="170">
        <f t="shared" ref="C57:W57" si="6">SUM(C58:C59)</f>
        <v>0</v>
      </c>
      <c r="D57" s="171">
        <f t="shared" si="6"/>
        <v>0</v>
      </c>
      <c r="E57" s="114">
        <f t="shared" si="6"/>
        <v>0</v>
      </c>
      <c r="F57" s="172">
        <f t="shared" si="6"/>
        <v>0</v>
      </c>
      <c r="G57" s="114">
        <f t="shared" si="6"/>
        <v>0</v>
      </c>
      <c r="H57" s="172">
        <f t="shared" si="6"/>
        <v>0</v>
      </c>
      <c r="I57" s="114">
        <f t="shared" si="6"/>
        <v>0</v>
      </c>
      <c r="J57" s="172">
        <f t="shared" si="6"/>
        <v>0</v>
      </c>
      <c r="K57" s="114">
        <f t="shared" si="6"/>
        <v>0</v>
      </c>
      <c r="L57" s="172">
        <f t="shared" si="6"/>
        <v>0</v>
      </c>
      <c r="M57" s="114">
        <f t="shared" si="6"/>
        <v>0</v>
      </c>
      <c r="N57" s="172">
        <f t="shared" si="6"/>
        <v>0</v>
      </c>
      <c r="O57" s="114">
        <f t="shared" si="6"/>
        <v>0</v>
      </c>
      <c r="P57" s="172">
        <f t="shared" si="6"/>
        <v>0</v>
      </c>
      <c r="Q57" s="114">
        <f t="shared" si="6"/>
        <v>0</v>
      </c>
      <c r="R57" s="172">
        <f t="shared" si="6"/>
        <v>0</v>
      </c>
      <c r="S57" s="114">
        <f t="shared" si="6"/>
        <v>0</v>
      </c>
      <c r="T57" s="172">
        <f t="shared" si="6"/>
        <v>0</v>
      </c>
      <c r="U57" s="114">
        <f t="shared" si="6"/>
        <v>0</v>
      </c>
      <c r="V57" s="172">
        <f t="shared" si="6"/>
        <v>0</v>
      </c>
      <c r="W57" s="1984">
        <f t="shared" si="6"/>
        <v>0</v>
      </c>
      <c r="X57" s="100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CG57" s="40">
        <v>0</v>
      </c>
      <c r="CH57" s="40">
        <v>0</v>
      </c>
      <c r="CI57" s="40">
        <v>0</v>
      </c>
      <c r="CJ57" s="40"/>
    </row>
    <row r="58" spans="1:88" ht="16.350000000000001" customHeight="1" x14ac:dyDescent="0.2">
      <c r="A58" s="53" t="s">
        <v>72</v>
      </c>
      <c r="B58" s="158">
        <f>SUM(E58:V58)</f>
        <v>0</v>
      </c>
      <c r="C58" s="534"/>
      <c r="D58" s="535"/>
      <c r="E58" s="161"/>
      <c r="F58" s="111"/>
      <c r="G58" s="161"/>
      <c r="H58" s="111"/>
      <c r="I58" s="161"/>
      <c r="J58" s="111"/>
      <c r="K58" s="161"/>
      <c r="L58" s="111"/>
      <c r="M58" s="161"/>
      <c r="N58" s="111"/>
      <c r="O58" s="161"/>
      <c r="P58" s="111"/>
      <c r="Q58" s="161"/>
      <c r="R58" s="111"/>
      <c r="S58" s="161"/>
      <c r="T58" s="111"/>
      <c r="U58" s="161"/>
      <c r="V58" s="111"/>
      <c r="W58" s="161"/>
      <c r="X58" s="162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8"/>
      <c r="AK58" s="8"/>
      <c r="CG58" s="40">
        <v>0</v>
      </c>
      <c r="CH58" s="40">
        <v>0</v>
      </c>
      <c r="CI58" s="40">
        <v>0</v>
      </c>
      <c r="CJ58" s="40"/>
    </row>
    <row r="59" spans="1:88" ht="16.350000000000001" customHeight="1" x14ac:dyDescent="0.2">
      <c r="A59" s="163" t="s">
        <v>77</v>
      </c>
      <c r="B59" s="164">
        <f>SUM(E59:V59)</f>
        <v>0</v>
      </c>
      <c r="C59" s="536"/>
      <c r="D59" s="536"/>
      <c r="E59" s="167"/>
      <c r="F59" s="127"/>
      <c r="G59" s="167"/>
      <c r="H59" s="127"/>
      <c r="I59" s="167"/>
      <c r="J59" s="127"/>
      <c r="K59" s="167"/>
      <c r="L59" s="127"/>
      <c r="M59" s="167"/>
      <c r="N59" s="127"/>
      <c r="O59" s="167"/>
      <c r="P59" s="127"/>
      <c r="Q59" s="167"/>
      <c r="R59" s="127"/>
      <c r="S59" s="167"/>
      <c r="T59" s="127"/>
      <c r="U59" s="167"/>
      <c r="V59" s="127"/>
      <c r="W59" s="167"/>
      <c r="X59" s="162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8"/>
      <c r="AK59" s="8"/>
      <c r="CG59" s="40">
        <v>0</v>
      </c>
      <c r="CH59" s="40">
        <v>0</v>
      </c>
      <c r="CI59" s="40">
        <v>0</v>
      </c>
      <c r="CJ59" s="40"/>
    </row>
    <row r="60" spans="1:88" ht="31.35" customHeight="1" x14ac:dyDescent="0.2">
      <c r="A60" s="1390" t="s">
        <v>79</v>
      </c>
      <c r="B60" s="1390"/>
      <c r="C60" s="1390"/>
      <c r="D60" s="1390"/>
      <c r="E60" s="1390"/>
      <c r="F60" s="9"/>
      <c r="G60" s="9"/>
      <c r="H60" s="173"/>
      <c r="I60" s="173"/>
      <c r="J60" s="2033"/>
      <c r="K60" s="2034"/>
      <c r="L60" s="2035"/>
      <c r="M60" s="2034"/>
      <c r="N60" s="6"/>
      <c r="O60" s="6"/>
      <c r="P60" s="6"/>
      <c r="Q60" s="6"/>
      <c r="R60" s="6"/>
      <c r="S60" s="6"/>
      <c r="T60" s="6"/>
      <c r="U60" s="6"/>
      <c r="V60" s="6"/>
      <c r="W60" s="6"/>
      <c r="X60" s="177"/>
      <c r="Y60" s="177"/>
      <c r="Z60" s="177"/>
      <c r="AA60" s="1627"/>
      <c r="AB60" s="179"/>
      <c r="AC60" s="1627"/>
      <c r="AD60" s="177"/>
      <c r="AE60" s="179"/>
      <c r="AF60" s="1627"/>
      <c r="AG60" s="1627"/>
      <c r="AH60" s="1627"/>
      <c r="AI60" s="179"/>
      <c r="AJ60" s="100"/>
      <c r="AK60" s="180"/>
      <c r="AL60" s="2036"/>
      <c r="AM60" s="2037"/>
      <c r="AN60" s="2037"/>
      <c r="CG60" s="40"/>
      <c r="CH60" s="40"/>
      <c r="CI60" s="40"/>
      <c r="CJ60" s="40"/>
    </row>
    <row r="61" spans="1:88" ht="16.350000000000001" customHeight="1" x14ac:dyDescent="0.2">
      <c r="A61" s="3064" t="s">
        <v>75</v>
      </c>
      <c r="B61" s="3069" t="s">
        <v>80</v>
      </c>
      <c r="C61" s="3070"/>
      <c r="D61" s="3069" t="s">
        <v>81</v>
      </c>
      <c r="E61" s="3071"/>
      <c r="F61" s="3056" t="s">
        <v>82</v>
      </c>
      <c r="G61" s="3056"/>
      <c r="H61" s="100"/>
      <c r="I61" s="100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128"/>
      <c r="V61" s="181"/>
      <c r="W61" s="128"/>
      <c r="X61" s="2038"/>
      <c r="Y61" s="2038"/>
      <c r="Z61" s="2038"/>
      <c r="AA61" s="1627"/>
      <c r="AB61" s="2038"/>
      <c r="AC61" s="1627"/>
      <c r="AD61" s="2038"/>
      <c r="AE61" s="1627"/>
      <c r="AF61" s="1627"/>
      <c r="AG61" s="2039"/>
      <c r="AH61" s="1627"/>
      <c r="AI61" s="2039"/>
      <c r="AJ61" s="2038"/>
      <c r="AK61" s="2039"/>
      <c r="AL61" s="2040"/>
      <c r="AM61" s="2041"/>
      <c r="AN61" s="2041"/>
      <c r="CG61" s="40"/>
      <c r="CH61" s="40"/>
      <c r="CI61" s="40"/>
      <c r="CJ61" s="40"/>
    </row>
    <row r="62" spans="1:88" ht="36" customHeight="1" x14ac:dyDescent="0.2">
      <c r="A62" s="2976"/>
      <c r="B62" s="2042" t="s">
        <v>83</v>
      </c>
      <c r="C62" s="2043" t="s">
        <v>84</v>
      </c>
      <c r="D62" s="2042" t="s">
        <v>83</v>
      </c>
      <c r="E62" s="2044" t="s">
        <v>84</v>
      </c>
      <c r="F62" s="2042" t="s">
        <v>83</v>
      </c>
      <c r="G62" s="2045" t="s">
        <v>84</v>
      </c>
      <c r="H62" s="6" t="s">
        <v>85</v>
      </c>
      <c r="I62" s="6"/>
      <c r="J62" s="2046"/>
      <c r="K62" s="2047"/>
      <c r="L62" s="2047"/>
      <c r="M62" s="2047"/>
      <c r="N62" s="2047"/>
      <c r="O62" s="2047"/>
      <c r="P62" s="2047"/>
      <c r="Q62" s="2048"/>
      <c r="R62" s="2048"/>
      <c r="S62" s="2048"/>
      <c r="T62" s="2048"/>
      <c r="U62" s="2048"/>
      <c r="V62" s="2048"/>
      <c r="W62" s="2048"/>
      <c r="X62" s="2048"/>
      <c r="Y62" s="2048"/>
      <c r="Z62" s="2048"/>
      <c r="AA62" s="2048"/>
      <c r="AB62" s="2048"/>
      <c r="AC62" s="2048"/>
      <c r="AD62" s="2048"/>
      <c r="AE62" s="2048"/>
      <c r="AF62" s="2048"/>
      <c r="AG62" s="2048"/>
      <c r="AH62" s="2048"/>
      <c r="AI62" s="2048"/>
      <c r="AJ62" s="2048"/>
      <c r="AK62" s="2048"/>
      <c r="AL62" s="2048"/>
      <c r="AM62" s="2048"/>
      <c r="AN62" s="2048"/>
      <c r="AO62" s="2048"/>
      <c r="AP62" s="2047"/>
      <c r="AQ62" s="2049"/>
      <c r="AR62" s="2049"/>
      <c r="CG62" s="40"/>
      <c r="CH62" s="40"/>
      <c r="CI62" s="40"/>
      <c r="CJ62" s="40"/>
    </row>
    <row r="63" spans="1:88" ht="16.350000000000001" customHeight="1" x14ac:dyDescent="0.2">
      <c r="A63" s="2050" t="s">
        <v>86</v>
      </c>
      <c r="B63" s="2051"/>
      <c r="C63" s="2052"/>
      <c r="D63" s="2051"/>
      <c r="E63" s="2052"/>
      <c r="F63" s="65"/>
      <c r="G63" s="190"/>
      <c r="H63" s="162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2039"/>
      <c r="U63" s="2039"/>
      <c r="V63" s="2048"/>
      <c r="W63" s="2048"/>
      <c r="X63" s="2048"/>
      <c r="Y63" s="2048"/>
      <c r="Z63" s="2048"/>
      <c r="AA63" s="2048"/>
      <c r="AB63" s="2048"/>
      <c r="AC63" s="2048"/>
      <c r="AD63" s="2048"/>
      <c r="AE63" s="2048"/>
      <c r="AF63" s="2048"/>
      <c r="AG63" s="2048"/>
      <c r="AH63" s="2048"/>
      <c r="AI63" s="2048"/>
      <c r="AJ63" s="2048"/>
      <c r="AK63" s="2048"/>
      <c r="AL63" s="2048"/>
      <c r="AM63" s="2048"/>
      <c r="AN63" s="2048"/>
      <c r="AO63" s="2048"/>
      <c r="AP63" s="2049"/>
      <c r="AQ63" s="2049"/>
      <c r="AR63" s="2049"/>
      <c r="CA63" s="39"/>
      <c r="CB63" s="39"/>
      <c r="CC63" s="39"/>
      <c r="CG63" s="40">
        <f>IF(B63&lt;C63,1,0)</f>
        <v>0</v>
      </c>
      <c r="CH63" s="40">
        <f>IF(D63&lt;E63,1,0)</f>
        <v>0</v>
      </c>
      <c r="CI63" s="40">
        <f>IF(F63&lt;G63,1,0)</f>
        <v>0</v>
      </c>
      <c r="CJ63" s="40"/>
    </row>
    <row r="64" spans="1:88" ht="25.35" customHeight="1" x14ac:dyDescent="0.2">
      <c r="A64" s="2053" t="s">
        <v>87</v>
      </c>
      <c r="B64" s="1639"/>
      <c r="C64" s="1640"/>
      <c r="D64" s="1639"/>
      <c r="E64" s="1640"/>
      <c r="F64" s="1639"/>
      <c r="G64" s="1641"/>
      <c r="H64" s="162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2039"/>
      <c r="U64" s="2039"/>
      <c r="V64" s="2048"/>
      <c r="W64" s="2048"/>
      <c r="X64" s="2048"/>
      <c r="Y64" s="2048"/>
      <c r="Z64" s="2048"/>
      <c r="AA64" s="2048"/>
      <c r="AB64" s="2048"/>
      <c r="AC64" s="2048"/>
      <c r="AD64" s="2048"/>
      <c r="AE64" s="2048"/>
      <c r="AF64" s="2048"/>
      <c r="AG64" s="2048"/>
      <c r="AH64" s="2048"/>
      <c r="AI64" s="2048"/>
      <c r="AJ64" s="2048"/>
      <c r="AK64" s="2048"/>
      <c r="AL64" s="2048"/>
      <c r="AM64" s="2048"/>
      <c r="AN64" s="2048"/>
      <c r="AO64" s="2048"/>
      <c r="AP64" s="2049"/>
      <c r="AQ64" s="2049"/>
      <c r="AR64" s="2049"/>
      <c r="CA64" s="39"/>
      <c r="CB64" s="39"/>
      <c r="CC64" s="39"/>
      <c r="CG64" s="40">
        <f>IF(B64&lt;C64,1,0)</f>
        <v>0</v>
      </c>
      <c r="CH64" s="40">
        <f>IF(D64&lt;E64,1,0)</f>
        <v>0</v>
      </c>
      <c r="CI64" s="40">
        <f>IF(F64&lt;G64,1,0)</f>
        <v>0</v>
      </c>
      <c r="CJ64" s="40"/>
    </row>
    <row r="65" spans="1:88" ht="25.35" customHeight="1" x14ac:dyDescent="0.2">
      <c r="A65" s="9" t="s">
        <v>88</v>
      </c>
      <c r="B65" s="194"/>
      <c r="C65" s="194"/>
      <c r="D65" s="194"/>
      <c r="E65" s="194"/>
      <c r="F65" s="194"/>
      <c r="G65" s="194"/>
      <c r="H65" s="195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2039"/>
      <c r="U65" s="2039"/>
      <c r="V65" s="2048"/>
      <c r="W65" s="2048"/>
      <c r="X65" s="2048"/>
      <c r="Y65" s="2048"/>
      <c r="Z65" s="2048"/>
      <c r="AA65" s="2048"/>
      <c r="AB65" s="2048"/>
      <c r="AC65" s="2048"/>
      <c r="AD65" s="2048"/>
      <c r="AE65" s="2048"/>
      <c r="AF65" s="2048"/>
      <c r="AG65" s="2048"/>
      <c r="AH65" s="2048"/>
      <c r="AI65" s="2048"/>
      <c r="AJ65" s="2048"/>
      <c r="AK65" s="2048"/>
      <c r="AL65" s="2048"/>
      <c r="AM65" s="2048"/>
      <c r="AN65" s="2048"/>
      <c r="AO65" s="2048"/>
      <c r="AP65" s="2049"/>
      <c r="AQ65" s="2049"/>
      <c r="AR65" s="2049"/>
      <c r="CA65" s="39"/>
      <c r="CB65" s="39"/>
      <c r="CC65" s="39"/>
      <c r="CG65" s="40"/>
      <c r="CH65" s="40"/>
      <c r="CI65" s="40"/>
      <c r="CJ65" s="40"/>
    </row>
    <row r="66" spans="1:88" ht="25.35" customHeight="1" x14ac:dyDescent="0.2">
      <c r="A66" s="2983" t="s">
        <v>75</v>
      </c>
      <c r="B66" s="2983" t="s">
        <v>89</v>
      </c>
      <c r="C66" s="2983"/>
      <c r="D66" s="2983" t="s">
        <v>90</v>
      </c>
      <c r="E66" s="2983"/>
      <c r="F66" s="194"/>
      <c r="G66" s="194"/>
      <c r="H66" s="195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2039"/>
      <c r="U66" s="2039"/>
      <c r="V66" s="2048"/>
      <c r="W66" s="2048"/>
      <c r="X66" s="2048"/>
      <c r="Y66" s="2048"/>
      <c r="Z66" s="2048"/>
      <c r="AA66" s="2048"/>
      <c r="AB66" s="2048"/>
      <c r="AC66" s="2048"/>
      <c r="AD66" s="2048"/>
      <c r="AE66" s="2048"/>
      <c r="AF66" s="2048"/>
      <c r="AG66" s="2048"/>
      <c r="AH66" s="2048"/>
      <c r="AI66" s="2048"/>
      <c r="AJ66" s="2048"/>
      <c r="AK66" s="2048"/>
      <c r="AL66" s="2048"/>
      <c r="AM66" s="2048"/>
      <c r="AN66" s="2048"/>
      <c r="AO66" s="2048"/>
      <c r="AP66" s="2049"/>
      <c r="AQ66" s="2049"/>
      <c r="AR66" s="2049"/>
      <c r="CA66" s="39"/>
      <c r="CB66" s="39"/>
      <c r="CC66" s="39"/>
      <c r="CG66" s="40"/>
      <c r="CH66" s="40"/>
      <c r="CI66" s="40"/>
      <c r="CJ66" s="40"/>
    </row>
    <row r="67" spans="1:88" ht="28.5" customHeight="1" x14ac:dyDescent="0.2">
      <c r="A67" s="2983"/>
      <c r="B67" s="2054" t="s">
        <v>91</v>
      </c>
      <c r="C67" s="2055" t="s">
        <v>84</v>
      </c>
      <c r="D67" s="2054" t="s">
        <v>91</v>
      </c>
      <c r="E67" s="2055" t="s">
        <v>84</v>
      </c>
      <c r="F67" s="194"/>
      <c r="G67" s="194"/>
      <c r="H67" s="195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2056"/>
      <c r="U67" s="2056"/>
      <c r="V67" s="2057"/>
      <c r="W67" s="2057"/>
      <c r="X67" s="2057"/>
      <c r="Y67" s="2057"/>
      <c r="Z67" s="2057"/>
      <c r="AA67" s="2057"/>
      <c r="AB67" s="2057"/>
      <c r="AC67" s="2057"/>
      <c r="AD67" s="2057"/>
      <c r="AE67" s="2057"/>
      <c r="AF67" s="2057"/>
      <c r="AG67" s="2057"/>
      <c r="AH67" s="2057"/>
      <c r="AI67" s="2057"/>
      <c r="AJ67" s="2057"/>
      <c r="AK67" s="2057"/>
      <c r="AL67" s="2057"/>
      <c r="AM67" s="2057"/>
      <c r="AN67" s="2057"/>
      <c r="AO67" s="2057"/>
      <c r="AP67" s="2058"/>
      <c r="AQ67" s="2058"/>
      <c r="AR67" s="2058"/>
      <c r="CA67" s="39"/>
      <c r="CB67" s="39"/>
      <c r="CC67" s="39"/>
      <c r="CG67" s="40"/>
      <c r="CH67" s="40"/>
      <c r="CI67" s="40"/>
      <c r="CJ67" s="40"/>
    </row>
    <row r="68" spans="1:88" ht="25.35" customHeight="1" x14ac:dyDescent="0.2">
      <c r="A68" s="2059" t="s">
        <v>86</v>
      </c>
      <c r="B68" s="2060"/>
      <c r="C68" s="2061"/>
      <c r="D68" s="2062"/>
      <c r="E68" s="2063"/>
      <c r="F68" s="194"/>
      <c r="G68" s="194"/>
      <c r="H68" s="195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2056"/>
      <c r="U68" s="2056"/>
      <c r="V68" s="2057"/>
      <c r="W68" s="2057"/>
      <c r="X68" s="2057"/>
      <c r="Y68" s="2057"/>
      <c r="Z68" s="2057"/>
      <c r="AA68" s="2057"/>
      <c r="AB68" s="2057"/>
      <c r="AC68" s="2057"/>
      <c r="AD68" s="2057"/>
      <c r="AE68" s="2057"/>
      <c r="AF68" s="2057"/>
      <c r="AG68" s="2057"/>
      <c r="AH68" s="2057"/>
      <c r="AI68" s="2057"/>
      <c r="AJ68" s="2057"/>
      <c r="AK68" s="2057"/>
      <c r="AL68" s="2057"/>
      <c r="AM68" s="2057"/>
      <c r="AN68" s="2057"/>
      <c r="AO68" s="2057"/>
      <c r="AP68" s="2058"/>
      <c r="AQ68" s="2058"/>
      <c r="AR68" s="2058"/>
      <c r="CA68" s="39"/>
      <c r="CB68" s="39"/>
      <c r="CC68" s="39"/>
      <c r="CG68" s="40"/>
      <c r="CH68" s="40"/>
      <c r="CI68" s="40"/>
      <c r="CJ68" s="40"/>
    </row>
    <row r="69" spans="1:88" ht="25.35" customHeight="1" x14ac:dyDescent="0.2">
      <c r="A69" s="206" t="s">
        <v>92</v>
      </c>
      <c r="B69" s="207"/>
      <c r="C69" s="208"/>
      <c r="D69" s="209"/>
      <c r="E69" s="210"/>
      <c r="F69" s="194"/>
      <c r="G69" s="194"/>
      <c r="H69" s="195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2056"/>
      <c r="U69" s="2056"/>
      <c r="V69" s="2057"/>
      <c r="W69" s="2057"/>
      <c r="X69" s="2057"/>
      <c r="Y69" s="2057"/>
      <c r="Z69" s="2057"/>
      <c r="AA69" s="2057"/>
      <c r="AB69" s="2057"/>
      <c r="AC69" s="2057"/>
      <c r="AD69" s="2057"/>
      <c r="AE69" s="2057"/>
      <c r="AF69" s="2057"/>
      <c r="AG69" s="2057"/>
      <c r="AH69" s="2057"/>
      <c r="AI69" s="2057"/>
      <c r="AJ69" s="2057"/>
      <c r="AK69" s="2057"/>
      <c r="AL69" s="2057"/>
      <c r="AM69" s="2057"/>
      <c r="AN69" s="2057"/>
      <c r="AO69" s="2057"/>
      <c r="AP69" s="2058"/>
      <c r="AQ69" s="2058"/>
      <c r="AR69" s="2058"/>
      <c r="CA69" s="39"/>
      <c r="CB69" s="39"/>
      <c r="CC69" s="39"/>
      <c r="CG69" s="40"/>
      <c r="CH69" s="40"/>
      <c r="CI69" s="40"/>
      <c r="CJ69" s="40"/>
    </row>
    <row r="70" spans="1:88" ht="31.35" customHeight="1" x14ac:dyDescent="0.2">
      <c r="A70" s="1390" t="s">
        <v>93</v>
      </c>
      <c r="B70" s="10"/>
      <c r="C70" s="10"/>
      <c r="D70" s="10"/>
      <c r="E70" s="211"/>
      <c r="F70" s="211"/>
      <c r="G70" s="211"/>
      <c r="H70" s="100"/>
      <c r="I70" s="100"/>
      <c r="J70" s="2056"/>
      <c r="K70" s="2056"/>
      <c r="L70" s="2056"/>
      <c r="M70" s="2056"/>
      <c r="N70" s="2056"/>
      <c r="O70" s="2056"/>
      <c r="P70" s="2056"/>
      <c r="Q70" s="2056"/>
      <c r="R70" s="2056"/>
      <c r="S70" s="2056"/>
      <c r="T70" s="2056"/>
      <c r="U70" s="2056"/>
      <c r="V70" s="2025"/>
      <c r="W70" s="2025"/>
      <c r="X70" s="2057"/>
      <c r="Y70" s="2057"/>
      <c r="Z70" s="2057"/>
      <c r="AA70" s="2057"/>
      <c r="AB70" s="2057"/>
      <c r="AC70" s="2057"/>
      <c r="AD70" s="2057"/>
      <c r="AE70" s="2057"/>
      <c r="AF70" s="2057"/>
      <c r="AG70" s="2057"/>
      <c r="AH70" s="2057"/>
      <c r="AI70" s="2057"/>
      <c r="AJ70" s="2057"/>
      <c r="AK70" s="2057"/>
      <c r="AL70" s="2057"/>
      <c r="AM70" s="2057"/>
      <c r="AN70" s="2057"/>
      <c r="AO70" s="2057"/>
      <c r="AP70" s="2058"/>
      <c r="AQ70" s="2058"/>
      <c r="AR70" s="2058"/>
      <c r="CG70" s="40"/>
      <c r="CH70" s="40"/>
      <c r="CI70" s="40"/>
      <c r="CJ70" s="40"/>
    </row>
    <row r="71" spans="1:88" ht="16.350000000000001" customHeight="1" x14ac:dyDescent="0.2">
      <c r="A71" s="2064" t="s">
        <v>49</v>
      </c>
      <c r="B71" s="2064" t="s">
        <v>32</v>
      </c>
      <c r="C71" s="214"/>
      <c r="D71" s="215"/>
      <c r="E71" s="215"/>
      <c r="F71" s="215"/>
      <c r="G71" s="215"/>
      <c r="H71" s="100"/>
      <c r="I71" s="100"/>
      <c r="J71" s="2039"/>
      <c r="K71" s="2039"/>
      <c r="L71" s="2065"/>
      <c r="M71" s="2065"/>
      <c r="N71" s="2039"/>
      <c r="O71" s="2039"/>
      <c r="P71" s="2039"/>
      <c r="Q71" s="2039"/>
      <c r="R71" s="2039"/>
      <c r="S71" s="2039"/>
      <c r="T71" s="2039"/>
      <c r="U71" s="2039"/>
      <c r="V71" s="2047"/>
      <c r="W71" s="2047"/>
      <c r="X71" s="2048"/>
      <c r="Y71" s="2048"/>
      <c r="Z71" s="2048"/>
      <c r="AA71" s="2048"/>
      <c r="AB71" s="2048"/>
      <c r="AC71" s="2048"/>
      <c r="AD71" s="2048"/>
      <c r="AE71" s="2048"/>
      <c r="AF71" s="2048"/>
      <c r="AG71" s="2048"/>
      <c r="AH71" s="2048"/>
      <c r="AI71" s="2048"/>
      <c r="AJ71" s="2048"/>
      <c r="AK71" s="2048"/>
      <c r="AL71" s="2048"/>
      <c r="AM71" s="2048"/>
      <c r="AN71" s="2048"/>
      <c r="AO71" s="2048"/>
      <c r="AP71" s="2049"/>
      <c r="AQ71" s="2049"/>
      <c r="AR71" s="2049"/>
      <c r="CG71" s="40"/>
      <c r="CH71" s="40"/>
      <c r="CI71" s="40"/>
      <c r="CJ71" s="40"/>
    </row>
    <row r="72" spans="1:88" ht="16.350000000000001" customHeight="1" x14ac:dyDescent="0.2">
      <c r="A72" s="2066" t="s">
        <v>72</v>
      </c>
      <c r="B72" s="2067"/>
      <c r="C72" s="214"/>
      <c r="D72" s="215"/>
      <c r="E72" s="215"/>
      <c r="F72" s="215"/>
      <c r="G72" s="215"/>
      <c r="H72" s="6"/>
      <c r="I72" s="128"/>
      <c r="J72" s="2047"/>
      <c r="K72" s="2047"/>
      <c r="L72" s="2068"/>
      <c r="M72" s="2068"/>
      <c r="N72" s="2047"/>
      <c r="O72" s="2047"/>
      <c r="P72" s="2047"/>
      <c r="Q72" s="2047"/>
      <c r="R72" s="2047"/>
      <c r="S72" s="2047"/>
      <c r="T72" s="2047"/>
      <c r="U72" s="2047"/>
      <c r="V72" s="2047"/>
      <c r="W72" s="2047"/>
      <c r="X72" s="2048"/>
      <c r="Y72" s="2048"/>
      <c r="Z72" s="2048"/>
      <c r="AA72" s="2048"/>
      <c r="AB72" s="2048"/>
      <c r="AC72" s="2048"/>
      <c r="AD72" s="2048"/>
      <c r="AE72" s="2048"/>
      <c r="AF72" s="2048"/>
      <c r="AG72" s="2048"/>
      <c r="AH72" s="2048"/>
      <c r="AI72" s="2048"/>
      <c r="AJ72" s="2048"/>
      <c r="AK72" s="2048"/>
      <c r="AL72" s="2048"/>
      <c r="AM72" s="2048"/>
      <c r="AN72" s="2048"/>
      <c r="AO72" s="2048"/>
      <c r="AP72" s="2049"/>
      <c r="AQ72" s="2049"/>
      <c r="AR72" s="2049"/>
      <c r="CG72" s="40"/>
      <c r="CH72" s="40"/>
      <c r="CI72" s="40"/>
      <c r="CJ72" s="40"/>
    </row>
    <row r="73" spans="1:88" ht="16.350000000000001" customHeight="1" x14ac:dyDescent="0.2">
      <c r="A73" s="82" t="s">
        <v>94</v>
      </c>
      <c r="B73" s="93"/>
      <c r="C73" s="9"/>
      <c r="D73" s="220"/>
      <c r="E73" s="9"/>
      <c r="F73" s="221"/>
      <c r="G73" s="222"/>
      <c r="H73" s="6"/>
      <c r="I73" s="6"/>
      <c r="J73" s="2047"/>
      <c r="K73" s="2047"/>
      <c r="L73" s="2047"/>
      <c r="M73" s="2047"/>
      <c r="N73" s="2047"/>
      <c r="O73" s="2047"/>
      <c r="P73" s="2047"/>
      <c r="Q73" s="2047"/>
      <c r="R73" s="2047"/>
      <c r="S73" s="2047"/>
      <c r="T73" s="2047"/>
      <c r="U73" s="2047"/>
      <c r="V73" s="2047"/>
      <c r="W73" s="2047"/>
      <c r="X73" s="2048"/>
      <c r="Y73" s="2048"/>
      <c r="Z73" s="2048"/>
      <c r="AA73" s="2048"/>
      <c r="AB73" s="2048"/>
      <c r="AC73" s="2048"/>
      <c r="AD73" s="2048"/>
      <c r="AE73" s="2048"/>
      <c r="AF73" s="2048"/>
      <c r="AG73" s="2048"/>
      <c r="AH73" s="2048"/>
      <c r="AI73" s="2048"/>
      <c r="AJ73" s="2048"/>
      <c r="AK73" s="2048"/>
      <c r="AL73" s="2048"/>
      <c r="AM73" s="2048"/>
      <c r="AN73" s="2048"/>
      <c r="AO73" s="2048"/>
      <c r="AP73" s="2049"/>
      <c r="AQ73" s="2049"/>
      <c r="AR73" s="2049"/>
      <c r="CG73" s="40"/>
      <c r="CH73" s="40"/>
      <c r="CI73" s="40"/>
      <c r="CJ73" s="40"/>
    </row>
    <row r="74" spans="1:88" ht="31.35" customHeight="1" x14ac:dyDescent="0.2">
      <c r="A74" s="9" t="s">
        <v>95</v>
      </c>
      <c r="B74" s="9"/>
      <c r="C74" s="2069"/>
      <c r="D74" s="2069"/>
      <c r="E74" s="6"/>
      <c r="F74" s="6"/>
      <c r="G74" s="6"/>
      <c r="H74" s="6"/>
      <c r="I74" s="6"/>
      <c r="J74" s="2047"/>
      <c r="K74" s="2047"/>
      <c r="L74" s="2047"/>
      <c r="M74" s="2047"/>
      <c r="N74" s="2047"/>
      <c r="O74" s="2047"/>
      <c r="P74" s="2047"/>
      <c r="Q74" s="2047"/>
      <c r="R74" s="2047"/>
      <c r="S74" s="2047"/>
      <c r="T74" s="2047"/>
      <c r="U74" s="2047"/>
      <c r="V74" s="2047"/>
      <c r="W74" s="2070"/>
      <c r="X74" s="2048"/>
      <c r="Y74" s="2048"/>
      <c r="Z74" s="2048"/>
      <c r="AA74" s="2048"/>
      <c r="AB74" s="2048"/>
      <c r="AC74" s="2048"/>
      <c r="AD74" s="2048"/>
      <c r="AE74" s="2048"/>
      <c r="AF74" s="2040"/>
      <c r="AG74" s="2048"/>
      <c r="AH74" s="2071"/>
      <c r="AI74" s="2048"/>
      <c r="AJ74" s="2048"/>
      <c r="AK74" s="2048"/>
      <c r="AL74" s="2048"/>
      <c r="AM74" s="2048"/>
      <c r="AN74" s="2048"/>
      <c r="AO74" s="2048"/>
      <c r="AP74" s="2049"/>
      <c r="AQ74" s="2049"/>
      <c r="AR74" s="2049"/>
      <c r="CG74" s="40"/>
      <c r="CH74" s="40"/>
      <c r="CI74" s="40"/>
      <c r="CJ74" s="40"/>
    </row>
    <row r="75" spans="1:88" ht="16.350000000000001" customHeight="1" x14ac:dyDescent="0.2">
      <c r="A75" s="3063" t="s">
        <v>96</v>
      </c>
      <c r="B75" s="3064" t="s">
        <v>32</v>
      </c>
      <c r="C75" s="3065" t="s">
        <v>97</v>
      </c>
      <c r="D75" s="3067" t="s">
        <v>98</v>
      </c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2048"/>
      <c r="Y75" s="2048"/>
      <c r="Z75" s="2048"/>
      <c r="AA75" s="2048"/>
      <c r="AB75" s="2048"/>
      <c r="AC75" s="2048"/>
      <c r="AD75" s="2048"/>
      <c r="AE75" s="2048"/>
      <c r="AF75" s="2040"/>
      <c r="AG75" s="2048"/>
      <c r="AH75" s="2048"/>
      <c r="AI75" s="2048"/>
      <c r="AJ75" s="2048"/>
      <c r="AK75" s="2048"/>
      <c r="AL75" s="2048"/>
      <c r="AM75" s="2048"/>
      <c r="AN75" s="2048"/>
      <c r="AO75" s="2048"/>
      <c r="AP75" s="2049"/>
      <c r="AQ75" s="2049"/>
      <c r="AR75" s="2049"/>
      <c r="CG75" s="40"/>
      <c r="CH75" s="40"/>
      <c r="CI75" s="40"/>
      <c r="CJ75" s="40"/>
    </row>
    <row r="76" spans="1:88" ht="16.350000000000001" customHeight="1" x14ac:dyDescent="0.2">
      <c r="A76" s="3058"/>
      <c r="B76" s="2976"/>
      <c r="C76" s="3066"/>
      <c r="D76" s="3068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2048"/>
      <c r="Y76" s="2048"/>
      <c r="Z76" s="2048"/>
      <c r="AA76" s="2048"/>
      <c r="AB76" s="2048"/>
      <c r="AC76" s="2048"/>
      <c r="AD76" s="2048"/>
      <c r="AE76" s="2048"/>
      <c r="AF76" s="2072"/>
      <c r="AG76" s="2073"/>
      <c r="AH76" s="2073"/>
      <c r="AI76" s="2048"/>
      <c r="AJ76" s="2048"/>
      <c r="AK76" s="2048"/>
      <c r="AL76" s="2048"/>
      <c r="AM76" s="2048"/>
      <c r="AN76" s="2048"/>
      <c r="AO76" s="2048"/>
      <c r="AP76" s="2049"/>
      <c r="AQ76" s="2049"/>
      <c r="AR76" s="2049"/>
      <c r="CG76" s="40"/>
      <c r="CH76" s="40"/>
      <c r="CI76" s="40"/>
      <c r="CJ76" s="40"/>
    </row>
    <row r="77" spans="1:88" ht="25.5" customHeight="1" x14ac:dyDescent="0.2">
      <c r="A77" s="2074" t="s">
        <v>99</v>
      </c>
      <c r="B77" s="230">
        <f>SUM(C77:D77)</f>
        <v>0</v>
      </c>
      <c r="C77" s="2075"/>
      <c r="D77" s="207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2047"/>
      <c r="AJ77" s="2047"/>
      <c r="AK77" s="2047"/>
      <c r="AL77" s="2047"/>
      <c r="AM77" s="2047"/>
      <c r="AN77" s="2047"/>
      <c r="AO77" s="2047"/>
      <c r="AP77" s="2049"/>
      <c r="AQ77" s="2049"/>
      <c r="AR77" s="2049"/>
      <c r="CG77" s="40"/>
      <c r="CH77" s="40"/>
      <c r="CI77" s="40"/>
      <c r="CJ77" s="40"/>
    </row>
    <row r="78" spans="1:88" ht="31.35" customHeight="1" x14ac:dyDescent="0.2">
      <c r="A78" s="2956" t="s">
        <v>100</v>
      </c>
      <c r="B78" s="2956"/>
      <c r="C78" s="2956"/>
      <c r="D78" s="2956"/>
      <c r="E78" s="2956"/>
      <c r="F78" s="2956"/>
      <c r="G78" s="2956"/>
      <c r="H78" s="10"/>
      <c r="I78" s="10"/>
      <c r="J78" s="10"/>
      <c r="K78" s="10"/>
      <c r="L78" s="10"/>
      <c r="M78" s="10"/>
      <c r="N78" s="6"/>
      <c r="O78" s="6"/>
      <c r="P78" s="6"/>
      <c r="Q78" s="233"/>
      <c r="R78" s="233"/>
      <c r="S78" s="233"/>
      <c r="T78" s="233"/>
      <c r="U78" s="233"/>
      <c r="V78" s="233"/>
      <c r="W78" s="6"/>
      <c r="X78" s="233"/>
      <c r="Y78" s="233"/>
      <c r="Z78" s="234"/>
      <c r="AA78" s="1673"/>
      <c r="AB78" s="1673"/>
      <c r="AC78" s="1673"/>
      <c r="AD78" s="1673"/>
      <c r="AE78" s="1674"/>
      <c r="AF78" s="1674"/>
      <c r="AG78" s="1674"/>
      <c r="AH78" s="237"/>
      <c r="AI78" s="2049"/>
      <c r="AJ78" s="2049"/>
      <c r="AK78" s="2049"/>
      <c r="AL78" s="2049"/>
      <c r="AM78" s="2049"/>
      <c r="AN78" s="2049"/>
      <c r="AO78" s="2049"/>
      <c r="AP78" s="2049"/>
      <c r="AQ78" s="2049"/>
      <c r="AR78" s="2049"/>
      <c r="CG78" s="40"/>
      <c r="CH78" s="40"/>
      <c r="CI78" s="40"/>
      <c r="CJ78" s="40"/>
    </row>
    <row r="79" spans="1:88" ht="16.350000000000001" customHeight="1" x14ac:dyDescent="0.2">
      <c r="A79" s="3048" t="s">
        <v>49</v>
      </c>
      <c r="B79" s="3050" t="s">
        <v>101</v>
      </c>
      <c r="C79" s="3050" t="s">
        <v>32</v>
      </c>
      <c r="D79" s="3052"/>
      <c r="E79" s="3046"/>
      <c r="F79" s="3053" t="s">
        <v>5</v>
      </c>
      <c r="G79" s="3054"/>
      <c r="H79" s="3054"/>
      <c r="I79" s="3054"/>
      <c r="J79" s="3054"/>
      <c r="K79" s="3054"/>
      <c r="L79" s="3054"/>
      <c r="M79" s="3054"/>
      <c r="N79" s="3054"/>
      <c r="O79" s="3054"/>
      <c r="P79" s="3054"/>
      <c r="Q79" s="3054"/>
      <c r="R79" s="3054"/>
      <c r="S79" s="3054"/>
      <c r="T79" s="3054"/>
      <c r="U79" s="3054"/>
      <c r="V79" s="3054"/>
      <c r="W79" s="3054"/>
      <c r="X79" s="3054"/>
      <c r="Y79" s="3054"/>
      <c r="Z79" s="3054"/>
      <c r="AA79" s="3054"/>
      <c r="AB79" s="3054"/>
      <c r="AC79" s="3054"/>
      <c r="AD79" s="3054"/>
      <c r="AE79" s="3054"/>
      <c r="AF79" s="3054"/>
      <c r="AG79" s="3054"/>
      <c r="AH79" s="3054"/>
      <c r="AI79" s="3055"/>
      <c r="AJ79" s="3044" t="s">
        <v>102</v>
      </c>
      <c r="AK79" s="3046" t="s">
        <v>103</v>
      </c>
      <c r="AL79" s="2077"/>
      <c r="AM79" s="2077"/>
      <c r="AN79" s="2077"/>
      <c r="AO79" s="2077"/>
      <c r="AP79" s="2077"/>
      <c r="AQ79" s="2077"/>
      <c r="AR79" s="2077"/>
      <c r="AS79" s="1745"/>
      <c r="AT79" s="1745"/>
      <c r="BX79" s="2"/>
      <c r="BY79" s="2"/>
      <c r="BZ79" s="3"/>
      <c r="CG79" s="40"/>
      <c r="CH79" s="40"/>
      <c r="CI79" s="40"/>
      <c r="CJ79" s="40"/>
    </row>
    <row r="80" spans="1:88" ht="16.350000000000001" customHeight="1" x14ac:dyDescent="0.2">
      <c r="A80" s="2958"/>
      <c r="B80" s="2890"/>
      <c r="C80" s="3051"/>
      <c r="D80" s="2993"/>
      <c r="E80" s="3047"/>
      <c r="F80" s="3013" t="s">
        <v>104</v>
      </c>
      <c r="G80" s="3012"/>
      <c r="H80" s="3013" t="s">
        <v>105</v>
      </c>
      <c r="I80" s="3012"/>
      <c r="J80" s="3013" t="s">
        <v>13</v>
      </c>
      <c r="K80" s="3012"/>
      <c r="L80" s="3013" t="s">
        <v>14</v>
      </c>
      <c r="M80" s="3012"/>
      <c r="N80" s="3013" t="s">
        <v>106</v>
      </c>
      <c r="O80" s="3012"/>
      <c r="P80" s="3013">
        <v>19</v>
      </c>
      <c r="Q80" s="3012"/>
      <c r="R80" s="3013" t="s">
        <v>16</v>
      </c>
      <c r="S80" s="3012"/>
      <c r="T80" s="3013" t="s">
        <v>17</v>
      </c>
      <c r="U80" s="3012"/>
      <c r="V80" s="3013" t="s">
        <v>18</v>
      </c>
      <c r="W80" s="3012"/>
      <c r="X80" s="3013" t="s">
        <v>19</v>
      </c>
      <c r="Y80" s="3012"/>
      <c r="Z80" s="3013" t="s">
        <v>20</v>
      </c>
      <c r="AA80" s="3012"/>
      <c r="AB80" s="3013" t="s">
        <v>21</v>
      </c>
      <c r="AC80" s="3012"/>
      <c r="AD80" s="3013" t="s">
        <v>22</v>
      </c>
      <c r="AE80" s="3012"/>
      <c r="AF80" s="3013" t="s">
        <v>23</v>
      </c>
      <c r="AG80" s="3012"/>
      <c r="AH80" s="3013" t="s">
        <v>24</v>
      </c>
      <c r="AI80" s="2996"/>
      <c r="AJ80" s="2952"/>
      <c r="AK80" s="2892"/>
      <c r="AL80" s="2078"/>
      <c r="AM80" s="2079"/>
      <c r="AN80" s="2078"/>
      <c r="AO80" s="2078"/>
      <c r="AP80" s="2078"/>
      <c r="AQ80" s="2078"/>
      <c r="AR80" s="2078"/>
      <c r="AS80" s="2080"/>
      <c r="AT80" s="2080"/>
      <c r="BX80" s="2"/>
      <c r="BY80" s="2"/>
      <c r="BZ80" s="3"/>
      <c r="CG80" s="40"/>
      <c r="CH80" s="40"/>
      <c r="CI80" s="40"/>
      <c r="CJ80" s="40"/>
    </row>
    <row r="81" spans="1:88" ht="24.75" customHeight="1" x14ac:dyDescent="0.2">
      <c r="A81" s="3049"/>
      <c r="B81" s="3051"/>
      <c r="C81" s="2081" t="s">
        <v>29</v>
      </c>
      <c r="D81" s="2082" t="s">
        <v>30</v>
      </c>
      <c r="E81" s="2083" t="s">
        <v>31</v>
      </c>
      <c r="F81" s="2081" t="s">
        <v>30</v>
      </c>
      <c r="G81" s="2083" t="s">
        <v>31</v>
      </c>
      <c r="H81" s="2084" t="s">
        <v>30</v>
      </c>
      <c r="I81" s="2083" t="s">
        <v>31</v>
      </c>
      <c r="J81" s="2081" t="s">
        <v>30</v>
      </c>
      <c r="K81" s="2083" t="s">
        <v>31</v>
      </c>
      <c r="L81" s="2081" t="s">
        <v>30</v>
      </c>
      <c r="M81" s="2083" t="s">
        <v>31</v>
      </c>
      <c r="N81" s="2081" t="s">
        <v>30</v>
      </c>
      <c r="O81" s="2083" t="s">
        <v>31</v>
      </c>
      <c r="P81" s="2081" t="s">
        <v>30</v>
      </c>
      <c r="Q81" s="2083" t="s">
        <v>31</v>
      </c>
      <c r="R81" s="2081" t="s">
        <v>30</v>
      </c>
      <c r="S81" s="2083" t="s">
        <v>31</v>
      </c>
      <c r="T81" s="2081" t="s">
        <v>30</v>
      </c>
      <c r="U81" s="2083" t="s">
        <v>31</v>
      </c>
      <c r="V81" s="2081" t="s">
        <v>30</v>
      </c>
      <c r="W81" s="2083" t="s">
        <v>31</v>
      </c>
      <c r="X81" s="2081" t="s">
        <v>30</v>
      </c>
      <c r="Y81" s="2083" t="s">
        <v>31</v>
      </c>
      <c r="Z81" s="2081" t="s">
        <v>30</v>
      </c>
      <c r="AA81" s="2083" t="s">
        <v>31</v>
      </c>
      <c r="AB81" s="2081" t="s">
        <v>30</v>
      </c>
      <c r="AC81" s="2083" t="s">
        <v>31</v>
      </c>
      <c r="AD81" s="2081" t="s">
        <v>30</v>
      </c>
      <c r="AE81" s="2083" t="s">
        <v>31</v>
      </c>
      <c r="AF81" s="2081" t="s">
        <v>30</v>
      </c>
      <c r="AG81" s="2083" t="s">
        <v>31</v>
      </c>
      <c r="AH81" s="2081" t="s">
        <v>30</v>
      </c>
      <c r="AI81" s="2085" t="s">
        <v>31</v>
      </c>
      <c r="AJ81" s="3045"/>
      <c r="AK81" s="3047"/>
      <c r="AL81" s="2078"/>
      <c r="AM81" s="2079"/>
      <c r="AN81" s="2078"/>
      <c r="AO81" s="2078"/>
      <c r="AP81" s="2078"/>
      <c r="AQ81" s="2078"/>
      <c r="AR81" s="2078"/>
      <c r="AS81" s="2080"/>
      <c r="AT81" s="2080"/>
      <c r="BX81" s="2"/>
      <c r="BY81" s="2"/>
      <c r="BZ81" s="3"/>
      <c r="CG81" s="40"/>
      <c r="CH81" s="40"/>
      <c r="CI81" s="40"/>
      <c r="CJ81" s="40"/>
    </row>
    <row r="82" spans="1:88" ht="16.350000000000001" customHeight="1" x14ac:dyDescent="0.2">
      <c r="A82" s="2086" t="s">
        <v>107</v>
      </c>
      <c r="B82" s="1457" t="s">
        <v>108</v>
      </c>
      <c r="C82" s="2087">
        <f>SUM(D82:E82)</f>
        <v>0</v>
      </c>
      <c r="D82" s="2088">
        <f>SUM(F82,H82,J82,L82,N82,P82,R82,T82,V82,X82,Z82,AB82,AD82,AF82,AH82)</f>
        <v>0</v>
      </c>
      <c r="E82" s="2089">
        <f>SUM(G82,I82,K82,M82,O82,Q82,S82,U82,W82,Y82,AA82,AC82,AE82,AG82,AI82)</f>
        <v>0</v>
      </c>
      <c r="F82" s="1688"/>
      <c r="G82" s="1689"/>
      <c r="H82" s="1690"/>
      <c r="I82" s="1689"/>
      <c r="J82" s="1688"/>
      <c r="K82" s="1691"/>
      <c r="L82" s="1688"/>
      <c r="M82" s="1691"/>
      <c r="N82" s="1688"/>
      <c r="O82" s="1691"/>
      <c r="P82" s="1688"/>
      <c r="Q82" s="1691"/>
      <c r="R82" s="1688"/>
      <c r="S82" s="1691"/>
      <c r="T82" s="1688"/>
      <c r="U82" s="1691"/>
      <c r="V82" s="1688"/>
      <c r="W82" s="1691"/>
      <c r="X82" s="1688"/>
      <c r="Y82" s="1691"/>
      <c r="Z82" s="1688"/>
      <c r="AA82" s="1691"/>
      <c r="AB82" s="1688"/>
      <c r="AC82" s="1691"/>
      <c r="AD82" s="1688"/>
      <c r="AE82" s="1691"/>
      <c r="AF82" s="1688"/>
      <c r="AG82" s="1691"/>
      <c r="AH82" s="1688"/>
      <c r="AI82" s="1692"/>
      <c r="AJ82" s="1693"/>
      <c r="AK82" s="1689"/>
      <c r="AL82" s="2090"/>
      <c r="AM82" s="2079"/>
      <c r="AN82" s="2078"/>
      <c r="AO82" s="2078"/>
      <c r="AP82" s="2078"/>
      <c r="AQ82" s="2078"/>
      <c r="AR82" s="2078"/>
      <c r="AS82" s="2080"/>
      <c r="AT82" s="2080"/>
      <c r="BX82" s="2"/>
      <c r="BY82" s="2"/>
      <c r="BZ82" s="3"/>
      <c r="CG82" s="40">
        <v>0</v>
      </c>
      <c r="CH82" s="40">
        <v>0</v>
      </c>
      <c r="CI82" s="40"/>
      <c r="CJ82" s="40"/>
    </row>
    <row r="83" spans="1:88" ht="16.350000000000001" customHeight="1" x14ac:dyDescent="0.2">
      <c r="A83" s="3041" t="s">
        <v>109</v>
      </c>
      <c r="B83" s="2092" t="s">
        <v>110</v>
      </c>
      <c r="C83" s="27">
        <f>SUM(D83:E83)</f>
        <v>0</v>
      </c>
      <c r="D83" s="254">
        <f t="shared" ref="D83:E85" si="7">SUM(F83,H83,J83,L83,N83,P83,R83,T83,V83,X83,Z83,AB83,AD83,AF83,AH83)</f>
        <v>0</v>
      </c>
      <c r="E83" s="254">
        <f t="shared" si="7"/>
        <v>0</v>
      </c>
      <c r="F83" s="255"/>
      <c r="G83" s="256"/>
      <c r="H83" s="257"/>
      <c r="I83" s="256"/>
      <c r="J83" s="255"/>
      <c r="K83" s="258"/>
      <c r="L83" s="255"/>
      <c r="M83" s="258"/>
      <c r="N83" s="255"/>
      <c r="O83" s="258"/>
      <c r="P83" s="255"/>
      <c r="Q83" s="258"/>
      <c r="R83" s="255"/>
      <c r="S83" s="258"/>
      <c r="T83" s="255"/>
      <c r="U83" s="258"/>
      <c r="V83" s="255"/>
      <c r="W83" s="258"/>
      <c r="X83" s="255"/>
      <c r="Y83" s="258"/>
      <c r="Z83" s="255"/>
      <c r="AA83" s="258"/>
      <c r="AB83" s="255"/>
      <c r="AC83" s="258"/>
      <c r="AD83" s="255"/>
      <c r="AE83" s="258"/>
      <c r="AF83" s="255"/>
      <c r="AG83" s="258"/>
      <c r="AH83" s="255"/>
      <c r="AI83" s="259"/>
      <c r="AJ83" s="260"/>
      <c r="AK83" s="256"/>
      <c r="AL83" s="2090"/>
      <c r="AM83" s="2079"/>
      <c r="AN83" s="2078"/>
      <c r="AO83" s="2078"/>
      <c r="AP83" s="2078"/>
      <c r="AQ83" s="2078"/>
      <c r="AR83" s="2078"/>
      <c r="AS83" s="2080"/>
      <c r="AT83" s="2080"/>
      <c r="BX83" s="2"/>
      <c r="BY83" s="2"/>
      <c r="BZ83" s="3"/>
      <c r="CG83" s="40">
        <v>0</v>
      </c>
      <c r="CH83" s="40">
        <v>0</v>
      </c>
      <c r="CI83" s="40"/>
      <c r="CJ83" s="40"/>
    </row>
    <row r="84" spans="1:88" ht="25.35" customHeight="1" x14ac:dyDescent="0.2">
      <c r="A84" s="3041"/>
      <c r="B84" s="261" t="s">
        <v>111</v>
      </c>
      <c r="C84" s="77">
        <f>SUM(D84:E84)</f>
        <v>0</v>
      </c>
      <c r="D84" s="254">
        <f t="shared" si="7"/>
        <v>0</v>
      </c>
      <c r="E84" s="254">
        <f t="shared" si="7"/>
        <v>0</v>
      </c>
      <c r="F84" s="262"/>
      <c r="G84" s="263"/>
      <c r="H84" s="264"/>
      <c r="I84" s="263"/>
      <c r="J84" s="262"/>
      <c r="K84" s="265"/>
      <c r="L84" s="262"/>
      <c r="M84" s="265"/>
      <c r="N84" s="262"/>
      <c r="O84" s="265"/>
      <c r="P84" s="262"/>
      <c r="Q84" s="265"/>
      <c r="R84" s="262"/>
      <c r="S84" s="265"/>
      <c r="T84" s="262"/>
      <c r="U84" s="265"/>
      <c r="V84" s="262"/>
      <c r="W84" s="265"/>
      <c r="X84" s="262"/>
      <c r="Y84" s="265"/>
      <c r="Z84" s="262"/>
      <c r="AA84" s="265"/>
      <c r="AB84" s="262"/>
      <c r="AC84" s="265"/>
      <c r="AD84" s="262"/>
      <c r="AE84" s="265"/>
      <c r="AF84" s="262"/>
      <c r="AG84" s="265"/>
      <c r="AH84" s="262"/>
      <c r="AI84" s="266"/>
      <c r="AJ84" s="267"/>
      <c r="AK84" s="263"/>
      <c r="AL84" s="2093"/>
      <c r="AM84" s="2047"/>
      <c r="AN84" s="2048"/>
      <c r="AO84" s="2048"/>
      <c r="AP84" s="2048"/>
      <c r="AQ84" s="2048"/>
      <c r="AR84" s="2048"/>
      <c r="AS84" s="2049"/>
      <c r="AT84" s="2049"/>
      <c r="BX84" s="2"/>
      <c r="BY84" s="2"/>
      <c r="BZ84" s="3"/>
      <c r="CG84" s="40"/>
      <c r="CH84" s="40"/>
      <c r="CI84" s="40"/>
      <c r="CJ84" s="40"/>
    </row>
    <row r="85" spans="1:88" ht="16.350000000000001" customHeight="1" x14ac:dyDescent="0.2">
      <c r="A85" s="2094" t="s">
        <v>60</v>
      </c>
      <c r="B85" s="2095" t="s">
        <v>112</v>
      </c>
      <c r="C85" s="2096">
        <f>SUM(D85:E85)</f>
        <v>0</v>
      </c>
      <c r="D85" s="2097">
        <f t="shared" si="7"/>
        <v>0</v>
      </c>
      <c r="E85" s="2089">
        <f t="shared" si="7"/>
        <v>0</v>
      </c>
      <c r="F85" s="2098"/>
      <c r="G85" s="2099"/>
      <c r="H85" s="2100"/>
      <c r="I85" s="2099"/>
      <c r="J85" s="2098"/>
      <c r="K85" s="2101"/>
      <c r="L85" s="2098"/>
      <c r="M85" s="2101"/>
      <c r="N85" s="2098"/>
      <c r="O85" s="2101"/>
      <c r="P85" s="2098"/>
      <c r="Q85" s="2101"/>
      <c r="R85" s="2098"/>
      <c r="S85" s="2101"/>
      <c r="T85" s="2098"/>
      <c r="U85" s="2101"/>
      <c r="V85" s="2098"/>
      <c r="W85" s="2101"/>
      <c r="X85" s="2098"/>
      <c r="Y85" s="2101"/>
      <c r="Z85" s="2098"/>
      <c r="AA85" s="2101"/>
      <c r="AB85" s="2098"/>
      <c r="AC85" s="2101"/>
      <c r="AD85" s="2098"/>
      <c r="AE85" s="2101"/>
      <c r="AF85" s="2098"/>
      <c r="AG85" s="2101"/>
      <c r="AH85" s="2098"/>
      <c r="AI85" s="2102"/>
      <c r="AJ85" s="2103"/>
      <c r="AK85" s="2099"/>
      <c r="AL85" s="2093"/>
      <c r="AM85" s="2047"/>
      <c r="AN85" s="2048"/>
      <c r="AO85" s="2048"/>
      <c r="AP85" s="2048"/>
      <c r="AQ85" s="2048"/>
      <c r="AR85" s="2048"/>
      <c r="AS85" s="2049"/>
      <c r="AT85" s="2049"/>
      <c r="BX85" s="2"/>
      <c r="BY85" s="2"/>
      <c r="BZ85" s="3"/>
      <c r="CG85" s="40"/>
      <c r="CH85" s="40"/>
      <c r="CI85" s="40"/>
      <c r="CJ85" s="40"/>
    </row>
    <row r="86" spans="1:88" ht="31.35" customHeight="1" x14ac:dyDescent="0.2">
      <c r="A86" s="9" t="s">
        <v>113</v>
      </c>
      <c r="B86" s="6"/>
      <c r="C86" s="128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233"/>
      <c r="R86" s="233"/>
      <c r="S86" s="233"/>
      <c r="T86" s="233"/>
      <c r="U86" s="233"/>
      <c r="V86" s="233"/>
      <c r="W86" s="6"/>
      <c r="X86" s="233"/>
      <c r="Y86" s="233"/>
      <c r="Z86" s="1704"/>
      <c r="AA86" s="234"/>
      <c r="AB86" s="1705"/>
      <c r="AC86" s="1705"/>
      <c r="AD86" s="1705"/>
      <c r="AE86" s="1705"/>
      <c r="AF86" s="1705"/>
      <c r="AG86" s="2049"/>
      <c r="AH86" s="128"/>
      <c r="AI86" s="2048"/>
      <c r="AJ86" s="2048"/>
      <c r="AK86" s="2048"/>
      <c r="AL86" s="2048"/>
      <c r="AM86" s="2048"/>
      <c r="AN86" s="2048"/>
      <c r="AO86" s="2048"/>
      <c r="AP86" s="2048"/>
      <c r="AQ86" s="2049"/>
      <c r="AR86" s="2049"/>
      <c r="CG86" s="40"/>
      <c r="CH86" s="40"/>
      <c r="CI86" s="40"/>
      <c r="CJ86" s="40"/>
    </row>
    <row r="87" spans="1:88" ht="16.350000000000001" customHeight="1" x14ac:dyDescent="0.2">
      <c r="A87" s="3042" t="s">
        <v>96</v>
      </c>
      <c r="B87" s="3028" t="s">
        <v>32</v>
      </c>
      <c r="C87" s="3028" t="s">
        <v>114</v>
      </c>
      <c r="D87" s="3043" t="s">
        <v>115</v>
      </c>
      <c r="E87" s="2985" t="s">
        <v>116</v>
      </c>
      <c r="F87" s="3028" t="s">
        <v>117</v>
      </c>
      <c r="G87" s="6"/>
      <c r="H87" s="2047"/>
      <c r="I87" s="2047"/>
      <c r="J87" s="2047"/>
      <c r="K87" s="2047"/>
      <c r="L87" s="2047"/>
      <c r="M87" s="2047"/>
      <c r="N87" s="2047"/>
      <c r="O87" s="2047"/>
      <c r="P87" s="2104"/>
      <c r="Q87" s="2104"/>
      <c r="R87" s="2104"/>
      <c r="S87" s="2104"/>
      <c r="T87" s="2104"/>
      <c r="U87" s="2104"/>
      <c r="V87" s="2104"/>
      <c r="W87" s="2047"/>
      <c r="X87" s="2104"/>
      <c r="Y87" s="2049"/>
      <c r="Z87" s="2049"/>
      <c r="AA87" s="2049"/>
      <c r="AB87" s="2049"/>
      <c r="AC87" s="2049"/>
      <c r="AD87" s="2049"/>
      <c r="AE87" s="2049"/>
      <c r="AF87" s="2049"/>
      <c r="AG87" s="2049"/>
      <c r="AH87" s="2048"/>
      <c r="AI87" s="2048"/>
      <c r="AJ87" s="2048"/>
      <c r="AK87" s="2048"/>
      <c r="AL87" s="2048"/>
      <c r="AM87" s="2048"/>
      <c r="AN87" s="2048"/>
      <c r="AO87" s="2048"/>
      <c r="AP87" s="2048"/>
      <c r="AQ87" s="2049"/>
      <c r="AR87" s="2049"/>
      <c r="CG87" s="40"/>
      <c r="CH87" s="40"/>
      <c r="CI87" s="40"/>
      <c r="CJ87" s="40"/>
    </row>
    <row r="88" spans="1:88" ht="45.75" customHeight="1" x14ac:dyDescent="0.2">
      <c r="A88" s="3042"/>
      <c r="B88" s="3028"/>
      <c r="C88" s="3028"/>
      <c r="D88" s="3043"/>
      <c r="E88" s="2985"/>
      <c r="F88" s="3028"/>
      <c r="G88" s="6"/>
      <c r="H88" s="2047"/>
      <c r="I88" s="2047"/>
      <c r="J88" s="2047"/>
      <c r="K88" s="2047"/>
      <c r="L88" s="2047"/>
      <c r="M88" s="2047"/>
      <c r="N88" s="2047"/>
      <c r="O88" s="2047"/>
      <c r="P88" s="2104"/>
      <c r="Q88" s="2104"/>
      <c r="R88" s="2104"/>
      <c r="S88" s="2104"/>
      <c r="T88" s="2104"/>
      <c r="U88" s="2104"/>
      <c r="V88" s="2104"/>
      <c r="W88" s="2047"/>
      <c r="X88" s="2104"/>
      <c r="Y88" s="2049"/>
      <c r="Z88" s="2049"/>
      <c r="AA88" s="2049"/>
      <c r="AB88" s="2049"/>
      <c r="AC88" s="2049"/>
      <c r="AD88" s="2049"/>
      <c r="AE88" s="2049"/>
      <c r="AF88" s="2049"/>
      <c r="AG88" s="2049"/>
      <c r="AH88" s="2048"/>
      <c r="AI88" s="2048"/>
      <c r="AJ88" s="2048"/>
      <c r="AK88" s="2048"/>
      <c r="AL88" s="2048"/>
      <c r="AM88" s="2048"/>
      <c r="AN88" s="2048"/>
      <c r="AO88" s="2048"/>
      <c r="AP88" s="2048"/>
      <c r="AQ88" s="2049"/>
      <c r="AR88" s="2049"/>
      <c r="CG88" s="40"/>
      <c r="CH88" s="40"/>
      <c r="CI88" s="40"/>
      <c r="CJ88" s="40"/>
    </row>
    <row r="89" spans="1:88" ht="16.350000000000001" customHeight="1" x14ac:dyDescent="0.2">
      <c r="A89" s="3029" t="s">
        <v>118</v>
      </c>
      <c r="B89" s="3030"/>
      <c r="C89" s="3030"/>
      <c r="D89" s="3030"/>
      <c r="E89" s="3030"/>
      <c r="F89" s="3031"/>
      <c r="G89" s="6"/>
      <c r="H89" s="2105"/>
      <c r="I89" s="2105"/>
      <c r="J89" s="2105"/>
      <c r="K89" s="2105"/>
      <c r="L89" s="2105"/>
      <c r="M89" s="2105"/>
      <c r="N89" s="2105"/>
      <c r="O89" s="2105"/>
      <c r="P89" s="2106"/>
      <c r="Q89" s="2106"/>
      <c r="R89" s="2106"/>
      <c r="S89" s="2106"/>
      <c r="T89" s="2106"/>
      <c r="U89" s="2106"/>
      <c r="V89" s="2106"/>
      <c r="W89" s="2105"/>
      <c r="X89" s="2106"/>
      <c r="Y89" s="2037"/>
      <c r="Z89" s="2037"/>
      <c r="AA89" s="2037"/>
      <c r="AB89" s="2037"/>
      <c r="AC89" s="2037"/>
      <c r="AD89" s="2037"/>
      <c r="AE89" s="2037"/>
      <c r="AF89" s="2037"/>
      <c r="AG89" s="2037"/>
      <c r="AH89" s="2036"/>
      <c r="AI89" s="2036"/>
      <c r="AJ89" s="2036"/>
      <c r="AK89" s="2036"/>
      <c r="AL89" s="2036"/>
      <c r="AM89" s="2036"/>
      <c r="AN89" s="2036"/>
      <c r="AO89" s="2036"/>
      <c r="AP89" s="2036"/>
      <c r="AQ89" s="2037"/>
      <c r="AR89" s="2037"/>
      <c r="CG89" s="40"/>
      <c r="CH89" s="40"/>
      <c r="CI89" s="40"/>
      <c r="CJ89" s="40"/>
    </row>
    <row r="90" spans="1:88" ht="16.350000000000001" customHeight="1" x14ac:dyDescent="0.2">
      <c r="A90" s="2107" t="s">
        <v>119</v>
      </c>
      <c r="B90" s="2108">
        <f>SUM(C90:D90)</f>
        <v>413</v>
      </c>
      <c r="C90" s="2109">
        <v>57</v>
      </c>
      <c r="D90" s="2110">
        <v>356</v>
      </c>
      <c r="E90" s="2111">
        <v>413</v>
      </c>
      <c r="F90" s="2109"/>
      <c r="G90" s="6"/>
      <c r="H90" s="2047"/>
      <c r="I90" s="2047"/>
      <c r="J90" s="2047"/>
      <c r="K90" s="2047"/>
      <c r="L90" s="2047"/>
      <c r="M90" s="2047"/>
      <c r="N90" s="2047"/>
      <c r="O90" s="2047"/>
      <c r="P90" s="2104"/>
      <c r="Q90" s="2104"/>
      <c r="R90" s="2104"/>
      <c r="S90" s="2104"/>
      <c r="T90" s="2104"/>
      <c r="U90" s="2104"/>
      <c r="V90" s="2104"/>
      <c r="W90" s="2047"/>
      <c r="X90" s="2104"/>
      <c r="Y90" s="2049"/>
      <c r="Z90" s="2049"/>
      <c r="AA90" s="2049"/>
      <c r="AB90" s="2049"/>
      <c r="AC90" s="2049"/>
      <c r="AD90" s="2049"/>
      <c r="AE90" s="2049"/>
      <c r="AF90" s="2049"/>
      <c r="AG90" s="2049"/>
      <c r="AH90" s="2048"/>
      <c r="AI90" s="2048"/>
      <c r="AJ90" s="2048"/>
      <c r="AK90" s="2048"/>
      <c r="AL90" s="2048"/>
      <c r="AM90" s="2048"/>
      <c r="AN90" s="2048"/>
      <c r="AO90" s="2048"/>
      <c r="AP90" s="2048"/>
      <c r="AQ90" s="2049"/>
      <c r="AR90" s="2049"/>
      <c r="CG90" s="40"/>
      <c r="CH90" s="40"/>
      <c r="CI90" s="40"/>
      <c r="CJ90" s="40"/>
    </row>
    <row r="91" spans="1:88" ht="16.350000000000001" customHeight="1" x14ac:dyDescent="0.2">
      <c r="A91" s="281" t="s">
        <v>120</v>
      </c>
      <c r="B91" s="261">
        <f>SUM(C91:D91)</f>
        <v>0</v>
      </c>
      <c r="C91" s="161"/>
      <c r="D91" s="282"/>
      <c r="E91" s="46"/>
      <c r="F91" s="161"/>
      <c r="G91" s="6"/>
      <c r="H91" s="2047"/>
      <c r="I91" s="2047"/>
      <c r="J91" s="2047"/>
      <c r="K91" s="2047"/>
      <c r="L91" s="2047"/>
      <c r="M91" s="2047"/>
      <c r="N91" s="2047"/>
      <c r="O91" s="2047"/>
      <c r="P91" s="2104"/>
      <c r="Q91" s="2104"/>
      <c r="R91" s="2104"/>
      <c r="S91" s="2104"/>
      <c r="T91" s="2104"/>
      <c r="U91" s="2104"/>
      <c r="V91" s="2104"/>
      <c r="W91" s="2047"/>
      <c r="X91" s="2104"/>
      <c r="Y91" s="2049"/>
      <c r="Z91" s="2049"/>
      <c r="AA91" s="2049"/>
      <c r="AB91" s="2049"/>
      <c r="AC91" s="2049"/>
      <c r="AD91" s="2049"/>
      <c r="AE91" s="2049"/>
      <c r="AF91" s="2049"/>
      <c r="AG91" s="2049"/>
      <c r="AH91" s="2048"/>
      <c r="AI91" s="2048"/>
      <c r="AJ91" s="2048"/>
      <c r="AK91" s="2048"/>
      <c r="AL91" s="2048"/>
      <c r="AM91" s="2048"/>
      <c r="AN91" s="2048"/>
      <c r="AO91" s="2048"/>
      <c r="AP91" s="2048"/>
      <c r="AQ91" s="2049"/>
      <c r="AR91" s="2049"/>
      <c r="CG91" s="40"/>
      <c r="CH91" s="40"/>
      <c r="CI91" s="40"/>
      <c r="CJ91" s="40"/>
    </row>
    <row r="92" spans="1:88" ht="16.350000000000001" customHeight="1" x14ac:dyDescent="0.2">
      <c r="A92" s="281" t="s">
        <v>121</v>
      </c>
      <c r="B92" s="261">
        <f>SUM(C92:D92)</f>
        <v>0</v>
      </c>
      <c r="C92" s="161"/>
      <c r="D92" s="282"/>
      <c r="E92" s="46"/>
      <c r="F92" s="161"/>
      <c r="G92" s="6"/>
      <c r="H92" s="2047"/>
      <c r="I92" s="2047"/>
      <c r="J92" s="2047"/>
      <c r="K92" s="2047"/>
      <c r="L92" s="2047"/>
      <c r="M92" s="2047"/>
      <c r="N92" s="2047"/>
      <c r="O92" s="2047"/>
      <c r="P92" s="2104"/>
      <c r="Q92" s="2104"/>
      <c r="R92" s="2104"/>
      <c r="S92" s="2104"/>
      <c r="T92" s="2104"/>
      <c r="U92" s="2104"/>
      <c r="V92" s="2104"/>
      <c r="W92" s="2047"/>
      <c r="X92" s="2104"/>
      <c r="Y92" s="2049"/>
      <c r="Z92" s="2049"/>
      <c r="AA92" s="2049"/>
      <c r="AB92" s="2049"/>
      <c r="AC92" s="2049"/>
      <c r="AD92" s="2049"/>
      <c r="AE92" s="2049"/>
      <c r="AF92" s="2049"/>
      <c r="AG92" s="2049"/>
      <c r="AH92" s="2048"/>
      <c r="AI92" s="2048"/>
      <c r="AJ92" s="2048"/>
      <c r="AK92" s="2048"/>
      <c r="AL92" s="2048"/>
      <c r="AM92" s="2048"/>
      <c r="AN92" s="2048"/>
      <c r="AO92" s="2048"/>
      <c r="AP92" s="2048"/>
      <c r="AQ92" s="2049"/>
      <c r="AR92" s="2049"/>
      <c r="CG92" s="40"/>
      <c r="CH92" s="40"/>
      <c r="CI92" s="40"/>
      <c r="CJ92" s="40"/>
    </row>
    <row r="93" spans="1:88" ht="16.350000000000001" customHeight="1" x14ac:dyDescent="0.2">
      <c r="A93" s="281" t="s">
        <v>122</v>
      </c>
      <c r="B93" s="261">
        <f>SUM(C93:D93)</f>
        <v>0</v>
      </c>
      <c r="C93" s="161"/>
      <c r="D93" s="282"/>
      <c r="E93" s="46"/>
      <c r="F93" s="161"/>
      <c r="G93" s="6"/>
      <c r="H93" s="2047"/>
      <c r="I93" s="2047"/>
      <c r="J93" s="2047"/>
      <c r="K93" s="2047"/>
      <c r="L93" s="2047"/>
      <c r="M93" s="2047"/>
      <c r="N93" s="2047"/>
      <c r="O93" s="2047"/>
      <c r="P93" s="2104"/>
      <c r="Q93" s="2104"/>
      <c r="R93" s="2104"/>
      <c r="S93" s="2104"/>
      <c r="T93" s="2104"/>
      <c r="U93" s="2104"/>
      <c r="V93" s="2104"/>
      <c r="W93" s="2047"/>
      <c r="X93" s="2104"/>
      <c r="Y93" s="2049"/>
      <c r="Z93" s="2049"/>
      <c r="AA93" s="2049"/>
      <c r="AB93" s="2049"/>
      <c r="AC93" s="2049"/>
      <c r="AD93" s="2049"/>
      <c r="AE93" s="2049"/>
      <c r="AF93" s="2049"/>
      <c r="AG93" s="2049"/>
      <c r="AH93" s="2048"/>
      <c r="AI93" s="2048"/>
      <c r="AJ93" s="2048"/>
      <c r="AK93" s="2048"/>
      <c r="AL93" s="2048"/>
      <c r="AM93" s="2048"/>
      <c r="AN93" s="2048"/>
      <c r="AO93" s="2048"/>
      <c r="AP93" s="2048"/>
      <c r="AQ93" s="2049"/>
      <c r="AR93" s="2049"/>
      <c r="CG93" s="40"/>
      <c r="CH93" s="40"/>
      <c r="CI93" s="40"/>
      <c r="CJ93" s="40"/>
    </row>
    <row r="94" spans="1:88" ht="16.350000000000001" customHeight="1" x14ac:dyDescent="0.2">
      <c r="A94" s="283" t="s">
        <v>123</v>
      </c>
      <c r="B94" s="284">
        <f>SUM(C94:D94)</f>
        <v>13</v>
      </c>
      <c r="C94" s="285"/>
      <c r="D94" s="1713">
        <v>13</v>
      </c>
      <c r="E94" s="190">
        <v>13</v>
      </c>
      <c r="F94" s="285"/>
      <c r="G94" s="6"/>
      <c r="H94" s="2047"/>
      <c r="I94" s="2047"/>
      <c r="J94" s="2047"/>
      <c r="K94" s="2047"/>
      <c r="L94" s="2047"/>
      <c r="M94" s="2047"/>
      <c r="N94" s="2047"/>
      <c r="O94" s="2047"/>
      <c r="P94" s="2104"/>
      <c r="Q94" s="2104"/>
      <c r="R94" s="2104"/>
      <c r="S94" s="2104"/>
      <c r="T94" s="2104"/>
      <c r="U94" s="2104"/>
      <c r="V94" s="2104"/>
      <c r="W94" s="2047"/>
      <c r="X94" s="2104"/>
      <c r="Y94" s="2049"/>
      <c r="Z94" s="2049"/>
      <c r="AA94" s="2049"/>
      <c r="AB94" s="2049"/>
      <c r="AC94" s="2049"/>
      <c r="AD94" s="2049"/>
      <c r="AE94" s="2049"/>
      <c r="AF94" s="2049"/>
      <c r="AG94" s="2049"/>
      <c r="AH94" s="2048"/>
      <c r="AI94" s="2048"/>
      <c r="AJ94" s="2048"/>
      <c r="AK94" s="2048"/>
      <c r="AL94" s="2048"/>
      <c r="AM94" s="2048"/>
      <c r="AN94" s="2048"/>
      <c r="AO94" s="2048"/>
      <c r="AP94" s="2048"/>
      <c r="AQ94" s="2049"/>
      <c r="AR94" s="2049"/>
      <c r="CG94" s="40"/>
      <c r="CH94" s="40"/>
      <c r="CI94" s="40"/>
      <c r="CJ94" s="40"/>
    </row>
    <row r="95" spans="1:88" ht="16.350000000000001" customHeight="1" x14ac:dyDescent="0.2">
      <c r="A95" s="3029" t="s">
        <v>124</v>
      </c>
      <c r="B95" s="3030"/>
      <c r="C95" s="3030"/>
      <c r="D95" s="3030"/>
      <c r="E95" s="3030"/>
      <c r="F95" s="3031"/>
      <c r="G95" s="6"/>
      <c r="H95" s="2047"/>
      <c r="I95" s="2047"/>
      <c r="J95" s="2047"/>
      <c r="K95" s="2047"/>
      <c r="L95" s="2047"/>
      <c r="M95" s="2047"/>
      <c r="N95" s="2047"/>
      <c r="O95" s="2047"/>
      <c r="P95" s="2104"/>
      <c r="Q95" s="2104"/>
      <c r="R95" s="2104"/>
      <c r="S95" s="2104"/>
      <c r="T95" s="2104"/>
      <c r="U95" s="2104"/>
      <c r="V95" s="2104"/>
      <c r="W95" s="2047"/>
      <c r="X95" s="2104"/>
      <c r="Y95" s="2049"/>
      <c r="Z95" s="2049"/>
      <c r="AA95" s="2049"/>
      <c r="AB95" s="2049"/>
      <c r="AC95" s="2049"/>
      <c r="AD95" s="2049"/>
      <c r="AE95" s="2049"/>
      <c r="AF95" s="2049"/>
      <c r="AG95" s="2049"/>
      <c r="AH95" s="2048"/>
      <c r="AI95" s="2048"/>
      <c r="AJ95" s="2048"/>
      <c r="AK95" s="2048"/>
      <c r="AL95" s="2048"/>
      <c r="AM95" s="2048"/>
      <c r="AN95" s="2048"/>
      <c r="AO95" s="2048"/>
      <c r="AP95" s="2048"/>
      <c r="AQ95" s="2049"/>
      <c r="AR95" s="2049"/>
      <c r="CG95" s="40"/>
      <c r="CH95" s="40"/>
      <c r="CI95" s="40"/>
      <c r="CJ95" s="40"/>
    </row>
    <row r="96" spans="1:88" ht="16.350000000000001" customHeight="1" x14ac:dyDescent="0.2">
      <c r="A96" s="2050" t="s">
        <v>125</v>
      </c>
      <c r="B96" s="2112">
        <f>SUM(C96:D96)</f>
        <v>0</v>
      </c>
      <c r="C96" s="2109"/>
      <c r="D96" s="2110"/>
      <c r="E96" s="2111"/>
      <c r="F96" s="2109"/>
      <c r="G96" s="6"/>
      <c r="H96" s="2047"/>
      <c r="I96" s="2047"/>
      <c r="J96" s="2047"/>
      <c r="K96" s="2047"/>
      <c r="L96" s="2047"/>
      <c r="M96" s="2047"/>
      <c r="N96" s="2047"/>
      <c r="O96" s="2047"/>
      <c r="P96" s="2104"/>
      <c r="Q96" s="2104"/>
      <c r="R96" s="2104"/>
      <c r="S96" s="2104"/>
      <c r="T96" s="2104"/>
      <c r="U96" s="2104"/>
      <c r="V96" s="2104"/>
      <c r="W96" s="2047"/>
      <c r="X96" s="2104"/>
      <c r="Y96" s="2049"/>
      <c r="Z96" s="2049"/>
      <c r="AA96" s="2049"/>
      <c r="AB96" s="2049"/>
      <c r="AC96" s="2049"/>
      <c r="AD96" s="2049"/>
      <c r="AE96" s="2049"/>
      <c r="AF96" s="2049"/>
      <c r="AG96" s="2049"/>
      <c r="AH96" s="2049"/>
      <c r="AI96" s="2049"/>
      <c r="AJ96" s="2049"/>
      <c r="AK96" s="2049"/>
      <c r="AL96" s="2049"/>
      <c r="AM96" s="2049"/>
      <c r="AN96" s="2049"/>
      <c r="AO96" s="2049"/>
      <c r="AP96" s="2049"/>
      <c r="AQ96" s="2049"/>
      <c r="AR96" s="2049"/>
      <c r="CG96" s="40"/>
      <c r="CH96" s="40"/>
      <c r="CI96" s="40"/>
      <c r="CJ96" s="40"/>
    </row>
    <row r="97" spans="1:104" ht="16.350000000000001" customHeight="1" x14ac:dyDescent="0.2">
      <c r="A97" s="288" t="s">
        <v>126</v>
      </c>
      <c r="B97" s="289">
        <f>SUM(C97:D97)</f>
        <v>0</v>
      </c>
      <c r="C97" s="161"/>
      <c r="D97" s="282"/>
      <c r="E97" s="46"/>
      <c r="F97" s="161"/>
      <c r="G97" s="6"/>
      <c r="H97" s="2047"/>
      <c r="I97" s="2047"/>
      <c r="J97" s="2047"/>
      <c r="K97" s="2047"/>
      <c r="L97" s="2047"/>
      <c r="M97" s="2047"/>
      <c r="N97" s="2047"/>
      <c r="O97" s="2047"/>
      <c r="P97" s="2104"/>
      <c r="Q97" s="2104"/>
      <c r="R97" s="2104"/>
      <c r="S97" s="2104"/>
      <c r="T97" s="2104"/>
      <c r="U97" s="2104"/>
      <c r="V97" s="2104"/>
      <c r="W97" s="2047"/>
      <c r="X97" s="2104"/>
      <c r="Y97" s="2049"/>
      <c r="Z97" s="2049"/>
      <c r="AA97" s="2049"/>
      <c r="AB97" s="2049"/>
      <c r="AC97" s="2049"/>
      <c r="AD97" s="2049"/>
      <c r="AE97" s="2049"/>
      <c r="AF97" s="2049"/>
      <c r="AG97" s="2049"/>
      <c r="AH97" s="2049"/>
      <c r="AI97" s="2049"/>
      <c r="AJ97" s="2049"/>
      <c r="AK97" s="2049"/>
      <c r="AL97" s="2049"/>
      <c r="AM97" s="2049"/>
      <c r="AN97" s="2049"/>
      <c r="AO97" s="2049"/>
      <c r="AP97" s="2049"/>
      <c r="AQ97" s="2049"/>
      <c r="AR97" s="2049"/>
      <c r="CG97" s="40"/>
      <c r="CH97" s="40"/>
      <c r="CI97" s="40"/>
      <c r="CJ97" s="40"/>
    </row>
    <row r="98" spans="1:104" ht="24.75" customHeight="1" x14ac:dyDescent="0.2">
      <c r="A98" s="2053" t="s">
        <v>127</v>
      </c>
      <c r="B98" s="290">
        <f>SUM(C98:D98)</f>
        <v>0</v>
      </c>
      <c r="C98" s="2113"/>
      <c r="D98" s="1713"/>
      <c r="E98" s="1641"/>
      <c r="F98" s="2113"/>
      <c r="G98" s="6"/>
      <c r="H98" s="2047"/>
      <c r="I98" s="2047"/>
      <c r="J98" s="2047"/>
      <c r="K98" s="2047"/>
      <c r="L98" s="2047"/>
      <c r="M98" s="2047"/>
      <c r="N98" s="2047"/>
      <c r="O98" s="2047"/>
      <c r="P98" s="2104"/>
      <c r="Q98" s="2104"/>
      <c r="R98" s="2104"/>
      <c r="S98" s="2104"/>
      <c r="T98" s="2104"/>
      <c r="U98" s="2104"/>
      <c r="V98" s="2104"/>
      <c r="W98" s="2047"/>
      <c r="X98" s="2104"/>
      <c r="Y98" s="2049"/>
      <c r="Z98" s="2049"/>
      <c r="AA98" s="2049"/>
      <c r="AB98" s="2049"/>
      <c r="AC98" s="2049"/>
      <c r="AD98" s="2049"/>
      <c r="AE98" s="2049"/>
      <c r="AF98" s="2049"/>
      <c r="AG98" s="2049"/>
      <c r="AH98" s="2049"/>
      <c r="AI98" s="2049"/>
      <c r="AJ98" s="2049"/>
      <c r="AK98" s="2049"/>
      <c r="AL98" s="2049"/>
      <c r="AM98" s="2049"/>
      <c r="AN98" s="2049"/>
      <c r="AO98" s="2049"/>
      <c r="AP98" s="2049"/>
      <c r="AQ98" s="2049"/>
      <c r="AR98" s="2049"/>
      <c r="CG98" s="40"/>
      <c r="CH98" s="40"/>
      <c r="CI98" s="40"/>
      <c r="CJ98" s="40"/>
    </row>
    <row r="99" spans="1:104" s="8" customFormat="1" ht="31.35" customHeight="1" x14ac:dyDescent="0.2">
      <c r="A99" s="3032" t="s">
        <v>128</v>
      </c>
      <c r="B99" s="3032"/>
      <c r="C99" s="3032"/>
      <c r="D99" s="3032"/>
      <c r="E99" s="3032"/>
      <c r="F99" s="3032"/>
      <c r="G99" s="2039"/>
      <c r="H99" s="2039"/>
      <c r="I99" s="2039"/>
      <c r="J99" s="2039"/>
      <c r="K99" s="2039"/>
      <c r="L99" s="2039"/>
      <c r="M99" s="2039"/>
      <c r="N99" s="2039"/>
      <c r="O99" s="2039"/>
      <c r="P99" s="2039"/>
      <c r="Q99" s="2114"/>
      <c r="R99" s="2114"/>
      <c r="S99" s="2114"/>
      <c r="T99" s="2114"/>
      <c r="U99" s="2114"/>
      <c r="V99" s="2114"/>
      <c r="W99" s="2039"/>
      <c r="X99" s="2114"/>
      <c r="Y99" s="2114"/>
      <c r="Z99" s="2114"/>
      <c r="AA99" s="2114"/>
      <c r="AB99" s="2114"/>
      <c r="AC99" s="2114"/>
      <c r="AD99" s="2114"/>
      <c r="AE99" s="2114"/>
      <c r="AF99" s="2114"/>
      <c r="AG99" s="2114"/>
      <c r="AH99" s="2114"/>
      <c r="AI99" s="2114"/>
      <c r="AJ99" s="2114"/>
      <c r="AK99" s="2114"/>
      <c r="AL99" s="2114"/>
      <c r="AM99" s="2114"/>
      <c r="AN99" s="2114"/>
      <c r="AO99" s="2114"/>
      <c r="AP99" s="2114"/>
      <c r="AQ99" s="2114"/>
      <c r="AR99" s="2114"/>
      <c r="BX99" s="4"/>
      <c r="BY99" s="4"/>
      <c r="BZ99" s="4"/>
      <c r="CA99" s="5"/>
      <c r="CB99" s="5"/>
      <c r="CC99" s="5"/>
      <c r="CD99" s="5"/>
      <c r="CE99" s="5"/>
      <c r="CF99" s="5"/>
      <c r="CG99" s="40"/>
      <c r="CH99" s="40"/>
      <c r="CI99" s="40"/>
      <c r="CJ99" s="40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4"/>
    </row>
    <row r="100" spans="1:104" ht="16.350000000000001" customHeight="1" x14ac:dyDescent="0.2">
      <c r="A100" s="3033" t="s">
        <v>129</v>
      </c>
      <c r="B100" s="3035" t="s">
        <v>130</v>
      </c>
      <c r="C100" s="3036"/>
      <c r="D100" s="3036"/>
      <c r="E100" s="3037"/>
      <c r="F100" s="3035" t="s">
        <v>131</v>
      </c>
      <c r="G100" s="3036"/>
      <c r="H100" s="3036"/>
      <c r="I100" s="3037"/>
      <c r="J100" s="3015" t="s">
        <v>132</v>
      </c>
      <c r="K100" s="3017" t="s">
        <v>133</v>
      </c>
      <c r="L100" s="3018"/>
      <c r="M100" s="3017" t="s">
        <v>134</v>
      </c>
      <c r="N100" s="3018"/>
      <c r="O100" s="6"/>
      <c r="P100" s="233"/>
      <c r="Q100" s="233"/>
      <c r="R100" s="233"/>
      <c r="S100" s="233"/>
      <c r="T100" s="233"/>
      <c r="U100" s="233"/>
      <c r="V100" s="6"/>
      <c r="W100" s="233"/>
      <c r="X100" s="292"/>
      <c r="Y100" s="237"/>
      <c r="Z100" s="237"/>
      <c r="AA100" s="237"/>
      <c r="AB100" s="237"/>
      <c r="AC100" s="237"/>
      <c r="AD100" s="237"/>
      <c r="AE100" s="237"/>
      <c r="AF100" s="237"/>
      <c r="AG100" s="237"/>
      <c r="AH100" s="237"/>
      <c r="AI100" s="2037"/>
      <c r="AJ100" s="2037"/>
      <c r="AK100" s="2037"/>
      <c r="AL100" s="2037"/>
      <c r="AM100" s="2037"/>
      <c r="AN100" s="2037"/>
      <c r="AO100" s="2037"/>
      <c r="AP100" s="2037"/>
      <c r="AQ100" s="2037"/>
      <c r="AR100" s="2037"/>
      <c r="CG100" s="40"/>
      <c r="CH100" s="40"/>
      <c r="CI100" s="40"/>
      <c r="CJ100" s="40"/>
    </row>
    <row r="101" spans="1:104" ht="39" customHeight="1" x14ac:dyDescent="0.2">
      <c r="A101" s="2937"/>
      <c r="B101" s="3038"/>
      <c r="C101" s="3039"/>
      <c r="D101" s="3039"/>
      <c r="E101" s="3040"/>
      <c r="F101" s="2945"/>
      <c r="G101" s="2946"/>
      <c r="H101" s="2946"/>
      <c r="I101" s="2947"/>
      <c r="J101" s="2918"/>
      <c r="K101" s="3019"/>
      <c r="L101" s="3020"/>
      <c r="M101" s="3019"/>
      <c r="N101" s="3020"/>
      <c r="O101" s="6"/>
      <c r="P101" s="233"/>
      <c r="Q101" s="233"/>
      <c r="R101" s="233"/>
      <c r="S101" s="233"/>
      <c r="T101" s="233"/>
      <c r="U101" s="233"/>
      <c r="V101" s="6"/>
      <c r="W101" s="233"/>
      <c r="X101" s="2106"/>
      <c r="Y101" s="2037"/>
      <c r="Z101" s="2037"/>
      <c r="AA101" s="2037"/>
      <c r="AB101" s="2037"/>
      <c r="AC101" s="2037"/>
      <c r="AD101" s="2037"/>
      <c r="AE101" s="2037"/>
      <c r="AF101" s="2037"/>
      <c r="AG101" s="2037"/>
      <c r="AH101" s="2037"/>
      <c r="AI101" s="2037"/>
      <c r="AJ101" s="2037"/>
      <c r="AK101" s="2037"/>
      <c r="AL101" s="2037"/>
      <c r="AM101" s="2037"/>
      <c r="AN101" s="2037"/>
      <c r="AO101" s="2037"/>
      <c r="AP101" s="2037"/>
      <c r="AQ101" s="2037"/>
      <c r="AR101" s="2037"/>
      <c r="CG101" s="40"/>
      <c r="CH101" s="40"/>
      <c r="CI101" s="40"/>
      <c r="CJ101" s="40"/>
    </row>
    <row r="102" spans="1:104" ht="40.5" customHeight="1" x14ac:dyDescent="0.2">
      <c r="A102" s="3034"/>
      <c r="B102" s="2115" t="s">
        <v>135</v>
      </c>
      <c r="C102" s="2116" t="s">
        <v>136</v>
      </c>
      <c r="D102" s="2117" t="s">
        <v>137</v>
      </c>
      <c r="E102" s="2118" t="s">
        <v>138</v>
      </c>
      <c r="F102" s="2119" t="s">
        <v>139</v>
      </c>
      <c r="G102" s="2120" t="s">
        <v>140</v>
      </c>
      <c r="H102" s="2120" t="s">
        <v>137</v>
      </c>
      <c r="I102" s="2118" t="s">
        <v>138</v>
      </c>
      <c r="J102" s="3016"/>
      <c r="K102" s="2115" t="s">
        <v>135</v>
      </c>
      <c r="L102" s="2121" t="s">
        <v>136</v>
      </c>
      <c r="M102" s="2115" t="s">
        <v>139</v>
      </c>
      <c r="N102" s="2121" t="s">
        <v>141</v>
      </c>
      <c r="O102" s="6"/>
      <c r="P102" s="233"/>
      <c r="Q102" s="233"/>
      <c r="R102" s="233"/>
      <c r="S102" s="233"/>
      <c r="T102" s="233"/>
      <c r="U102" s="233"/>
      <c r="V102" s="6"/>
      <c r="W102" s="233"/>
      <c r="X102" s="2122"/>
      <c r="Y102" s="2123"/>
      <c r="Z102" s="2123"/>
      <c r="AA102" s="2123"/>
      <c r="AB102" s="2123"/>
      <c r="AC102" s="2123"/>
      <c r="AD102" s="2123"/>
      <c r="AE102" s="2123"/>
      <c r="AF102" s="2123"/>
      <c r="AG102" s="2123"/>
      <c r="AH102" s="2123"/>
      <c r="AI102" s="2123"/>
      <c r="AJ102" s="2123"/>
      <c r="AK102" s="2123"/>
      <c r="AL102" s="2123"/>
      <c r="AM102" s="2123"/>
      <c r="AN102" s="2123"/>
      <c r="AO102" s="2123"/>
      <c r="AP102" s="2123"/>
      <c r="AQ102" s="2123"/>
      <c r="AR102" s="2123"/>
      <c r="CG102" s="40"/>
      <c r="CH102" s="40"/>
      <c r="CI102" s="40"/>
      <c r="CJ102" s="40"/>
    </row>
    <row r="103" spans="1:104" ht="16.350000000000001" customHeight="1" x14ac:dyDescent="0.2">
      <c r="A103" s="2124" t="s">
        <v>142</v>
      </c>
      <c r="B103" s="2125">
        <v>11004</v>
      </c>
      <c r="C103" s="2126">
        <v>539</v>
      </c>
      <c r="D103" s="2127">
        <v>8823</v>
      </c>
      <c r="E103" s="2128">
        <v>2720</v>
      </c>
      <c r="F103" s="2125">
        <v>34235</v>
      </c>
      <c r="G103" s="2129">
        <v>555</v>
      </c>
      <c r="H103" s="2129">
        <v>26019</v>
      </c>
      <c r="I103" s="2126">
        <v>7661</v>
      </c>
      <c r="J103" s="2130">
        <v>8284</v>
      </c>
      <c r="K103" s="2125"/>
      <c r="L103" s="2130"/>
      <c r="M103" s="2125"/>
      <c r="N103" s="2130"/>
      <c r="O103" s="6" t="str">
        <f>CA103&amp;CB103&amp;CC103&amp;CD103</f>
        <v/>
      </c>
      <c r="P103" s="233"/>
      <c r="Q103" s="233"/>
      <c r="R103" s="233"/>
      <c r="S103" s="233"/>
      <c r="T103" s="233"/>
      <c r="U103" s="233"/>
      <c r="V103" s="6"/>
      <c r="W103" s="233"/>
      <c r="X103" s="2131"/>
      <c r="Y103" s="2132"/>
      <c r="Z103" s="2132"/>
      <c r="AA103" s="2132"/>
      <c r="AB103" s="2132"/>
      <c r="AC103" s="2132"/>
      <c r="AD103" s="2132"/>
      <c r="AE103" s="2132"/>
      <c r="AF103" s="2132"/>
      <c r="AG103" s="2132"/>
      <c r="AH103" s="2132"/>
      <c r="AI103" s="2132"/>
      <c r="AJ103" s="2132"/>
      <c r="AK103" s="2132"/>
      <c r="AL103" s="2132"/>
      <c r="AM103" s="2132"/>
      <c r="AN103" s="2132"/>
      <c r="AO103" s="2132"/>
      <c r="AP103" s="2132"/>
      <c r="AQ103" s="2132"/>
      <c r="AR103" s="2132"/>
      <c r="CA103" s="306" t="str">
        <f>IF(CG103=1,"* Las recetas totales despachadas a pacientes del PSC, deben ser menores o iguales al total de Recetas con Despacho Total. ","")</f>
        <v/>
      </c>
      <c r="CB103" s="306" t="str">
        <f>IF(CH103=1,"* Las recetas parciales despachadas a pacientes del PSC, deben ser menores o iguales al total de Recetas con Despacho Parcial. ","")</f>
        <v/>
      </c>
      <c r="CC103" s="306" t="str">
        <f>IF(CI103=1,"* Las prescripciones emitidas a pacientes del PSC, deben ser menores o iguales a las Prescripciones totales emitidas. ","")</f>
        <v/>
      </c>
      <c r="CD103" s="306" t="str">
        <f>IF(CJ103=1,"* Las prescripciones rechazadas a pacientes del PSC, deben ser menores o iguales a las Prescripciones totales rechazadas. ","")</f>
        <v/>
      </c>
      <c r="CG103" s="307">
        <f>IF(B103&lt;K103,1,0)</f>
        <v>0</v>
      </c>
      <c r="CH103" s="307">
        <f>IF(C103&lt;L103,1,0)</f>
        <v>0</v>
      </c>
      <c r="CI103" s="307">
        <f>IF(F103&lt;M103,1,0)</f>
        <v>0</v>
      </c>
      <c r="CJ103" s="307">
        <f>IF(G103&lt;N103,1,0)</f>
        <v>0</v>
      </c>
    </row>
    <row r="104" spans="1:104" ht="16.350000000000001" customHeight="1" x14ac:dyDescent="0.2">
      <c r="A104" s="308" t="s">
        <v>143</v>
      </c>
      <c r="B104" s="309">
        <v>703</v>
      </c>
      <c r="C104" s="310">
        <v>175</v>
      </c>
      <c r="D104" s="311">
        <v>878</v>
      </c>
      <c r="E104" s="312">
        <v>0</v>
      </c>
      <c r="F104" s="309">
        <v>1629</v>
      </c>
      <c r="G104" s="313">
        <v>195</v>
      </c>
      <c r="H104" s="313">
        <v>1434</v>
      </c>
      <c r="I104" s="310">
        <v>0</v>
      </c>
      <c r="J104" s="314">
        <v>703</v>
      </c>
      <c r="K104" s="315"/>
      <c r="L104" s="316"/>
      <c r="M104" s="315"/>
      <c r="N104" s="316"/>
      <c r="O104" s="6"/>
      <c r="P104" s="233"/>
      <c r="Q104" s="233"/>
      <c r="R104" s="233"/>
      <c r="S104" s="233"/>
      <c r="T104" s="233"/>
      <c r="U104" s="233"/>
      <c r="V104" s="6"/>
      <c r="W104" s="233"/>
      <c r="X104" s="2106"/>
      <c r="Y104" s="2037"/>
      <c r="Z104" s="2037"/>
      <c r="AA104" s="2037"/>
      <c r="AB104" s="2037"/>
      <c r="AC104" s="2037"/>
      <c r="AD104" s="2037"/>
      <c r="AE104" s="2037"/>
      <c r="AF104" s="2037"/>
      <c r="AG104" s="2037"/>
      <c r="AH104" s="2037"/>
      <c r="AI104" s="2037"/>
      <c r="AJ104" s="2037"/>
      <c r="AK104" s="2037"/>
      <c r="AL104" s="2037"/>
      <c r="AM104" s="2037"/>
      <c r="AN104" s="2037"/>
      <c r="AO104" s="2037"/>
      <c r="AP104" s="2037"/>
      <c r="AQ104" s="2037"/>
      <c r="AR104" s="2037"/>
      <c r="CA104" s="306" t="str">
        <f>IF(CG104=1,"* Las recetas totales despachadas a pacientes del PSC, deben ser menores o iguales al total de Recetas con Despacho Total. ","")</f>
        <v/>
      </c>
      <c r="CB104" s="306" t="str">
        <f>IF(CH104=1,"* Las recetas parciales despachadas a pacientes del PSC, deben ser menores o iguales al total de Recetas con Despacho Parcial. ","")</f>
        <v/>
      </c>
      <c r="CC104" s="306" t="str">
        <f>IF(CI104=1,"* Las prescripciones emitidas a pacientes del PSC, deben ser menores o iguales a las Prescripciones totales emitidas. ","")</f>
        <v/>
      </c>
      <c r="CD104" s="306" t="str">
        <f>IF(CJ104=1,"* Las prescripciones rechazadas a pacientes del PSC, deben ser menores o iguales a las Prescripciones totales rechazadas. ","")</f>
        <v/>
      </c>
      <c r="CG104" s="307">
        <f t="shared" ref="CG104:CH105" si="8">IF(B104&lt;K104,1,0)</f>
        <v>0</v>
      </c>
      <c r="CH104" s="307">
        <f t="shared" si="8"/>
        <v>0</v>
      </c>
      <c r="CI104" s="307">
        <f t="shared" ref="CI104:CJ105" si="9">IF(F104&lt;M104,1,0)</f>
        <v>0</v>
      </c>
      <c r="CJ104" s="307">
        <f t="shared" si="9"/>
        <v>0</v>
      </c>
    </row>
    <row r="105" spans="1:104" ht="16.350000000000001" customHeight="1" x14ac:dyDescent="0.2">
      <c r="A105" s="308" t="s">
        <v>144</v>
      </c>
      <c r="B105" s="317">
        <v>859</v>
      </c>
      <c r="C105" s="318">
        <v>0</v>
      </c>
      <c r="D105" s="319">
        <v>859</v>
      </c>
      <c r="E105" s="320">
        <v>0</v>
      </c>
      <c r="F105" s="317">
        <v>859</v>
      </c>
      <c r="G105" s="321">
        <v>0</v>
      </c>
      <c r="H105" s="321">
        <v>859</v>
      </c>
      <c r="I105" s="318">
        <v>0</v>
      </c>
      <c r="J105" s="322">
        <v>859</v>
      </c>
      <c r="K105" s="323"/>
      <c r="L105" s="324"/>
      <c r="M105" s="323"/>
      <c r="N105" s="324"/>
      <c r="O105" s="6"/>
      <c r="P105" s="233"/>
      <c r="Q105" s="233"/>
      <c r="R105" s="233"/>
      <c r="S105" s="233"/>
      <c r="T105" s="233"/>
      <c r="U105" s="233"/>
      <c r="V105" s="6"/>
      <c r="W105" s="233"/>
      <c r="X105" s="2106"/>
      <c r="Y105" s="2037"/>
      <c r="Z105" s="2037"/>
      <c r="AA105" s="2037"/>
      <c r="AB105" s="2037"/>
      <c r="AC105" s="2037"/>
      <c r="AD105" s="2037"/>
      <c r="AE105" s="2037"/>
      <c r="AF105" s="2037"/>
      <c r="AG105" s="2037"/>
      <c r="AH105" s="2037"/>
      <c r="AI105" s="2037"/>
      <c r="AJ105" s="2037"/>
      <c r="AK105" s="2037"/>
      <c r="AL105" s="2037"/>
      <c r="AM105" s="2037"/>
      <c r="AN105" s="2037"/>
      <c r="AO105" s="2037"/>
      <c r="AP105" s="2037"/>
      <c r="AQ105" s="2037"/>
      <c r="AR105" s="2037"/>
      <c r="CA105" s="306" t="str">
        <f>IF(CG105=1,"* Las recetas totales despachadas a pacientes del PSC, deben ser menores o iguales al total de Recetas con Despacho Total. ","")</f>
        <v/>
      </c>
      <c r="CB105" s="306" t="str">
        <f>IF(CH105=1,"* Las recetas parciales despachadas a pacientes del PSC, deben ser menores o iguales al total de Recetas con Despacho Parcial. ","")</f>
        <v/>
      </c>
      <c r="CC105" s="306" t="str">
        <f>IF(CI105=1,"* Las prescripciones emitidas a pacientes del PSC, deben ser menores o iguales a las Prescripciones totales emitidas. ","")</f>
        <v/>
      </c>
      <c r="CD105" s="306" t="str">
        <f>IF(CJ105=1,"* Las prescripciones rechazadas a pacientes del PSC, deben ser menores o iguales a las Prescripciones totales rechazadas. ","")</f>
        <v/>
      </c>
      <c r="CG105" s="307">
        <f t="shared" si="8"/>
        <v>0</v>
      </c>
      <c r="CH105" s="307">
        <f t="shared" si="8"/>
        <v>0</v>
      </c>
      <c r="CI105" s="307">
        <f t="shared" si="9"/>
        <v>0</v>
      </c>
      <c r="CJ105" s="307">
        <f t="shared" si="9"/>
        <v>0</v>
      </c>
    </row>
    <row r="106" spans="1:104" ht="16.350000000000001" customHeight="1" x14ac:dyDescent="0.2">
      <c r="A106" s="2133" t="s">
        <v>32</v>
      </c>
      <c r="B106" s="2134">
        <f>SUM(B103:B105)</f>
        <v>12566</v>
      </c>
      <c r="C106" s="2135">
        <f>SUM(C103:C105)</f>
        <v>714</v>
      </c>
      <c r="D106" s="2136">
        <f t="shared" ref="D106:E106" si="10">SUM(D103:D105)</f>
        <v>10560</v>
      </c>
      <c r="E106" s="2135">
        <f t="shared" si="10"/>
        <v>2720</v>
      </c>
      <c r="F106" s="2134">
        <f>SUM(F103:F105)</f>
        <v>36723</v>
      </c>
      <c r="G106" s="2137">
        <f>SUM(G103:G105)</f>
        <v>750</v>
      </c>
      <c r="H106" s="2137">
        <f t="shared" ref="H106:I106" si="11">SUM(H103:H105)</f>
        <v>28312</v>
      </c>
      <c r="I106" s="2135">
        <f t="shared" si="11"/>
        <v>7661</v>
      </c>
      <c r="J106" s="2138">
        <f>SUM(J103:J105)</f>
        <v>9846</v>
      </c>
      <c r="K106" s="2134">
        <f>+K103</f>
        <v>0</v>
      </c>
      <c r="L106" s="2138">
        <f>+L103</f>
        <v>0</v>
      </c>
      <c r="M106" s="2134">
        <f>+M103</f>
        <v>0</v>
      </c>
      <c r="N106" s="2138">
        <f>+N103</f>
        <v>0</v>
      </c>
      <c r="O106" s="6"/>
      <c r="P106" s="233"/>
      <c r="Q106" s="233"/>
      <c r="R106" s="233"/>
      <c r="S106" s="233"/>
      <c r="T106" s="233"/>
      <c r="U106" s="233"/>
      <c r="V106" s="6"/>
      <c r="W106" s="233"/>
      <c r="X106" s="2122"/>
      <c r="Y106" s="2123"/>
      <c r="Z106" s="2123"/>
      <c r="AA106" s="2123"/>
      <c r="AB106" s="2123"/>
      <c r="AC106" s="2123"/>
      <c r="AD106" s="2123"/>
      <c r="AE106" s="2123"/>
      <c r="AF106" s="2123"/>
      <c r="AG106" s="2123"/>
      <c r="AH106" s="2123"/>
      <c r="AI106" s="2123"/>
      <c r="AJ106" s="2123"/>
      <c r="AK106" s="2123"/>
      <c r="AL106" s="2123"/>
      <c r="AM106" s="2123"/>
      <c r="AN106" s="2123"/>
      <c r="AO106" s="2123"/>
      <c r="AP106" s="2123"/>
      <c r="AQ106" s="2123"/>
      <c r="AR106" s="2123"/>
      <c r="CG106" s="40"/>
      <c r="CH106" s="40"/>
      <c r="CI106" s="40"/>
      <c r="CJ106" s="40"/>
    </row>
    <row r="107" spans="1:104" ht="31.35" customHeight="1" x14ac:dyDescent="0.2">
      <c r="A107" s="9" t="s">
        <v>145</v>
      </c>
      <c r="B107" s="2139"/>
      <c r="C107" s="2140"/>
      <c r="D107" s="335"/>
      <c r="E107" s="2141"/>
      <c r="F107" s="2141"/>
      <c r="G107" s="2142"/>
      <c r="H107" s="2142"/>
      <c r="I107" s="2143"/>
      <c r="J107" s="339"/>
      <c r="K107" s="2143"/>
      <c r="L107" s="339"/>
      <c r="M107" s="6"/>
      <c r="N107" s="6"/>
      <c r="O107" s="6"/>
      <c r="P107" s="6"/>
      <c r="Q107" s="233"/>
      <c r="R107" s="233"/>
      <c r="S107" s="233"/>
      <c r="T107" s="233"/>
      <c r="U107" s="233"/>
      <c r="V107" s="233"/>
      <c r="W107" s="6"/>
      <c r="X107" s="2106"/>
      <c r="Y107" s="2106"/>
      <c r="Z107" s="2037"/>
      <c r="AA107" s="2037"/>
      <c r="AB107" s="2037"/>
      <c r="AC107" s="2037"/>
      <c r="AD107" s="2037"/>
      <c r="AE107" s="2037"/>
      <c r="AF107" s="2037"/>
      <c r="AG107" s="2037"/>
      <c r="AH107" s="2037"/>
      <c r="AI107" s="2037"/>
      <c r="AJ107" s="2037"/>
      <c r="AK107" s="2037"/>
      <c r="AL107" s="2037"/>
      <c r="AM107" s="2037"/>
      <c r="AN107" s="2037"/>
      <c r="AO107" s="2037"/>
      <c r="AP107" s="2037"/>
      <c r="AQ107" s="2037"/>
      <c r="AR107" s="2037"/>
      <c r="CG107" s="40"/>
      <c r="CH107" s="40"/>
      <c r="CI107" s="40"/>
      <c r="CJ107" s="40"/>
    </row>
    <row r="108" spans="1:104" ht="31.35" customHeight="1" x14ac:dyDescent="0.2">
      <c r="A108" s="3021" t="s">
        <v>146</v>
      </c>
      <c r="B108" s="3023" t="s">
        <v>147</v>
      </c>
      <c r="C108" s="3025" t="s">
        <v>148</v>
      </c>
      <c r="D108" s="3026"/>
      <c r="E108" s="3026"/>
      <c r="F108" s="3026"/>
      <c r="G108" s="3026"/>
      <c r="H108" s="3026"/>
      <c r="I108" s="3026"/>
      <c r="J108" s="3026"/>
      <c r="K108" s="3026"/>
      <c r="L108" s="3027"/>
      <c r="M108" s="3023" t="s">
        <v>149</v>
      </c>
      <c r="N108" s="6"/>
      <c r="O108" s="335"/>
      <c r="P108" s="335"/>
      <c r="Q108" s="335"/>
      <c r="R108" s="233"/>
      <c r="S108" s="233"/>
      <c r="T108" s="233"/>
      <c r="U108" s="233"/>
      <c r="V108" s="233"/>
      <c r="W108" s="233"/>
      <c r="X108" s="233"/>
      <c r="Y108" s="233"/>
      <c r="Z108" s="2106"/>
      <c r="AA108" s="2037"/>
      <c r="AB108" s="2037"/>
      <c r="AC108" s="2037"/>
      <c r="AD108" s="2037"/>
      <c r="AE108" s="2037"/>
      <c r="AF108" s="2037"/>
      <c r="AG108" s="2037"/>
      <c r="AH108" s="2037"/>
      <c r="AI108" s="2037"/>
      <c r="AJ108" s="2037"/>
      <c r="AK108" s="2037"/>
      <c r="AL108" s="2037"/>
      <c r="AM108" s="2037"/>
      <c r="AN108" s="2037"/>
      <c r="AO108" s="2037"/>
      <c r="AP108" s="2037"/>
      <c r="AQ108" s="2037"/>
      <c r="AR108" s="2037"/>
      <c r="AS108" s="2037"/>
      <c r="AT108" s="2037"/>
      <c r="BX108" s="2"/>
      <c r="BZ108" s="3"/>
      <c r="CG108" s="40"/>
      <c r="CH108" s="40"/>
      <c r="CI108" s="40"/>
      <c r="CJ108" s="40"/>
    </row>
    <row r="109" spans="1:104" ht="35.25" customHeight="1" x14ac:dyDescent="0.2">
      <c r="A109" s="3022"/>
      <c r="B109" s="3024"/>
      <c r="C109" s="2144" t="s">
        <v>150</v>
      </c>
      <c r="D109" s="2145" t="s">
        <v>151</v>
      </c>
      <c r="E109" s="2145" t="s">
        <v>152</v>
      </c>
      <c r="F109" s="2145" t="s">
        <v>153</v>
      </c>
      <c r="G109" s="2145" t="s">
        <v>154</v>
      </c>
      <c r="H109" s="2146" t="s">
        <v>155</v>
      </c>
      <c r="I109" s="2146" t="s">
        <v>156</v>
      </c>
      <c r="J109" s="2145" t="s">
        <v>157</v>
      </c>
      <c r="K109" s="2146" t="s">
        <v>158</v>
      </c>
      <c r="L109" s="2147" t="s">
        <v>159</v>
      </c>
      <c r="M109" s="3024"/>
      <c r="N109" s="6"/>
      <c r="O109" s="335"/>
      <c r="P109" s="335"/>
      <c r="Q109" s="335"/>
      <c r="R109" s="233"/>
      <c r="S109" s="233"/>
      <c r="T109" s="233"/>
      <c r="U109" s="233"/>
      <c r="V109" s="233"/>
      <c r="W109" s="233"/>
      <c r="X109" s="233"/>
      <c r="Y109" s="233"/>
      <c r="Z109" s="2106"/>
      <c r="AA109" s="2037"/>
      <c r="AB109" s="2037"/>
      <c r="AC109" s="2037"/>
      <c r="AD109" s="2037"/>
      <c r="AE109" s="2037"/>
      <c r="AF109" s="2037"/>
      <c r="AG109" s="2037"/>
      <c r="AH109" s="2037"/>
      <c r="AI109" s="2037"/>
      <c r="AJ109" s="2037"/>
      <c r="AK109" s="2037"/>
      <c r="AL109" s="2037"/>
      <c r="AM109" s="2037"/>
      <c r="AN109" s="2037"/>
      <c r="AO109" s="2037"/>
      <c r="AP109" s="2037"/>
      <c r="AQ109" s="2037"/>
      <c r="AR109" s="2037"/>
      <c r="AS109" s="2037"/>
      <c r="AT109" s="2037"/>
      <c r="BX109" s="2"/>
      <c r="BZ109" s="3"/>
      <c r="CG109" s="40"/>
      <c r="CH109" s="40"/>
      <c r="CI109" s="40"/>
      <c r="CJ109" s="40"/>
    </row>
    <row r="110" spans="1:104" ht="16.350000000000001" customHeight="1" x14ac:dyDescent="0.2">
      <c r="A110" s="2148" t="s">
        <v>160</v>
      </c>
      <c r="B110" s="2149"/>
      <c r="C110" s="2125"/>
      <c r="D110" s="2129"/>
      <c r="E110" s="2129"/>
      <c r="F110" s="2129"/>
      <c r="G110" s="2129"/>
      <c r="H110" s="2129"/>
      <c r="I110" s="2129"/>
      <c r="J110" s="2129"/>
      <c r="K110" s="2129"/>
      <c r="L110" s="2149"/>
      <c r="M110" s="2150"/>
      <c r="N110" s="6"/>
      <c r="O110" s="335"/>
      <c r="P110" s="335"/>
      <c r="Q110" s="335"/>
      <c r="R110" s="233"/>
      <c r="S110" s="233"/>
      <c r="T110" s="233"/>
      <c r="U110" s="233"/>
      <c r="V110" s="233"/>
      <c r="W110" s="233"/>
      <c r="X110" s="233"/>
      <c r="Y110" s="233"/>
      <c r="Z110" s="2106"/>
      <c r="AA110" s="2037"/>
      <c r="AB110" s="2037"/>
      <c r="AC110" s="2037"/>
      <c r="AD110" s="2037"/>
      <c r="AE110" s="2037"/>
      <c r="AF110" s="2037"/>
      <c r="AG110" s="2037"/>
      <c r="AH110" s="2037"/>
      <c r="AI110" s="2037"/>
      <c r="AJ110" s="2037"/>
      <c r="AK110" s="2037"/>
      <c r="AL110" s="2037"/>
      <c r="AM110" s="2037"/>
      <c r="AN110" s="2037"/>
      <c r="AO110" s="2037"/>
      <c r="AP110" s="2037"/>
      <c r="AQ110" s="2037"/>
      <c r="AR110" s="2037"/>
      <c r="AS110" s="2037"/>
      <c r="AT110" s="2037"/>
      <c r="BX110" s="2"/>
      <c r="BZ110" s="3"/>
      <c r="CG110" s="40"/>
      <c r="CH110" s="40"/>
      <c r="CI110" s="40"/>
      <c r="CJ110" s="40"/>
    </row>
    <row r="111" spans="1:104" ht="16.350000000000001" customHeight="1" x14ac:dyDescent="0.2">
      <c r="A111" s="109" t="s">
        <v>161</v>
      </c>
      <c r="B111" s="318"/>
      <c r="C111" s="349"/>
      <c r="D111" s="321"/>
      <c r="E111" s="321"/>
      <c r="F111" s="321"/>
      <c r="G111" s="321"/>
      <c r="H111" s="321"/>
      <c r="I111" s="321"/>
      <c r="J111" s="321"/>
      <c r="K111" s="321"/>
      <c r="L111" s="318"/>
      <c r="M111" s="350"/>
      <c r="N111" s="339"/>
      <c r="O111" s="335"/>
      <c r="P111" s="335"/>
      <c r="Q111" s="335"/>
      <c r="R111" s="233"/>
      <c r="S111" s="233"/>
      <c r="T111" s="233"/>
      <c r="U111" s="233"/>
      <c r="V111" s="233"/>
      <c r="W111" s="233"/>
      <c r="X111" s="233"/>
      <c r="Y111" s="233"/>
      <c r="Z111" s="2106"/>
      <c r="AA111" s="2037"/>
      <c r="AB111" s="2037"/>
      <c r="AC111" s="2037"/>
      <c r="AD111" s="2037"/>
      <c r="AE111" s="2037"/>
      <c r="AF111" s="2037"/>
      <c r="AG111" s="2037"/>
      <c r="AH111" s="2037"/>
      <c r="AI111" s="2037"/>
      <c r="AJ111" s="2037"/>
      <c r="AK111" s="2037"/>
      <c r="AL111" s="2037"/>
      <c r="AM111" s="2037"/>
      <c r="AN111" s="2037"/>
      <c r="AO111" s="2037"/>
      <c r="AP111" s="2037"/>
      <c r="AQ111" s="2037"/>
      <c r="AR111" s="2037"/>
      <c r="AS111" s="2037"/>
      <c r="AT111" s="2037"/>
      <c r="BX111" s="2"/>
      <c r="BZ111" s="3"/>
      <c r="CG111" s="40"/>
      <c r="CH111" s="40"/>
      <c r="CI111" s="40"/>
      <c r="CJ111" s="40"/>
    </row>
    <row r="112" spans="1:104" ht="16.350000000000001" customHeight="1" x14ac:dyDescent="0.2">
      <c r="A112" s="230" t="s">
        <v>162</v>
      </c>
      <c r="B112" s="351"/>
      <c r="C112" s="317"/>
      <c r="D112" s="352"/>
      <c r="E112" s="352"/>
      <c r="F112" s="352"/>
      <c r="G112" s="352"/>
      <c r="H112" s="352"/>
      <c r="I112" s="352"/>
      <c r="J112" s="352"/>
      <c r="K112" s="352"/>
      <c r="L112" s="351"/>
      <c r="M112" s="353"/>
      <c r="N112" s="2151"/>
      <c r="O112" s="335"/>
      <c r="P112" s="335"/>
      <c r="Q112" s="335"/>
      <c r="R112" s="233"/>
      <c r="S112" s="233"/>
      <c r="T112" s="233"/>
      <c r="U112" s="233"/>
      <c r="V112" s="233"/>
      <c r="W112" s="233"/>
      <c r="X112" s="233"/>
      <c r="Y112" s="233"/>
      <c r="Z112" s="2106"/>
      <c r="AA112" s="2037"/>
      <c r="AB112" s="2037"/>
      <c r="AC112" s="2037"/>
      <c r="AD112" s="2037"/>
      <c r="AE112" s="2037"/>
      <c r="AF112" s="2037"/>
      <c r="AG112" s="2037"/>
      <c r="AH112" s="2037"/>
      <c r="AI112" s="2037"/>
      <c r="AJ112" s="2037"/>
      <c r="AK112" s="2037"/>
      <c r="AL112" s="2037"/>
      <c r="AM112" s="2037"/>
      <c r="AN112" s="2037"/>
      <c r="AO112" s="2037"/>
      <c r="AP112" s="2037"/>
      <c r="AQ112" s="2037"/>
      <c r="AR112" s="2037"/>
      <c r="AS112" s="2037"/>
      <c r="AT112" s="2037"/>
      <c r="BX112" s="2"/>
      <c r="BZ112" s="3"/>
      <c r="CG112" s="40"/>
      <c r="CH112" s="40"/>
      <c r="CI112" s="40"/>
      <c r="CJ112" s="40"/>
    </row>
    <row r="113" spans="1:88" ht="31.35" customHeight="1" x14ac:dyDescent="0.2">
      <c r="A113" s="10" t="s">
        <v>163</v>
      </c>
      <c r="B113" s="1533"/>
      <c r="C113" s="1533"/>
      <c r="D113" s="1533"/>
      <c r="E113" s="1533"/>
      <c r="F113" s="1533"/>
      <c r="G113" s="1533"/>
      <c r="H113" s="1533"/>
      <c r="I113" s="1533"/>
      <c r="J113" s="1533"/>
      <c r="K113" s="1533"/>
      <c r="L113" s="1533"/>
      <c r="M113" s="1533"/>
      <c r="N113" s="1533"/>
      <c r="O113" s="1533"/>
      <c r="P113" s="1533"/>
      <c r="Q113" s="1533"/>
      <c r="R113" s="1533"/>
      <c r="S113" s="1533"/>
      <c r="T113" s="1533"/>
      <c r="U113" s="1533"/>
      <c r="V113" s="1533"/>
      <c r="W113" s="1533"/>
      <c r="X113" s="1533"/>
      <c r="Y113" s="1533"/>
      <c r="Z113" s="1533"/>
      <c r="AA113" s="1533"/>
      <c r="AB113" s="1533"/>
      <c r="AC113" s="1533"/>
      <c r="AD113" s="1533"/>
      <c r="AE113" s="1533"/>
      <c r="AF113" s="1533"/>
      <c r="AG113" s="1533"/>
      <c r="AH113" s="1533"/>
      <c r="AI113" s="1533"/>
      <c r="AJ113" s="1533"/>
      <c r="AK113" s="1533"/>
      <c r="AL113" s="1533"/>
      <c r="AM113" s="1533"/>
      <c r="AN113" s="1533"/>
      <c r="AO113" s="2152"/>
      <c r="AP113" s="2152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CG113" s="40"/>
      <c r="CH113" s="40"/>
      <c r="CI113" s="40"/>
      <c r="CJ113" s="40"/>
    </row>
    <row r="114" spans="1:88" ht="16.350000000000001" customHeight="1" x14ac:dyDescent="0.2">
      <c r="A114" s="2990" t="s">
        <v>164</v>
      </c>
      <c r="B114" s="2890" t="s">
        <v>4</v>
      </c>
      <c r="C114" s="2891"/>
      <c r="D114" s="2892"/>
      <c r="E114" s="3013" t="s">
        <v>5</v>
      </c>
      <c r="F114" s="3009"/>
      <c r="G114" s="3009"/>
      <c r="H114" s="3009"/>
      <c r="I114" s="3009"/>
      <c r="J114" s="3009"/>
      <c r="K114" s="3009"/>
      <c r="L114" s="3009"/>
      <c r="M114" s="3009"/>
      <c r="N114" s="3009"/>
      <c r="O114" s="3009"/>
      <c r="P114" s="3009"/>
      <c r="Q114" s="3009"/>
      <c r="R114" s="3009"/>
      <c r="S114" s="3009"/>
      <c r="T114" s="3009"/>
      <c r="U114" s="3009"/>
      <c r="V114" s="3009"/>
      <c r="W114" s="3009"/>
      <c r="X114" s="3009"/>
      <c r="Y114" s="3009"/>
      <c r="Z114" s="3009"/>
      <c r="AA114" s="3009"/>
      <c r="AB114" s="3009"/>
      <c r="AC114" s="3009"/>
      <c r="AD114" s="3009"/>
      <c r="AE114" s="3009"/>
      <c r="AF114" s="3009"/>
      <c r="AG114" s="3009"/>
      <c r="AH114" s="3009"/>
      <c r="AI114" s="3009"/>
      <c r="AJ114" s="3009"/>
      <c r="AK114" s="3009"/>
      <c r="AL114" s="3009"/>
      <c r="AM114" s="3009"/>
      <c r="AN114" s="2996"/>
      <c r="AO114" s="2892" t="s">
        <v>6</v>
      </c>
      <c r="AP114" s="2871" t="s">
        <v>165</v>
      </c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CG114" s="40"/>
      <c r="CH114" s="40"/>
      <c r="CI114" s="40"/>
      <c r="CJ114" s="40"/>
    </row>
    <row r="115" spans="1:88" ht="16.350000000000001" customHeight="1" x14ac:dyDescent="0.2">
      <c r="A115" s="2888"/>
      <c r="B115" s="2992"/>
      <c r="C115" s="2993"/>
      <c r="D115" s="2994"/>
      <c r="E115" s="3013" t="s">
        <v>11</v>
      </c>
      <c r="F115" s="3012"/>
      <c r="G115" s="3013" t="s">
        <v>12</v>
      </c>
      <c r="H115" s="3012"/>
      <c r="I115" s="3013" t="s">
        <v>13</v>
      </c>
      <c r="J115" s="3012"/>
      <c r="K115" s="3013" t="s">
        <v>14</v>
      </c>
      <c r="L115" s="3012"/>
      <c r="M115" s="3013" t="s">
        <v>15</v>
      </c>
      <c r="N115" s="3012"/>
      <c r="O115" s="3013" t="s">
        <v>16</v>
      </c>
      <c r="P115" s="3012"/>
      <c r="Q115" s="3009" t="s">
        <v>17</v>
      </c>
      <c r="R115" s="3012"/>
      <c r="S115" s="3013" t="s">
        <v>18</v>
      </c>
      <c r="T115" s="3012"/>
      <c r="U115" s="3013" t="s">
        <v>19</v>
      </c>
      <c r="V115" s="3012"/>
      <c r="W115" s="3013" t="s">
        <v>20</v>
      </c>
      <c r="X115" s="3012"/>
      <c r="Y115" s="3013" t="s">
        <v>21</v>
      </c>
      <c r="Z115" s="3012"/>
      <c r="AA115" s="3013" t="s">
        <v>22</v>
      </c>
      <c r="AB115" s="3012"/>
      <c r="AC115" s="3013" t="s">
        <v>23</v>
      </c>
      <c r="AD115" s="3012"/>
      <c r="AE115" s="3013" t="s">
        <v>24</v>
      </c>
      <c r="AF115" s="3012"/>
      <c r="AG115" s="3013" t="s">
        <v>25</v>
      </c>
      <c r="AH115" s="3012"/>
      <c r="AI115" s="3013" t="s">
        <v>26</v>
      </c>
      <c r="AJ115" s="3012"/>
      <c r="AK115" s="3013" t="s">
        <v>27</v>
      </c>
      <c r="AL115" s="3012"/>
      <c r="AM115" s="3009" t="s">
        <v>28</v>
      </c>
      <c r="AN115" s="2996"/>
      <c r="AO115" s="2892"/>
      <c r="AP115" s="2871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CG115" s="40"/>
      <c r="CH115" s="40"/>
      <c r="CI115" s="40"/>
      <c r="CJ115" s="40"/>
    </row>
    <row r="116" spans="1:88" ht="16.350000000000001" customHeight="1" x14ac:dyDescent="0.2">
      <c r="A116" s="2991"/>
      <c r="B116" s="2153" t="s">
        <v>29</v>
      </c>
      <c r="C116" s="2084" t="s">
        <v>30</v>
      </c>
      <c r="D116" s="2154" t="s">
        <v>31</v>
      </c>
      <c r="E116" s="2042" t="s">
        <v>30</v>
      </c>
      <c r="F116" s="2083" t="s">
        <v>31</v>
      </c>
      <c r="G116" s="2042" t="s">
        <v>30</v>
      </c>
      <c r="H116" s="2083" t="s">
        <v>31</v>
      </c>
      <c r="I116" s="2042" t="s">
        <v>30</v>
      </c>
      <c r="J116" s="2083" t="s">
        <v>31</v>
      </c>
      <c r="K116" s="2042" t="s">
        <v>30</v>
      </c>
      <c r="L116" s="2083" t="s">
        <v>31</v>
      </c>
      <c r="M116" s="2042" t="s">
        <v>30</v>
      </c>
      <c r="N116" s="2083" t="s">
        <v>31</v>
      </c>
      <c r="O116" s="2042" t="s">
        <v>30</v>
      </c>
      <c r="P116" s="2083" t="s">
        <v>31</v>
      </c>
      <c r="Q116" s="2042" t="s">
        <v>30</v>
      </c>
      <c r="R116" s="2083" t="s">
        <v>31</v>
      </c>
      <c r="S116" s="2042" t="s">
        <v>30</v>
      </c>
      <c r="T116" s="2083" t="s">
        <v>31</v>
      </c>
      <c r="U116" s="2042" t="s">
        <v>30</v>
      </c>
      <c r="V116" s="2083" t="s">
        <v>31</v>
      </c>
      <c r="W116" s="2042" t="s">
        <v>30</v>
      </c>
      <c r="X116" s="2083" t="s">
        <v>31</v>
      </c>
      <c r="Y116" s="2042" t="s">
        <v>30</v>
      </c>
      <c r="Z116" s="2083" t="s">
        <v>31</v>
      </c>
      <c r="AA116" s="2042" t="s">
        <v>30</v>
      </c>
      <c r="AB116" s="2083" t="s">
        <v>31</v>
      </c>
      <c r="AC116" s="2042" t="s">
        <v>30</v>
      </c>
      <c r="AD116" s="2083" t="s">
        <v>31</v>
      </c>
      <c r="AE116" s="2042" t="s">
        <v>30</v>
      </c>
      <c r="AF116" s="2083" t="s">
        <v>31</v>
      </c>
      <c r="AG116" s="2042" t="s">
        <v>30</v>
      </c>
      <c r="AH116" s="2083" t="s">
        <v>31</v>
      </c>
      <c r="AI116" s="2042" t="s">
        <v>30</v>
      </c>
      <c r="AJ116" s="2083" t="s">
        <v>31</v>
      </c>
      <c r="AK116" s="2042" t="s">
        <v>30</v>
      </c>
      <c r="AL116" s="2083" t="s">
        <v>31</v>
      </c>
      <c r="AM116" s="2042" t="s">
        <v>30</v>
      </c>
      <c r="AN116" s="2085" t="s">
        <v>31</v>
      </c>
      <c r="AO116" s="2994"/>
      <c r="AP116" s="3014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CG116" s="40"/>
      <c r="CH116" s="40"/>
      <c r="CI116" s="40"/>
      <c r="CJ116" s="40"/>
    </row>
    <row r="117" spans="1:88" ht="16.350000000000001" customHeight="1" x14ac:dyDescent="0.2">
      <c r="A117" s="358" t="s">
        <v>166</v>
      </c>
      <c r="B117" s="109">
        <f>SUM(C117:D117)</f>
        <v>0</v>
      </c>
      <c r="C117" s="359">
        <f>SUM(E117+G117+I117+K117+M117+O117+Q117+S117+U117+W117+Y117+AA117+AC117+AE117+AG117+AI117+AK117+AM117)</f>
        <v>0</v>
      </c>
      <c r="D117" s="360">
        <f>SUM(F117+H117+J117+L117+N117+P117+R117+T117+V117+X117+Z117+AB117+AD117+AF117+AH117+AJ117+AL117+AN117)</f>
        <v>0</v>
      </c>
      <c r="E117" s="65"/>
      <c r="F117" s="190"/>
      <c r="G117" s="65"/>
      <c r="H117" s="361"/>
      <c r="I117" s="65"/>
      <c r="J117" s="361"/>
      <c r="K117" s="65"/>
      <c r="L117" s="361"/>
      <c r="M117" s="65"/>
      <c r="N117" s="361"/>
      <c r="O117" s="65"/>
      <c r="P117" s="361"/>
      <c r="Q117" s="362"/>
      <c r="R117" s="361"/>
      <c r="S117" s="65"/>
      <c r="T117" s="361"/>
      <c r="U117" s="65"/>
      <c r="V117" s="361"/>
      <c r="W117" s="65"/>
      <c r="X117" s="361"/>
      <c r="Y117" s="65"/>
      <c r="Z117" s="361"/>
      <c r="AA117" s="65"/>
      <c r="AB117" s="361"/>
      <c r="AC117" s="65"/>
      <c r="AD117" s="361"/>
      <c r="AE117" s="65"/>
      <c r="AF117" s="361"/>
      <c r="AG117" s="65"/>
      <c r="AH117" s="361"/>
      <c r="AI117" s="65"/>
      <c r="AJ117" s="361"/>
      <c r="AK117" s="65"/>
      <c r="AL117" s="361"/>
      <c r="AM117" s="363"/>
      <c r="AN117" s="364"/>
      <c r="AO117" s="112"/>
      <c r="AP117" s="112"/>
      <c r="AQ117" s="162"/>
      <c r="AR117" s="38"/>
      <c r="AS117" s="38"/>
      <c r="AT117" s="38"/>
      <c r="AU117" s="38"/>
      <c r="AV117" s="38"/>
      <c r="AW117" s="38"/>
      <c r="AX117" s="38"/>
      <c r="AY117" s="38"/>
      <c r="AZ117" s="38"/>
      <c r="BA117" s="38"/>
      <c r="BB117" s="38"/>
      <c r="BC117" s="8"/>
      <c r="BD117" s="8"/>
      <c r="BE117" s="8"/>
      <c r="BF117" s="8"/>
      <c r="CA117" s="39"/>
      <c r="CB117" s="39"/>
      <c r="CC117" s="39"/>
      <c r="CG117" s="40">
        <v>0</v>
      </c>
      <c r="CH117" s="40">
        <v>0</v>
      </c>
      <c r="CI117" s="40">
        <v>0</v>
      </c>
      <c r="CJ117" s="40"/>
    </row>
    <row r="118" spans="1:88" ht="16.350000000000001" customHeight="1" x14ac:dyDescent="0.2">
      <c r="A118" s="358" t="s">
        <v>167</v>
      </c>
      <c r="B118" s="109">
        <f>SUM(C118:D118)</f>
        <v>0</v>
      </c>
      <c r="C118" s="359">
        <f t="shared" ref="C118:D119" si="12">SUM(E118+G118+I118+K118+M118+O118+Q118+S118+U118+W118+Y118+AA118+AC118+AE118+AG118+AI118+AK118+AM118)</f>
        <v>0</v>
      </c>
      <c r="D118" s="360">
        <f t="shared" si="12"/>
        <v>0</v>
      </c>
      <c r="E118" s="45"/>
      <c r="F118" s="46"/>
      <c r="G118" s="45"/>
      <c r="H118" s="47"/>
      <c r="I118" s="45"/>
      <c r="J118" s="47"/>
      <c r="K118" s="45"/>
      <c r="L118" s="47"/>
      <c r="M118" s="45"/>
      <c r="N118" s="47"/>
      <c r="O118" s="45"/>
      <c r="P118" s="47"/>
      <c r="Q118" s="110"/>
      <c r="R118" s="47"/>
      <c r="S118" s="45"/>
      <c r="T118" s="47"/>
      <c r="U118" s="45"/>
      <c r="V118" s="47"/>
      <c r="W118" s="45"/>
      <c r="X118" s="47"/>
      <c r="Y118" s="45"/>
      <c r="Z118" s="47"/>
      <c r="AA118" s="45"/>
      <c r="AB118" s="47"/>
      <c r="AC118" s="45"/>
      <c r="AD118" s="47"/>
      <c r="AE118" s="45"/>
      <c r="AF118" s="47"/>
      <c r="AG118" s="45"/>
      <c r="AH118" s="47"/>
      <c r="AI118" s="45"/>
      <c r="AJ118" s="47"/>
      <c r="AK118" s="45"/>
      <c r="AL118" s="47"/>
      <c r="AM118" s="111"/>
      <c r="AN118" s="55"/>
      <c r="AO118" s="52"/>
      <c r="AP118" s="52"/>
      <c r="AQ118" s="162"/>
      <c r="AR118" s="38"/>
      <c r="AS118" s="38"/>
      <c r="AT118" s="38"/>
      <c r="AU118" s="38"/>
      <c r="AV118" s="38"/>
      <c r="AW118" s="38"/>
      <c r="AX118" s="38"/>
      <c r="AY118" s="38"/>
      <c r="AZ118" s="38"/>
      <c r="BA118" s="38"/>
      <c r="BB118" s="38"/>
      <c r="BC118" s="8"/>
      <c r="BD118" s="8"/>
      <c r="BE118" s="8"/>
      <c r="BF118" s="8"/>
      <c r="CG118" s="40">
        <v>0</v>
      </c>
      <c r="CH118" s="40">
        <v>0</v>
      </c>
      <c r="CI118" s="40">
        <v>0</v>
      </c>
      <c r="CJ118" s="40"/>
    </row>
    <row r="119" spans="1:88" ht="16.350000000000001" customHeight="1" x14ac:dyDescent="0.2">
      <c r="A119" s="2155" t="s">
        <v>168</v>
      </c>
      <c r="B119" s="230">
        <f>SUM(C119:D119)</f>
        <v>0</v>
      </c>
      <c r="C119" s="366">
        <f t="shared" si="12"/>
        <v>0</v>
      </c>
      <c r="D119" s="367">
        <f t="shared" si="12"/>
        <v>0</v>
      </c>
      <c r="E119" s="88"/>
      <c r="F119" s="89"/>
      <c r="G119" s="88"/>
      <c r="H119" s="87"/>
      <c r="I119" s="88"/>
      <c r="J119" s="87"/>
      <c r="K119" s="88"/>
      <c r="L119" s="87"/>
      <c r="M119" s="88"/>
      <c r="N119" s="87"/>
      <c r="O119" s="88"/>
      <c r="P119" s="87"/>
      <c r="Q119" s="126"/>
      <c r="R119" s="87"/>
      <c r="S119" s="88"/>
      <c r="T119" s="87"/>
      <c r="U119" s="88"/>
      <c r="V119" s="87"/>
      <c r="W119" s="88"/>
      <c r="X119" s="87"/>
      <c r="Y119" s="88"/>
      <c r="Z119" s="87"/>
      <c r="AA119" s="88"/>
      <c r="AB119" s="87"/>
      <c r="AC119" s="88"/>
      <c r="AD119" s="87"/>
      <c r="AE119" s="88"/>
      <c r="AF119" s="87"/>
      <c r="AG119" s="88"/>
      <c r="AH119" s="87"/>
      <c r="AI119" s="88"/>
      <c r="AJ119" s="87"/>
      <c r="AK119" s="88"/>
      <c r="AL119" s="87"/>
      <c r="AM119" s="127"/>
      <c r="AN119" s="92"/>
      <c r="AO119" s="94"/>
      <c r="AP119" s="94"/>
      <c r="AQ119" s="162"/>
      <c r="AR119" s="38"/>
      <c r="AS119" s="38"/>
      <c r="AT119" s="38"/>
      <c r="AU119" s="38"/>
      <c r="AV119" s="38"/>
      <c r="AW119" s="38"/>
      <c r="AX119" s="38"/>
      <c r="AY119" s="38"/>
      <c r="AZ119" s="38"/>
      <c r="BA119" s="38"/>
      <c r="BB119" s="38"/>
      <c r="BC119" s="8"/>
      <c r="BD119" s="8"/>
      <c r="BE119" s="8"/>
      <c r="BF119" s="8"/>
      <c r="CG119" s="40">
        <v>0</v>
      </c>
      <c r="CH119" s="40">
        <v>0</v>
      </c>
      <c r="CI119" s="40">
        <v>0</v>
      </c>
      <c r="CJ119" s="40"/>
    </row>
    <row r="120" spans="1:88" ht="31.35" customHeight="1" x14ac:dyDescent="0.2">
      <c r="A120" s="9" t="s">
        <v>169</v>
      </c>
      <c r="B120" s="368"/>
      <c r="C120" s="368"/>
      <c r="D120" s="6"/>
      <c r="E120" s="368"/>
      <c r="F120" s="6"/>
      <c r="G120" s="6"/>
      <c r="H120" s="6"/>
      <c r="I120" s="6"/>
      <c r="J120" s="6"/>
      <c r="K120" s="6"/>
      <c r="L120" s="369"/>
      <c r="M120" s="369"/>
      <c r="N120" s="369"/>
      <c r="O120" s="369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CG120" s="40"/>
      <c r="CH120" s="40"/>
      <c r="CI120" s="40"/>
      <c r="CJ120" s="40"/>
    </row>
    <row r="121" spans="1:88" ht="16.350000000000001" customHeight="1" x14ac:dyDescent="0.2">
      <c r="A121" s="3003" t="s">
        <v>170</v>
      </c>
      <c r="B121" s="3004"/>
      <c r="C121" s="3003" t="s">
        <v>32</v>
      </c>
      <c r="D121" s="3007"/>
      <c r="E121" s="3004"/>
      <c r="F121" s="2995" t="s">
        <v>171</v>
      </c>
      <c r="G121" s="3009"/>
      <c r="H121" s="3009"/>
      <c r="I121" s="3009"/>
      <c r="J121" s="3009"/>
      <c r="K121" s="3009"/>
      <c r="L121" s="3009"/>
      <c r="M121" s="3009"/>
      <c r="N121" s="3009"/>
      <c r="O121" s="2996"/>
      <c r="P121" s="3010" t="s">
        <v>7</v>
      </c>
      <c r="Q121" s="3004" t="s">
        <v>8</v>
      </c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CG121" s="40"/>
      <c r="CH121" s="40"/>
      <c r="CI121" s="40"/>
      <c r="CJ121" s="40"/>
    </row>
    <row r="122" spans="1:88" ht="24" customHeight="1" x14ac:dyDescent="0.2">
      <c r="A122" s="2907"/>
      <c r="B122" s="2883"/>
      <c r="C122" s="3005"/>
      <c r="D122" s="3008"/>
      <c r="E122" s="3006"/>
      <c r="F122" s="2995" t="s">
        <v>172</v>
      </c>
      <c r="G122" s="3012"/>
      <c r="H122" s="2995" t="s">
        <v>173</v>
      </c>
      <c r="I122" s="3012"/>
      <c r="J122" s="2984" t="s">
        <v>174</v>
      </c>
      <c r="K122" s="2985"/>
      <c r="L122" s="2984" t="s">
        <v>175</v>
      </c>
      <c r="M122" s="2985"/>
      <c r="N122" s="2995" t="s">
        <v>176</v>
      </c>
      <c r="O122" s="2996"/>
      <c r="P122" s="2904"/>
      <c r="Q122" s="2883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CG122" s="40"/>
      <c r="CH122" s="40"/>
      <c r="CI122" s="40"/>
      <c r="CJ122" s="40"/>
    </row>
    <row r="123" spans="1:88" ht="22.5" customHeight="1" x14ac:dyDescent="0.2">
      <c r="A123" s="3005"/>
      <c r="B123" s="3006"/>
      <c r="C123" s="2144" t="s">
        <v>29</v>
      </c>
      <c r="D123" s="2145" t="s">
        <v>30</v>
      </c>
      <c r="E123" s="2156" t="s">
        <v>31</v>
      </c>
      <c r="F123" s="2144" t="s">
        <v>30</v>
      </c>
      <c r="G123" s="2156" t="s">
        <v>31</v>
      </c>
      <c r="H123" s="2144" t="s">
        <v>30</v>
      </c>
      <c r="I123" s="2156" t="s">
        <v>31</v>
      </c>
      <c r="J123" s="2144" t="s">
        <v>30</v>
      </c>
      <c r="K123" s="2156" t="s">
        <v>31</v>
      </c>
      <c r="L123" s="2144" t="s">
        <v>30</v>
      </c>
      <c r="M123" s="2156" t="s">
        <v>31</v>
      </c>
      <c r="N123" s="2144" t="s">
        <v>30</v>
      </c>
      <c r="O123" s="2157" t="s">
        <v>31</v>
      </c>
      <c r="P123" s="3011"/>
      <c r="Q123" s="3006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CG123" s="40"/>
      <c r="CH123" s="40"/>
      <c r="CI123" s="40"/>
      <c r="CJ123" s="40"/>
    </row>
    <row r="124" spans="1:88" ht="16.350000000000001" customHeight="1" x14ac:dyDescent="0.2">
      <c r="A124" s="2975" t="s">
        <v>177</v>
      </c>
      <c r="B124" s="1544" t="s">
        <v>178</v>
      </c>
      <c r="C124" s="2158">
        <f t="shared" ref="C124:C130" si="13">SUM(D124:E124)</f>
        <v>0</v>
      </c>
      <c r="D124" s="2159">
        <f>SUM(F124+H124+J124+L124+N124)</f>
        <v>0</v>
      </c>
      <c r="E124" s="377">
        <f>SUM(G124+I124+K124+M124+O124)</f>
        <v>0</v>
      </c>
      <c r="F124" s="2160"/>
      <c r="G124" s="2161"/>
      <c r="H124" s="2160"/>
      <c r="I124" s="2161"/>
      <c r="J124" s="2160"/>
      <c r="K124" s="2161"/>
      <c r="L124" s="2160"/>
      <c r="M124" s="2161"/>
      <c r="N124" s="2160"/>
      <c r="O124" s="2162"/>
      <c r="P124" s="2163"/>
      <c r="Q124" s="2161"/>
      <c r="R124" s="3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CG124" s="40">
        <v>0</v>
      </c>
      <c r="CH124" s="40">
        <v>0</v>
      </c>
      <c r="CI124" s="40">
        <v>0</v>
      </c>
      <c r="CJ124" s="40">
        <v>0</v>
      </c>
    </row>
    <row r="125" spans="1:88" ht="16.350000000000001" customHeight="1" x14ac:dyDescent="0.2">
      <c r="A125" s="2890"/>
      <c r="B125" s="382" t="s">
        <v>179</v>
      </c>
      <c r="C125" s="383">
        <f>SUM(D125:E125)</f>
        <v>0</v>
      </c>
      <c r="D125" s="384">
        <f t="shared" ref="D125:E130" si="14">SUM(F125+H125+J125+L125+N125)</f>
        <v>0</v>
      </c>
      <c r="E125" s="385">
        <f t="shared" si="14"/>
        <v>0</v>
      </c>
      <c r="F125" s="2164"/>
      <c r="G125" s="2165"/>
      <c r="H125" s="2164"/>
      <c r="I125" s="2165"/>
      <c r="J125" s="2164"/>
      <c r="K125" s="2165"/>
      <c r="L125" s="2164"/>
      <c r="M125" s="2165"/>
      <c r="N125" s="2164"/>
      <c r="O125" s="2166"/>
      <c r="P125" s="2167"/>
      <c r="Q125" s="2165"/>
      <c r="R125" s="3"/>
      <c r="CG125" s="40"/>
      <c r="CH125" s="40"/>
      <c r="CI125" s="40"/>
      <c r="CJ125" s="40"/>
    </row>
    <row r="126" spans="1:88" ht="30.75" customHeight="1" thickBot="1" x14ac:dyDescent="0.3">
      <c r="A126" s="2898"/>
      <c r="B126" s="390" t="s">
        <v>180</v>
      </c>
      <c r="C126" s="391">
        <f t="shared" si="13"/>
        <v>0</v>
      </c>
      <c r="D126" s="392">
        <f>SUM(F126+H126+J126+L126+N126)</f>
        <v>0</v>
      </c>
      <c r="E126" s="393">
        <f t="shared" si="14"/>
        <v>0</v>
      </c>
      <c r="F126" s="2168"/>
      <c r="G126" s="2169"/>
      <c r="H126" s="2168"/>
      <c r="I126" s="2169"/>
      <c r="J126" s="2168"/>
      <c r="K126" s="2169"/>
      <c r="L126" s="2168"/>
      <c r="M126" s="2169"/>
      <c r="N126" s="2168"/>
      <c r="O126" s="2170"/>
      <c r="P126" s="2171"/>
      <c r="Q126" s="2169"/>
      <c r="R126" s="3"/>
      <c r="CG126" s="40"/>
      <c r="CH126" s="40"/>
      <c r="CI126" s="40"/>
      <c r="CJ126" s="40"/>
    </row>
    <row r="127" spans="1:88" ht="16.350000000000001" customHeight="1" thickTop="1" x14ac:dyDescent="0.2">
      <c r="A127" s="2899" t="s">
        <v>181</v>
      </c>
      <c r="B127" s="26" t="s">
        <v>72</v>
      </c>
      <c r="C127" s="398">
        <f t="shared" si="13"/>
        <v>0</v>
      </c>
      <c r="D127" s="399">
        <f t="shared" si="14"/>
        <v>0</v>
      </c>
      <c r="E127" s="377">
        <f t="shared" si="14"/>
        <v>0</v>
      </c>
      <c r="F127" s="2160"/>
      <c r="G127" s="2161"/>
      <c r="H127" s="2160"/>
      <c r="I127" s="2161"/>
      <c r="J127" s="2160"/>
      <c r="K127" s="2161"/>
      <c r="L127" s="2160"/>
      <c r="M127" s="2161"/>
      <c r="N127" s="2160"/>
      <c r="O127" s="2162"/>
      <c r="P127" s="2163"/>
      <c r="Q127" s="2161"/>
      <c r="R127" s="3"/>
      <c r="CG127" s="40"/>
      <c r="CH127" s="40"/>
      <c r="CI127" s="40"/>
      <c r="CJ127" s="40"/>
    </row>
    <row r="128" spans="1:88" ht="16.350000000000001" customHeight="1" x14ac:dyDescent="0.2">
      <c r="A128" s="2871"/>
      <c r="B128" s="26" t="s">
        <v>182</v>
      </c>
      <c r="C128" s="398">
        <f t="shared" si="13"/>
        <v>0</v>
      </c>
      <c r="D128" s="399">
        <f t="shared" si="14"/>
        <v>0</v>
      </c>
      <c r="E128" s="377">
        <f t="shared" si="14"/>
        <v>0</v>
      </c>
      <c r="F128" s="2160"/>
      <c r="G128" s="2161"/>
      <c r="H128" s="2160"/>
      <c r="I128" s="2161"/>
      <c r="J128" s="2160"/>
      <c r="K128" s="2161"/>
      <c r="L128" s="2160"/>
      <c r="M128" s="2161"/>
      <c r="N128" s="2160"/>
      <c r="O128" s="2162"/>
      <c r="P128" s="2163"/>
      <c r="Q128" s="2161"/>
      <c r="R128" s="3"/>
      <c r="CG128" s="40"/>
      <c r="CH128" s="40"/>
      <c r="CI128" s="40"/>
      <c r="CJ128" s="40"/>
    </row>
    <row r="129" spans="1:88" ht="16.350000000000001" customHeight="1" x14ac:dyDescent="0.2">
      <c r="A129" s="2871"/>
      <c r="B129" s="41" t="s">
        <v>183</v>
      </c>
      <c r="C129" s="383">
        <f t="shared" si="13"/>
        <v>0</v>
      </c>
      <c r="D129" s="384">
        <f t="shared" si="14"/>
        <v>0</v>
      </c>
      <c r="E129" s="385">
        <f t="shared" si="14"/>
        <v>0</v>
      </c>
      <c r="F129" s="2164"/>
      <c r="G129" s="2165"/>
      <c r="H129" s="2164"/>
      <c r="I129" s="2165"/>
      <c r="J129" s="2164"/>
      <c r="K129" s="2165"/>
      <c r="L129" s="2164"/>
      <c r="M129" s="2165"/>
      <c r="N129" s="2164"/>
      <c r="O129" s="2166"/>
      <c r="P129" s="2167"/>
      <c r="Q129" s="2165"/>
      <c r="R129" s="3"/>
      <c r="CG129" s="40"/>
      <c r="CH129" s="40"/>
      <c r="CI129" s="40"/>
      <c r="CJ129" s="40"/>
    </row>
    <row r="130" spans="1:88" ht="16.350000000000001" customHeight="1" x14ac:dyDescent="0.2">
      <c r="A130" s="2976"/>
      <c r="B130" s="400" t="s">
        <v>109</v>
      </c>
      <c r="C130" s="401">
        <f t="shared" si="13"/>
        <v>0</v>
      </c>
      <c r="D130" s="402">
        <f t="shared" si="14"/>
        <v>0</v>
      </c>
      <c r="E130" s="403">
        <f t="shared" si="14"/>
        <v>0</v>
      </c>
      <c r="F130" s="2172"/>
      <c r="G130" s="2173"/>
      <c r="H130" s="2172"/>
      <c r="I130" s="2173"/>
      <c r="J130" s="2172"/>
      <c r="K130" s="2173"/>
      <c r="L130" s="2172"/>
      <c r="M130" s="2173"/>
      <c r="N130" s="2172"/>
      <c r="O130" s="2174"/>
      <c r="P130" s="2175"/>
      <c r="Q130" s="2173"/>
      <c r="R130" s="3"/>
      <c r="CG130" s="40"/>
      <c r="CH130" s="40"/>
      <c r="CI130" s="40"/>
      <c r="CJ130" s="40"/>
    </row>
    <row r="131" spans="1:88" ht="27" customHeight="1" x14ac:dyDescent="0.25">
      <c r="A131" s="9" t="s">
        <v>184</v>
      </c>
      <c r="B131" s="408"/>
      <c r="C131" s="408"/>
      <c r="D131" s="408"/>
      <c r="E131" s="408"/>
      <c r="F131" s="408"/>
      <c r="G131" s="408"/>
      <c r="H131" s="408"/>
      <c r="I131" s="408"/>
      <c r="J131" s="408"/>
      <c r="K131" s="408"/>
      <c r="L131" s="408"/>
      <c r="M131" s="408"/>
      <c r="N131" s="408"/>
      <c r="O131" s="408"/>
      <c r="P131" s="408"/>
      <c r="Q131" s="408"/>
      <c r="R131" s="408"/>
      <c r="S131" s="408"/>
      <c r="T131" s="408"/>
      <c r="U131" s="408"/>
      <c r="V131" s="408"/>
      <c r="W131" s="408"/>
      <c r="X131" s="408"/>
      <c r="Y131" s="408"/>
      <c r="Z131" s="408"/>
      <c r="AA131" s="408"/>
      <c r="AB131" s="408"/>
      <c r="AC131" s="408"/>
      <c r="AD131" s="408"/>
      <c r="AE131" s="408"/>
      <c r="AF131" s="408"/>
      <c r="AG131" s="408"/>
      <c r="AH131" s="408"/>
      <c r="AI131" s="408"/>
      <c r="AJ131" s="408"/>
      <c r="AK131" s="408"/>
      <c r="AL131" s="408"/>
      <c r="AM131" s="408"/>
      <c r="CG131" s="40"/>
      <c r="CH131" s="40"/>
      <c r="CI131" s="40"/>
      <c r="CJ131" s="40"/>
    </row>
    <row r="132" spans="1:88" ht="16.5" customHeight="1" x14ac:dyDescent="0.2">
      <c r="A132" s="2997" t="s">
        <v>49</v>
      </c>
      <c r="B132" s="2997" t="s">
        <v>185</v>
      </c>
      <c r="C132" s="2999" t="s">
        <v>29</v>
      </c>
      <c r="D132" s="2999" t="s">
        <v>30</v>
      </c>
      <c r="E132" s="2986" t="s">
        <v>31</v>
      </c>
      <c r="F132" s="2979" t="s">
        <v>186</v>
      </c>
      <c r="G132" s="3001"/>
      <c r="H132" s="3001"/>
      <c r="I132" s="3001"/>
      <c r="J132" s="3001"/>
      <c r="K132" s="3001"/>
      <c r="L132" s="3001"/>
      <c r="M132" s="3001"/>
      <c r="N132" s="3001"/>
      <c r="O132" s="3001"/>
      <c r="P132" s="3001"/>
      <c r="Q132" s="3001"/>
      <c r="R132" s="3001"/>
      <c r="S132" s="3001"/>
      <c r="T132" s="3001"/>
      <c r="U132" s="3001"/>
      <c r="V132" s="3001"/>
      <c r="W132" s="3001"/>
      <c r="X132" s="3001"/>
      <c r="Y132" s="3001"/>
      <c r="Z132" s="3001"/>
      <c r="AA132" s="3001"/>
      <c r="AB132" s="3001"/>
      <c r="AC132" s="3001"/>
      <c r="AD132" s="3001"/>
      <c r="AE132" s="3001"/>
      <c r="AF132" s="3001"/>
      <c r="AG132" s="3001"/>
      <c r="AH132" s="3001"/>
      <c r="AI132" s="3001"/>
      <c r="AJ132" s="3001"/>
      <c r="AK132" s="3001"/>
      <c r="AL132" s="3001"/>
      <c r="AM132" s="3002"/>
      <c r="AN132" s="2999" t="s">
        <v>7</v>
      </c>
      <c r="AO132" s="2986" t="s">
        <v>8</v>
      </c>
      <c r="CG132" s="40"/>
      <c r="CH132" s="40"/>
      <c r="CI132" s="40"/>
      <c r="CJ132" s="40"/>
    </row>
    <row r="133" spans="1:88" ht="15" customHeight="1" x14ac:dyDescent="0.2">
      <c r="A133" s="2901"/>
      <c r="B133" s="2901"/>
      <c r="C133" s="2904"/>
      <c r="D133" s="2904"/>
      <c r="E133" s="2883"/>
      <c r="F133" s="2984" t="s">
        <v>187</v>
      </c>
      <c r="G133" s="2988"/>
      <c r="H133" s="2984" t="s">
        <v>188</v>
      </c>
      <c r="I133" s="2988"/>
      <c r="J133" s="2984" t="s">
        <v>189</v>
      </c>
      <c r="K133" s="2988"/>
      <c r="L133" s="2984" t="s">
        <v>190</v>
      </c>
      <c r="M133" s="2988"/>
      <c r="N133" s="2984" t="s">
        <v>191</v>
      </c>
      <c r="O133" s="2988"/>
      <c r="P133" s="2984" t="s">
        <v>192</v>
      </c>
      <c r="Q133" s="2985"/>
      <c r="R133" s="2984" t="s">
        <v>193</v>
      </c>
      <c r="S133" s="2985"/>
      <c r="T133" s="2984" t="s">
        <v>194</v>
      </c>
      <c r="U133" s="2985"/>
      <c r="V133" s="2984" t="s">
        <v>195</v>
      </c>
      <c r="W133" s="2985"/>
      <c r="X133" s="2984" t="s">
        <v>196</v>
      </c>
      <c r="Y133" s="2985"/>
      <c r="Z133" s="2984" t="s">
        <v>197</v>
      </c>
      <c r="AA133" s="2985"/>
      <c r="AB133" s="2984" t="s">
        <v>198</v>
      </c>
      <c r="AC133" s="2985"/>
      <c r="AD133" s="2984" t="s">
        <v>199</v>
      </c>
      <c r="AE133" s="2985"/>
      <c r="AF133" s="2984" t="s">
        <v>200</v>
      </c>
      <c r="AG133" s="2985"/>
      <c r="AH133" s="2984" t="s">
        <v>201</v>
      </c>
      <c r="AI133" s="2985"/>
      <c r="AJ133" s="2984" t="s">
        <v>202</v>
      </c>
      <c r="AK133" s="2985"/>
      <c r="AL133" s="2984" t="s">
        <v>203</v>
      </c>
      <c r="AM133" s="2989"/>
      <c r="AN133" s="2904"/>
      <c r="AO133" s="2883"/>
      <c r="CG133" s="40"/>
      <c r="CH133" s="40"/>
      <c r="CI133" s="40"/>
      <c r="CJ133" s="40"/>
    </row>
    <row r="134" spans="1:88" ht="15.75" customHeight="1" x14ac:dyDescent="0.2">
      <c r="A134" s="2998"/>
      <c r="B134" s="2998"/>
      <c r="C134" s="3000"/>
      <c r="D134" s="3000"/>
      <c r="E134" s="2987"/>
      <c r="F134" s="2176" t="s">
        <v>204</v>
      </c>
      <c r="G134" s="2177" t="s">
        <v>31</v>
      </c>
      <c r="H134" s="2176" t="s">
        <v>204</v>
      </c>
      <c r="I134" s="2177" t="s">
        <v>31</v>
      </c>
      <c r="J134" s="2176" t="s">
        <v>204</v>
      </c>
      <c r="K134" s="2177" t="s">
        <v>31</v>
      </c>
      <c r="L134" s="2176" t="s">
        <v>204</v>
      </c>
      <c r="M134" s="2177" t="s">
        <v>31</v>
      </c>
      <c r="N134" s="2176" t="s">
        <v>204</v>
      </c>
      <c r="O134" s="2177" t="s">
        <v>31</v>
      </c>
      <c r="P134" s="2176" t="s">
        <v>204</v>
      </c>
      <c r="Q134" s="2177" t="s">
        <v>31</v>
      </c>
      <c r="R134" s="2176" t="s">
        <v>204</v>
      </c>
      <c r="S134" s="2177" t="s">
        <v>31</v>
      </c>
      <c r="T134" s="2176" t="s">
        <v>204</v>
      </c>
      <c r="U134" s="2177" t="s">
        <v>31</v>
      </c>
      <c r="V134" s="2176" t="s">
        <v>204</v>
      </c>
      <c r="W134" s="2177" t="s">
        <v>31</v>
      </c>
      <c r="X134" s="2176" t="s">
        <v>204</v>
      </c>
      <c r="Y134" s="2177" t="s">
        <v>31</v>
      </c>
      <c r="Z134" s="2176" t="s">
        <v>204</v>
      </c>
      <c r="AA134" s="2177" t="s">
        <v>31</v>
      </c>
      <c r="AB134" s="2176" t="s">
        <v>204</v>
      </c>
      <c r="AC134" s="2177" t="s">
        <v>31</v>
      </c>
      <c r="AD134" s="2176" t="s">
        <v>204</v>
      </c>
      <c r="AE134" s="2177" t="s">
        <v>31</v>
      </c>
      <c r="AF134" s="2176" t="s">
        <v>204</v>
      </c>
      <c r="AG134" s="2177" t="s">
        <v>31</v>
      </c>
      <c r="AH134" s="2176" t="s">
        <v>204</v>
      </c>
      <c r="AI134" s="2177" t="s">
        <v>31</v>
      </c>
      <c r="AJ134" s="2176" t="s">
        <v>204</v>
      </c>
      <c r="AK134" s="2177" t="s">
        <v>31</v>
      </c>
      <c r="AL134" s="2176" t="s">
        <v>204</v>
      </c>
      <c r="AM134" s="2178" t="s">
        <v>31</v>
      </c>
      <c r="AN134" s="3000"/>
      <c r="AO134" s="2987"/>
      <c r="CG134" s="40"/>
      <c r="CH134" s="40"/>
      <c r="CI134" s="40"/>
      <c r="CJ134" s="40"/>
    </row>
    <row r="135" spans="1:88" x14ac:dyDescent="0.2">
      <c r="A135" s="2975" t="s">
        <v>72</v>
      </c>
      <c r="B135" s="2179" t="s">
        <v>205</v>
      </c>
      <c r="C135" s="2180">
        <f>SUM(D135:E135)</f>
        <v>0</v>
      </c>
      <c r="D135" s="2181">
        <f>+F135+H135+J135+L135+N135+P135+R135+T135+V135+X135+Z135+AB135+AD135+AF135+AH135+AJ135+AL135</f>
        <v>0</v>
      </c>
      <c r="E135" s="2182">
        <f>+G135+I135+K135+M135+O135+Q135+S135+U135+W135+Y135+AA135+AC135+AE135+AG135+AI135+AK135+AM135</f>
        <v>0</v>
      </c>
      <c r="F135" s="2183"/>
      <c r="G135" s="2184"/>
      <c r="H135" s="2183"/>
      <c r="I135" s="2184"/>
      <c r="J135" s="2183"/>
      <c r="K135" s="2184"/>
      <c r="L135" s="2183"/>
      <c r="M135" s="2184"/>
      <c r="N135" s="2183"/>
      <c r="O135" s="2184"/>
      <c r="P135" s="2183"/>
      <c r="Q135" s="2184"/>
      <c r="R135" s="2183"/>
      <c r="S135" s="2184"/>
      <c r="T135" s="2183"/>
      <c r="U135" s="2184"/>
      <c r="V135" s="2183"/>
      <c r="W135" s="2184"/>
      <c r="X135" s="2183"/>
      <c r="Y135" s="2184"/>
      <c r="Z135" s="2183"/>
      <c r="AA135" s="2184"/>
      <c r="AB135" s="2183"/>
      <c r="AC135" s="2184"/>
      <c r="AD135" s="2183"/>
      <c r="AE135" s="2184"/>
      <c r="AF135" s="2183"/>
      <c r="AG135" s="2184"/>
      <c r="AH135" s="2183"/>
      <c r="AI135" s="2184"/>
      <c r="AJ135" s="2183"/>
      <c r="AK135" s="2184"/>
      <c r="AL135" s="2183"/>
      <c r="AM135" s="2185"/>
      <c r="AN135" s="2186"/>
      <c r="AO135" s="2184"/>
      <c r="AP135" s="3"/>
      <c r="CG135" s="5">
        <v>0</v>
      </c>
      <c r="CH135" s="5">
        <v>0</v>
      </c>
      <c r="CI135" s="5">
        <v>0</v>
      </c>
      <c r="CJ135" s="5">
        <v>0</v>
      </c>
    </row>
    <row r="136" spans="1:88" x14ac:dyDescent="0.2">
      <c r="A136" s="2871"/>
      <c r="B136" s="109" t="s">
        <v>206</v>
      </c>
      <c r="C136" s="383">
        <f>SUM(D136:E136)</f>
        <v>0</v>
      </c>
      <c r="D136" s="384">
        <f t="shared" ref="D136:E148" si="15">+F136+H136+J136+L136+N136+P136+R136+T136+V136+X136+Z136+AB136+AD136+AF136+AH136+AJ136+AL136</f>
        <v>0</v>
      </c>
      <c r="E136" s="358">
        <f t="shared" si="15"/>
        <v>0</v>
      </c>
      <c r="F136" s="65"/>
      <c r="G136" s="190"/>
      <c r="H136" s="65"/>
      <c r="I136" s="190"/>
      <c r="J136" s="65"/>
      <c r="K136" s="190"/>
      <c r="L136" s="65"/>
      <c r="M136" s="190"/>
      <c r="N136" s="65"/>
      <c r="O136" s="190"/>
      <c r="P136" s="65"/>
      <c r="Q136" s="190"/>
      <c r="R136" s="65"/>
      <c r="S136" s="190"/>
      <c r="T136" s="65"/>
      <c r="U136" s="190"/>
      <c r="V136" s="65"/>
      <c r="W136" s="190"/>
      <c r="X136" s="65"/>
      <c r="Y136" s="190"/>
      <c r="Z136" s="65"/>
      <c r="AA136" s="190"/>
      <c r="AB136" s="65"/>
      <c r="AC136" s="190"/>
      <c r="AD136" s="65"/>
      <c r="AE136" s="190"/>
      <c r="AF136" s="65"/>
      <c r="AG136" s="190"/>
      <c r="AH136" s="65"/>
      <c r="AI136" s="190"/>
      <c r="AJ136" s="65"/>
      <c r="AK136" s="190"/>
      <c r="AL136" s="65"/>
      <c r="AM136" s="414"/>
      <c r="AN136" s="362"/>
      <c r="AO136" s="190"/>
      <c r="AP136" s="3"/>
    </row>
    <row r="137" spans="1:88" x14ac:dyDescent="0.2">
      <c r="A137" s="2871"/>
      <c r="B137" s="109" t="s">
        <v>207</v>
      </c>
      <c r="C137" s="383">
        <f t="shared" ref="C137:C148" si="16">SUM(D137:E137)</f>
        <v>0</v>
      </c>
      <c r="D137" s="384">
        <f t="shared" si="15"/>
        <v>0</v>
      </c>
      <c r="E137" s="358">
        <f t="shared" si="15"/>
        <v>0</v>
      </c>
      <c r="F137" s="45"/>
      <c r="G137" s="46"/>
      <c r="H137" s="45"/>
      <c r="I137" s="46"/>
      <c r="J137" s="45"/>
      <c r="K137" s="46"/>
      <c r="L137" s="45"/>
      <c r="M137" s="46"/>
      <c r="N137" s="45"/>
      <c r="O137" s="46"/>
      <c r="P137" s="45"/>
      <c r="Q137" s="46"/>
      <c r="R137" s="45"/>
      <c r="S137" s="46"/>
      <c r="T137" s="45"/>
      <c r="U137" s="46"/>
      <c r="V137" s="45"/>
      <c r="W137" s="46"/>
      <c r="X137" s="45"/>
      <c r="Y137" s="46"/>
      <c r="Z137" s="45"/>
      <c r="AA137" s="46"/>
      <c r="AB137" s="45"/>
      <c r="AC137" s="46"/>
      <c r="AD137" s="45"/>
      <c r="AE137" s="46"/>
      <c r="AF137" s="45"/>
      <c r="AG137" s="46"/>
      <c r="AH137" s="45"/>
      <c r="AI137" s="46"/>
      <c r="AJ137" s="45"/>
      <c r="AK137" s="46"/>
      <c r="AL137" s="45"/>
      <c r="AM137" s="415"/>
      <c r="AN137" s="110"/>
      <c r="AO137" s="46"/>
      <c r="AP137" s="3"/>
    </row>
    <row r="138" spans="1:88" x14ac:dyDescent="0.2">
      <c r="A138" s="2871"/>
      <c r="B138" s="109" t="s">
        <v>208</v>
      </c>
      <c r="C138" s="383">
        <f t="shared" si="16"/>
        <v>0</v>
      </c>
      <c r="D138" s="384">
        <f t="shared" si="15"/>
        <v>0</v>
      </c>
      <c r="E138" s="358">
        <f t="shared" si="15"/>
        <v>0</v>
      </c>
      <c r="F138" s="45"/>
      <c r="G138" s="46"/>
      <c r="H138" s="45"/>
      <c r="I138" s="46"/>
      <c r="J138" s="45"/>
      <c r="K138" s="46"/>
      <c r="L138" s="45"/>
      <c r="M138" s="46"/>
      <c r="N138" s="45"/>
      <c r="O138" s="46"/>
      <c r="P138" s="45"/>
      <c r="Q138" s="46"/>
      <c r="R138" s="45"/>
      <c r="S138" s="46"/>
      <c r="T138" s="45"/>
      <c r="U138" s="46"/>
      <c r="V138" s="45"/>
      <c r="W138" s="46"/>
      <c r="X138" s="45"/>
      <c r="Y138" s="46"/>
      <c r="Z138" s="45"/>
      <c r="AA138" s="46"/>
      <c r="AB138" s="45"/>
      <c r="AC138" s="46"/>
      <c r="AD138" s="45"/>
      <c r="AE138" s="46"/>
      <c r="AF138" s="45"/>
      <c r="AG138" s="46"/>
      <c r="AH138" s="45"/>
      <c r="AI138" s="46"/>
      <c r="AJ138" s="45"/>
      <c r="AK138" s="46"/>
      <c r="AL138" s="45"/>
      <c r="AM138" s="415"/>
      <c r="AN138" s="110"/>
      <c r="AO138" s="46"/>
      <c r="AP138" s="3"/>
    </row>
    <row r="139" spans="1:88" x14ac:dyDescent="0.2">
      <c r="A139" s="2871"/>
      <c r="B139" s="416" t="s">
        <v>209</v>
      </c>
      <c r="C139" s="383">
        <f t="shared" si="16"/>
        <v>0</v>
      </c>
      <c r="D139" s="384">
        <f t="shared" si="15"/>
        <v>0</v>
      </c>
      <c r="E139" s="358">
        <f t="shared" si="15"/>
        <v>0</v>
      </c>
      <c r="F139" s="45"/>
      <c r="G139" s="46"/>
      <c r="H139" s="45"/>
      <c r="I139" s="46"/>
      <c r="J139" s="45"/>
      <c r="K139" s="46"/>
      <c r="L139" s="45"/>
      <c r="M139" s="46"/>
      <c r="N139" s="45"/>
      <c r="O139" s="46"/>
      <c r="P139" s="45"/>
      <c r="Q139" s="46"/>
      <c r="R139" s="45"/>
      <c r="S139" s="46"/>
      <c r="T139" s="45"/>
      <c r="U139" s="46"/>
      <c r="V139" s="45"/>
      <c r="W139" s="46"/>
      <c r="X139" s="45"/>
      <c r="Y139" s="46"/>
      <c r="Z139" s="45"/>
      <c r="AA139" s="46"/>
      <c r="AB139" s="45"/>
      <c r="AC139" s="46"/>
      <c r="AD139" s="45"/>
      <c r="AE139" s="46"/>
      <c r="AF139" s="45"/>
      <c r="AG139" s="46"/>
      <c r="AH139" s="45"/>
      <c r="AI139" s="46"/>
      <c r="AJ139" s="45"/>
      <c r="AK139" s="46"/>
      <c r="AL139" s="45"/>
      <c r="AM139" s="415"/>
      <c r="AN139" s="110"/>
      <c r="AO139" s="46"/>
      <c r="AP139" s="3"/>
    </row>
    <row r="140" spans="1:88" x14ac:dyDescent="0.2">
      <c r="A140" s="2871"/>
      <c r="B140" s="109" t="s">
        <v>210</v>
      </c>
      <c r="C140" s="383">
        <f t="shared" si="16"/>
        <v>0</v>
      </c>
      <c r="D140" s="384">
        <f t="shared" si="15"/>
        <v>0</v>
      </c>
      <c r="E140" s="358">
        <f t="shared" si="15"/>
        <v>0</v>
      </c>
      <c r="F140" s="79"/>
      <c r="G140" s="73"/>
      <c r="H140" s="79"/>
      <c r="I140" s="73"/>
      <c r="J140" s="79"/>
      <c r="K140" s="73"/>
      <c r="L140" s="79"/>
      <c r="M140" s="73"/>
      <c r="N140" s="79"/>
      <c r="O140" s="73"/>
      <c r="P140" s="79"/>
      <c r="Q140" s="73"/>
      <c r="R140" s="79"/>
      <c r="S140" s="73"/>
      <c r="T140" s="79"/>
      <c r="U140" s="73"/>
      <c r="V140" s="79"/>
      <c r="W140" s="73"/>
      <c r="X140" s="79"/>
      <c r="Y140" s="73"/>
      <c r="Z140" s="79"/>
      <c r="AA140" s="73"/>
      <c r="AB140" s="79"/>
      <c r="AC140" s="73"/>
      <c r="AD140" s="79"/>
      <c r="AE140" s="73"/>
      <c r="AF140" s="79"/>
      <c r="AG140" s="73"/>
      <c r="AH140" s="79"/>
      <c r="AI140" s="73"/>
      <c r="AJ140" s="79"/>
      <c r="AK140" s="73"/>
      <c r="AL140" s="79"/>
      <c r="AM140" s="417"/>
      <c r="AN140" s="418"/>
      <c r="AO140" s="73"/>
      <c r="AP140" s="3"/>
    </row>
    <row r="141" spans="1:88" x14ac:dyDescent="0.2">
      <c r="A141" s="2871"/>
      <c r="B141" s="109" t="s">
        <v>211</v>
      </c>
      <c r="C141" s="383">
        <f t="shared" si="16"/>
        <v>0</v>
      </c>
      <c r="D141" s="384">
        <f t="shared" si="15"/>
        <v>0</v>
      </c>
      <c r="E141" s="358">
        <f t="shared" si="15"/>
        <v>0</v>
      </c>
      <c r="F141" s="79"/>
      <c r="G141" s="73"/>
      <c r="H141" s="79"/>
      <c r="I141" s="73"/>
      <c r="J141" s="79"/>
      <c r="K141" s="73"/>
      <c r="L141" s="79"/>
      <c r="M141" s="73"/>
      <c r="N141" s="79"/>
      <c r="O141" s="73"/>
      <c r="P141" s="79"/>
      <c r="Q141" s="73"/>
      <c r="R141" s="79"/>
      <c r="S141" s="73"/>
      <c r="T141" s="79"/>
      <c r="U141" s="73"/>
      <c r="V141" s="79"/>
      <c r="W141" s="73"/>
      <c r="X141" s="79"/>
      <c r="Y141" s="73"/>
      <c r="Z141" s="79"/>
      <c r="AA141" s="73"/>
      <c r="AB141" s="79"/>
      <c r="AC141" s="73"/>
      <c r="AD141" s="79"/>
      <c r="AE141" s="73"/>
      <c r="AF141" s="79"/>
      <c r="AG141" s="73"/>
      <c r="AH141" s="79"/>
      <c r="AI141" s="73"/>
      <c r="AJ141" s="79"/>
      <c r="AK141" s="73"/>
      <c r="AL141" s="79"/>
      <c r="AM141" s="417"/>
      <c r="AN141" s="418"/>
      <c r="AO141" s="73"/>
      <c r="AP141" s="3"/>
    </row>
    <row r="142" spans="1:88" x14ac:dyDescent="0.2">
      <c r="A142" s="2976"/>
      <c r="B142" s="230" t="s">
        <v>212</v>
      </c>
      <c r="C142" s="401">
        <f t="shared" si="16"/>
        <v>0</v>
      </c>
      <c r="D142" s="402">
        <f t="shared" si="15"/>
        <v>0</v>
      </c>
      <c r="E142" s="419">
        <f t="shared" si="15"/>
        <v>0</v>
      </c>
      <c r="F142" s="88"/>
      <c r="G142" s="89"/>
      <c r="H142" s="88"/>
      <c r="I142" s="89"/>
      <c r="J142" s="88"/>
      <c r="K142" s="89"/>
      <c r="L142" s="88"/>
      <c r="M142" s="89"/>
      <c r="N142" s="88"/>
      <c r="O142" s="89"/>
      <c r="P142" s="88"/>
      <c r="Q142" s="89"/>
      <c r="R142" s="88"/>
      <c r="S142" s="89"/>
      <c r="T142" s="88"/>
      <c r="U142" s="89"/>
      <c r="V142" s="88"/>
      <c r="W142" s="89"/>
      <c r="X142" s="88"/>
      <c r="Y142" s="89"/>
      <c r="Z142" s="88"/>
      <c r="AA142" s="89"/>
      <c r="AB142" s="88"/>
      <c r="AC142" s="89"/>
      <c r="AD142" s="88"/>
      <c r="AE142" s="89"/>
      <c r="AF142" s="88"/>
      <c r="AG142" s="89"/>
      <c r="AH142" s="88"/>
      <c r="AI142" s="89"/>
      <c r="AJ142" s="88"/>
      <c r="AK142" s="89"/>
      <c r="AL142" s="88"/>
      <c r="AM142" s="420"/>
      <c r="AN142" s="126"/>
      <c r="AO142" s="89"/>
      <c r="AP142" s="3"/>
    </row>
    <row r="143" spans="1:88" x14ac:dyDescent="0.2">
      <c r="A143" s="2975" t="s">
        <v>183</v>
      </c>
      <c r="B143" s="2187" t="s">
        <v>213</v>
      </c>
      <c r="C143" s="2188">
        <f t="shared" si="16"/>
        <v>0</v>
      </c>
      <c r="D143" s="2189">
        <f t="shared" si="15"/>
        <v>0</v>
      </c>
      <c r="E143" s="2190">
        <f t="shared" si="15"/>
        <v>0</v>
      </c>
      <c r="F143" s="2191"/>
      <c r="G143" s="2192"/>
      <c r="H143" s="2191"/>
      <c r="I143" s="2192"/>
      <c r="J143" s="2191"/>
      <c r="K143" s="2192"/>
      <c r="L143" s="2191"/>
      <c r="M143" s="2192"/>
      <c r="N143" s="2191"/>
      <c r="O143" s="2192"/>
      <c r="P143" s="2191"/>
      <c r="Q143" s="2192"/>
      <c r="R143" s="2191"/>
      <c r="S143" s="2192"/>
      <c r="T143" s="2191"/>
      <c r="U143" s="2192"/>
      <c r="V143" s="2191"/>
      <c r="W143" s="2192"/>
      <c r="X143" s="2191"/>
      <c r="Y143" s="2192"/>
      <c r="Z143" s="2191"/>
      <c r="AA143" s="2192"/>
      <c r="AB143" s="2191"/>
      <c r="AC143" s="2192"/>
      <c r="AD143" s="2191"/>
      <c r="AE143" s="2192"/>
      <c r="AF143" s="2191"/>
      <c r="AG143" s="2192"/>
      <c r="AH143" s="2191"/>
      <c r="AI143" s="2192"/>
      <c r="AJ143" s="2191"/>
      <c r="AK143" s="2192"/>
      <c r="AL143" s="2191"/>
      <c r="AM143" s="2193"/>
      <c r="AN143" s="2194"/>
      <c r="AO143" s="2192"/>
      <c r="AP143" s="3"/>
    </row>
    <row r="144" spans="1:88" x14ac:dyDescent="0.2">
      <c r="A144" s="2871"/>
      <c r="B144" s="109" t="s">
        <v>207</v>
      </c>
      <c r="C144" s="383">
        <f t="shared" si="16"/>
        <v>6</v>
      </c>
      <c r="D144" s="384">
        <f t="shared" si="15"/>
        <v>2</v>
      </c>
      <c r="E144" s="358">
        <f>+G144+I144+K144+M144+O144+Q144+S144+U144+W144+Y144+AA144+AC144+AE144+AG144+AI144+AK144+AM144</f>
        <v>4</v>
      </c>
      <c r="F144" s="45"/>
      <c r="G144" s="46"/>
      <c r="H144" s="45"/>
      <c r="I144" s="46"/>
      <c r="J144" s="45"/>
      <c r="K144" s="46"/>
      <c r="L144" s="45"/>
      <c r="M144" s="46"/>
      <c r="N144" s="45"/>
      <c r="O144" s="46"/>
      <c r="P144" s="45"/>
      <c r="Q144" s="46"/>
      <c r="R144" s="45"/>
      <c r="S144" s="46">
        <v>1</v>
      </c>
      <c r="T144" s="45"/>
      <c r="U144" s="46"/>
      <c r="V144" s="45">
        <v>1</v>
      </c>
      <c r="W144" s="46"/>
      <c r="X144" s="45"/>
      <c r="Y144" s="46"/>
      <c r="Z144" s="45"/>
      <c r="AA144" s="46">
        <v>1</v>
      </c>
      <c r="AB144" s="45"/>
      <c r="AC144" s="46">
        <v>2</v>
      </c>
      <c r="AD144" s="45"/>
      <c r="AE144" s="46"/>
      <c r="AF144" s="45"/>
      <c r="AG144" s="46"/>
      <c r="AH144" s="45">
        <v>1</v>
      </c>
      <c r="AI144" s="46"/>
      <c r="AJ144" s="45"/>
      <c r="AK144" s="46"/>
      <c r="AL144" s="45"/>
      <c r="AM144" s="415"/>
      <c r="AN144" s="110">
        <v>0</v>
      </c>
      <c r="AO144" s="46">
        <v>0</v>
      </c>
      <c r="AP144" s="3"/>
      <c r="CG144" s="5">
        <v>0</v>
      </c>
      <c r="CH144" s="5">
        <v>0</v>
      </c>
      <c r="CI144" s="5">
        <v>0</v>
      </c>
      <c r="CJ144" s="5">
        <v>0</v>
      </c>
    </row>
    <row r="145" spans="1:88" x14ac:dyDescent="0.2">
      <c r="A145" s="2871"/>
      <c r="B145" s="109" t="s">
        <v>208</v>
      </c>
      <c r="C145" s="383">
        <f>SUM(D145:E145)</f>
        <v>22</v>
      </c>
      <c r="D145" s="384">
        <f t="shared" si="15"/>
        <v>12</v>
      </c>
      <c r="E145" s="358">
        <f t="shared" si="15"/>
        <v>10</v>
      </c>
      <c r="F145" s="45">
        <v>1</v>
      </c>
      <c r="G145" s="46"/>
      <c r="H145" s="45"/>
      <c r="I145" s="46"/>
      <c r="J145" s="45">
        <v>1</v>
      </c>
      <c r="K145" s="46"/>
      <c r="L145" s="45"/>
      <c r="M145" s="46"/>
      <c r="N145" s="45"/>
      <c r="O145" s="46"/>
      <c r="P145" s="45"/>
      <c r="Q145" s="46">
        <v>2</v>
      </c>
      <c r="R145" s="45">
        <v>2</v>
      </c>
      <c r="S145" s="46">
        <v>2</v>
      </c>
      <c r="T145" s="45">
        <v>2</v>
      </c>
      <c r="U145" s="46">
        <v>2</v>
      </c>
      <c r="V145" s="45">
        <v>1</v>
      </c>
      <c r="W145" s="46">
        <v>1</v>
      </c>
      <c r="X145" s="45">
        <v>1</v>
      </c>
      <c r="Y145" s="46">
        <v>1</v>
      </c>
      <c r="Z145" s="45">
        <v>1</v>
      </c>
      <c r="AA145" s="46">
        <v>1</v>
      </c>
      <c r="AB145" s="45">
        <v>1</v>
      </c>
      <c r="AC145" s="46">
        <v>1</v>
      </c>
      <c r="AD145" s="45"/>
      <c r="AE145" s="46"/>
      <c r="AF145" s="45">
        <v>2</v>
      </c>
      <c r="AG145" s="46"/>
      <c r="AH145" s="45"/>
      <c r="AI145" s="46"/>
      <c r="AJ145" s="45"/>
      <c r="AK145" s="46"/>
      <c r="AL145" s="45"/>
      <c r="AM145" s="415"/>
      <c r="AN145" s="110">
        <v>0</v>
      </c>
      <c r="AO145" s="46">
        <v>1</v>
      </c>
      <c r="AP145" s="3"/>
      <c r="CG145" s="5">
        <v>0</v>
      </c>
      <c r="CH145" s="5">
        <v>0</v>
      </c>
      <c r="CI145" s="5">
        <v>0</v>
      </c>
      <c r="CJ145" s="5">
        <v>0</v>
      </c>
    </row>
    <row r="146" spans="1:88" x14ac:dyDescent="0.2">
      <c r="A146" s="2871"/>
      <c r="B146" s="416" t="s">
        <v>209</v>
      </c>
      <c r="C146" s="383">
        <f t="shared" si="16"/>
        <v>0</v>
      </c>
      <c r="D146" s="384">
        <f>+F146+H146+J146+L146+N146+P146+R146+T146+V146+X146+Z146+AB146+AD146+AF146+AH146+AJ146+AL146</f>
        <v>0</v>
      </c>
      <c r="E146" s="358">
        <f t="shared" si="15"/>
        <v>0</v>
      </c>
      <c r="F146" s="45"/>
      <c r="G146" s="46"/>
      <c r="H146" s="45"/>
      <c r="I146" s="46"/>
      <c r="J146" s="45"/>
      <c r="K146" s="46"/>
      <c r="L146" s="45"/>
      <c r="M146" s="46"/>
      <c r="N146" s="45"/>
      <c r="O146" s="46"/>
      <c r="P146" s="45"/>
      <c r="Q146" s="46"/>
      <c r="R146" s="45"/>
      <c r="S146" s="46"/>
      <c r="T146" s="45"/>
      <c r="U146" s="46"/>
      <c r="V146" s="45"/>
      <c r="W146" s="46"/>
      <c r="X146" s="45"/>
      <c r="Y146" s="46"/>
      <c r="Z146" s="45"/>
      <c r="AA146" s="46"/>
      <c r="AB146" s="45"/>
      <c r="AC146" s="46"/>
      <c r="AD146" s="45"/>
      <c r="AE146" s="46"/>
      <c r="AF146" s="45"/>
      <c r="AG146" s="46"/>
      <c r="AH146" s="45"/>
      <c r="AI146" s="46"/>
      <c r="AJ146" s="45"/>
      <c r="AK146" s="46"/>
      <c r="AL146" s="45"/>
      <c r="AM146" s="415"/>
      <c r="AN146" s="110"/>
      <c r="AO146" s="46"/>
      <c r="AP146" s="3"/>
    </row>
    <row r="147" spans="1:88" x14ac:dyDescent="0.2">
      <c r="A147" s="2871"/>
      <c r="B147" s="109" t="s">
        <v>210</v>
      </c>
      <c r="C147" s="421">
        <f t="shared" si="16"/>
        <v>0</v>
      </c>
      <c r="D147" s="422">
        <f t="shared" si="15"/>
        <v>0</v>
      </c>
      <c r="E147" s="423">
        <f t="shared" si="15"/>
        <v>0</v>
      </c>
      <c r="F147" s="79"/>
      <c r="G147" s="73"/>
      <c r="H147" s="79"/>
      <c r="I147" s="73"/>
      <c r="J147" s="79"/>
      <c r="K147" s="73"/>
      <c r="L147" s="79"/>
      <c r="M147" s="73"/>
      <c r="N147" s="79"/>
      <c r="O147" s="73"/>
      <c r="P147" s="79"/>
      <c r="Q147" s="73"/>
      <c r="R147" s="79"/>
      <c r="S147" s="73"/>
      <c r="T147" s="79"/>
      <c r="U147" s="73"/>
      <c r="V147" s="79"/>
      <c r="W147" s="73"/>
      <c r="X147" s="79"/>
      <c r="Y147" s="73"/>
      <c r="Z147" s="79"/>
      <c r="AA147" s="73"/>
      <c r="AB147" s="79"/>
      <c r="AC147" s="73"/>
      <c r="AD147" s="79"/>
      <c r="AE147" s="73"/>
      <c r="AF147" s="79"/>
      <c r="AG147" s="73"/>
      <c r="AH147" s="79"/>
      <c r="AI147" s="73"/>
      <c r="AJ147" s="79"/>
      <c r="AK147" s="73"/>
      <c r="AL147" s="79"/>
      <c r="AM147" s="417"/>
      <c r="AN147" s="418"/>
      <c r="AO147" s="73"/>
      <c r="AP147" s="3"/>
    </row>
    <row r="148" spans="1:88" x14ac:dyDescent="0.2">
      <c r="A148" s="2976"/>
      <c r="B148" s="230" t="s">
        <v>212</v>
      </c>
      <c r="C148" s="401">
        <f t="shared" si="16"/>
        <v>0</v>
      </c>
      <c r="D148" s="402">
        <f t="shared" si="15"/>
        <v>0</v>
      </c>
      <c r="E148" s="419">
        <f t="shared" si="15"/>
        <v>0</v>
      </c>
      <c r="F148" s="88"/>
      <c r="G148" s="89"/>
      <c r="H148" s="88"/>
      <c r="I148" s="89"/>
      <c r="J148" s="88"/>
      <c r="K148" s="89"/>
      <c r="L148" s="88"/>
      <c r="M148" s="89"/>
      <c r="N148" s="88"/>
      <c r="O148" s="89"/>
      <c r="P148" s="88"/>
      <c r="Q148" s="89"/>
      <c r="R148" s="88"/>
      <c r="S148" s="89"/>
      <c r="T148" s="88"/>
      <c r="U148" s="89"/>
      <c r="V148" s="88"/>
      <c r="W148" s="89"/>
      <c r="X148" s="88"/>
      <c r="Y148" s="89"/>
      <c r="Z148" s="88"/>
      <c r="AA148" s="89"/>
      <c r="AB148" s="88"/>
      <c r="AC148" s="89"/>
      <c r="AD148" s="88"/>
      <c r="AE148" s="89"/>
      <c r="AF148" s="88"/>
      <c r="AG148" s="89"/>
      <c r="AH148" s="88"/>
      <c r="AI148" s="89"/>
      <c r="AJ148" s="88"/>
      <c r="AK148" s="89"/>
      <c r="AL148" s="88"/>
      <c r="AM148" s="420"/>
      <c r="AN148" s="126"/>
      <c r="AO148" s="89"/>
      <c r="AP148" s="3"/>
    </row>
    <row r="149" spans="1:88" ht="21.75" customHeight="1" x14ac:dyDescent="0.25">
      <c r="A149" s="9" t="s">
        <v>214</v>
      </c>
      <c r="B149" s="424"/>
      <c r="C149" s="424"/>
      <c r="D149" s="424"/>
      <c r="E149" s="424"/>
      <c r="F149" s="424"/>
      <c r="G149" s="424"/>
      <c r="H149" s="424"/>
      <c r="I149" s="424"/>
      <c r="J149" s="424"/>
      <c r="K149" s="424"/>
      <c r="L149" s="424"/>
      <c r="M149" s="424"/>
      <c r="N149" s="424"/>
      <c r="O149" s="424"/>
      <c r="P149" s="408"/>
    </row>
    <row r="150" spans="1:88" ht="17.25" customHeight="1" x14ac:dyDescent="0.2">
      <c r="A150" s="2975" t="s">
        <v>215</v>
      </c>
      <c r="B150" s="2977" t="s">
        <v>32</v>
      </c>
      <c r="C150" s="2979" t="s">
        <v>186</v>
      </c>
      <c r="D150" s="2980"/>
      <c r="E150" s="2980"/>
      <c r="F150" s="2980"/>
      <c r="G150" s="2980"/>
      <c r="H150" s="2980"/>
      <c r="I150" s="2980"/>
      <c r="J150" s="2980"/>
      <c r="K150" s="2980"/>
      <c r="L150" s="2980"/>
      <c r="M150" s="2980"/>
      <c r="N150" s="2980"/>
      <c r="O150" s="2980"/>
      <c r="P150" s="2980"/>
      <c r="Q150" s="2980"/>
      <c r="R150" s="2980"/>
      <c r="S150" s="2981"/>
      <c r="T150" s="2982" t="s">
        <v>7</v>
      </c>
      <c r="U150" s="2983" t="s">
        <v>8</v>
      </c>
      <c r="BX150" s="2"/>
      <c r="BY150" s="2"/>
      <c r="BZ150" s="2"/>
    </row>
    <row r="151" spans="1:88" ht="24" customHeight="1" x14ac:dyDescent="0.2">
      <c r="A151" s="2976"/>
      <c r="B151" s="2978"/>
      <c r="C151" s="2195" t="s">
        <v>216</v>
      </c>
      <c r="D151" s="2196" t="s">
        <v>217</v>
      </c>
      <c r="E151" s="2196" t="s">
        <v>218</v>
      </c>
      <c r="F151" s="2196" t="s">
        <v>69</v>
      </c>
      <c r="G151" s="2196" t="s">
        <v>219</v>
      </c>
      <c r="H151" s="2196" t="s">
        <v>220</v>
      </c>
      <c r="I151" s="2196" t="s">
        <v>221</v>
      </c>
      <c r="J151" s="2196" t="s">
        <v>222</v>
      </c>
      <c r="K151" s="2196" t="s">
        <v>223</v>
      </c>
      <c r="L151" s="2196" t="s">
        <v>224</v>
      </c>
      <c r="M151" s="2196" t="s">
        <v>225</v>
      </c>
      <c r="N151" s="2196" t="s">
        <v>226</v>
      </c>
      <c r="O151" s="2196" t="s">
        <v>227</v>
      </c>
      <c r="P151" s="2196" t="s">
        <v>228</v>
      </c>
      <c r="Q151" s="2196" t="s">
        <v>229</v>
      </c>
      <c r="R151" s="2196" t="s">
        <v>230</v>
      </c>
      <c r="S151" s="2197" t="s">
        <v>231</v>
      </c>
      <c r="T151" s="2982"/>
      <c r="U151" s="2983"/>
      <c r="BX151" s="2"/>
      <c r="BY151" s="2"/>
      <c r="BZ151" s="2"/>
    </row>
    <row r="152" spans="1:88" ht="29.25" customHeight="1" x14ac:dyDescent="0.2">
      <c r="A152" s="1995" t="s">
        <v>232</v>
      </c>
      <c r="B152" s="2198">
        <f>SUM(C152:S152)</f>
        <v>61</v>
      </c>
      <c r="C152" s="88">
        <v>0</v>
      </c>
      <c r="D152" s="145">
        <v>0</v>
      </c>
      <c r="E152" s="145">
        <v>0</v>
      </c>
      <c r="F152" s="145">
        <v>0</v>
      </c>
      <c r="G152" s="145">
        <v>5</v>
      </c>
      <c r="H152" s="145">
        <v>0</v>
      </c>
      <c r="I152" s="145">
        <v>0</v>
      </c>
      <c r="J152" s="145">
        <v>0</v>
      </c>
      <c r="K152" s="145">
        <v>2</v>
      </c>
      <c r="L152" s="145">
        <v>3</v>
      </c>
      <c r="M152" s="145">
        <v>6</v>
      </c>
      <c r="N152" s="145">
        <v>6</v>
      </c>
      <c r="O152" s="145">
        <v>13</v>
      </c>
      <c r="P152" s="145">
        <v>4</v>
      </c>
      <c r="Q152" s="145">
        <v>5</v>
      </c>
      <c r="R152" s="145">
        <v>6</v>
      </c>
      <c r="S152" s="420">
        <v>11</v>
      </c>
      <c r="T152" s="126">
        <v>0</v>
      </c>
      <c r="U152" s="167">
        <v>0</v>
      </c>
      <c r="V152" s="3"/>
      <c r="BX152" s="2"/>
      <c r="BY152" s="2"/>
      <c r="BZ152" s="2"/>
      <c r="CG152" s="5">
        <v>0</v>
      </c>
      <c r="CH152" s="5">
        <v>0</v>
      </c>
      <c r="CI152" s="5">
        <v>0</v>
      </c>
      <c r="CJ152" s="5">
        <v>0</v>
      </c>
    </row>
    <row r="204" spans="1:104" hidden="1" x14ac:dyDescent="0.2"/>
    <row r="205" spans="1:104" hidden="1" x14ac:dyDescent="0.2"/>
    <row r="206" spans="1:104" s="430" customFormat="1" ht="18.75" hidden="1" customHeight="1" x14ac:dyDescent="0.2">
      <c r="A206" s="430">
        <f>SUM(B12:D12,B31:B44,B48:B49,B54,B57,C82:E82,B96:B98,B106:F106,B110:B112,B117:B119,C124:C130,C83:C85,B77,B72:B73,B63:G64)</f>
        <v>63283</v>
      </c>
      <c r="B206" s="430">
        <f>SUM(CG13:CJ134)</f>
        <v>0</v>
      </c>
      <c r="BX206" s="431"/>
      <c r="BY206" s="431"/>
      <c r="BZ206" s="431"/>
      <c r="CA206" s="431"/>
      <c r="CB206" s="431"/>
      <c r="CC206" s="431"/>
      <c r="CD206" s="431"/>
      <c r="CE206" s="431"/>
      <c r="CF206" s="431"/>
      <c r="CG206" s="431"/>
      <c r="CH206" s="431"/>
      <c r="CI206" s="431"/>
      <c r="CJ206" s="431"/>
      <c r="CK206" s="431"/>
      <c r="CL206" s="431"/>
      <c r="CM206" s="431"/>
      <c r="CN206" s="431"/>
      <c r="CO206" s="431"/>
      <c r="CP206" s="431"/>
      <c r="CQ206" s="431"/>
      <c r="CR206" s="431"/>
      <c r="CS206" s="431"/>
      <c r="CT206" s="431"/>
      <c r="CU206" s="431"/>
      <c r="CV206" s="431"/>
      <c r="CW206" s="431"/>
      <c r="CX206" s="431"/>
      <c r="CY206" s="431"/>
      <c r="CZ206" s="431"/>
    </row>
    <row r="207" spans="1:104" hidden="1" x14ac:dyDescent="0.2"/>
    <row r="208" spans="1:104" hidden="1" x14ac:dyDescent="0.2"/>
  </sheetData>
  <mergeCells count="200">
    <mergeCell ref="A6:W6"/>
    <mergeCell ref="A9:A11"/>
    <mergeCell ref="B9:D10"/>
    <mergeCell ref="E9:AN9"/>
    <mergeCell ref="AO9:AO11"/>
    <mergeCell ref="AP9:AP11"/>
    <mergeCell ref="S10:T10"/>
    <mergeCell ref="U10:V10"/>
    <mergeCell ref="W10:X10"/>
    <mergeCell ref="Y10:Z10"/>
    <mergeCell ref="AQ9:AQ11"/>
    <mergeCell ref="AR9:AR11"/>
    <mergeCell ref="AS9:AS11"/>
    <mergeCell ref="E10:F10"/>
    <mergeCell ref="G10:H10"/>
    <mergeCell ref="I10:J10"/>
    <mergeCell ref="K10:L10"/>
    <mergeCell ref="M10:N10"/>
    <mergeCell ref="O10:P10"/>
    <mergeCell ref="Q10:R10"/>
    <mergeCell ref="AM10:AN10"/>
    <mergeCell ref="AA10:AB10"/>
    <mergeCell ref="AC10:AD10"/>
    <mergeCell ref="AE10:AF10"/>
    <mergeCell ref="AG10:AH10"/>
    <mergeCell ref="AI10:AJ10"/>
    <mergeCell ref="AK10:AL10"/>
    <mergeCell ref="A28:A30"/>
    <mergeCell ref="B28:D29"/>
    <mergeCell ref="E28:AN28"/>
    <mergeCell ref="AO28:AO30"/>
    <mergeCell ref="AP28:AP30"/>
    <mergeCell ref="S29:T29"/>
    <mergeCell ref="U29:V29"/>
    <mergeCell ref="W29:X29"/>
    <mergeCell ref="Y29:Z29"/>
    <mergeCell ref="AQ28:AQ30"/>
    <mergeCell ref="AR28:AR30"/>
    <mergeCell ref="AS28:AS30"/>
    <mergeCell ref="E29:F29"/>
    <mergeCell ref="G29:H29"/>
    <mergeCell ref="I29:J29"/>
    <mergeCell ref="K29:L29"/>
    <mergeCell ref="M29:N29"/>
    <mergeCell ref="O29:P29"/>
    <mergeCell ref="Q29:R29"/>
    <mergeCell ref="W51:W53"/>
    <mergeCell ref="E52:E53"/>
    <mergeCell ref="F52:F53"/>
    <mergeCell ref="G52:G53"/>
    <mergeCell ref="H52:H53"/>
    <mergeCell ref="I52:I53"/>
    <mergeCell ref="J52:J53"/>
    <mergeCell ref="AM29:AN29"/>
    <mergeCell ref="A46:A47"/>
    <mergeCell ref="B46:B47"/>
    <mergeCell ref="C46:F46"/>
    <mergeCell ref="G46:J46"/>
    <mergeCell ref="L46:R46"/>
    <mergeCell ref="AA29:AB29"/>
    <mergeCell ref="AC29:AD29"/>
    <mergeCell ref="AE29:AF29"/>
    <mergeCell ref="AG29:AH29"/>
    <mergeCell ref="AI29:AJ29"/>
    <mergeCell ref="AK29:AL29"/>
    <mergeCell ref="S52:S53"/>
    <mergeCell ref="T52:T53"/>
    <mergeCell ref="U52:U53"/>
    <mergeCell ref="V52:V53"/>
    <mergeCell ref="K52:K53"/>
    <mergeCell ref="A66:A67"/>
    <mergeCell ref="B66:C66"/>
    <mergeCell ref="D66:E66"/>
    <mergeCell ref="Q52:Q53"/>
    <mergeCell ref="R52:R53"/>
    <mergeCell ref="A51:A53"/>
    <mergeCell ref="B51:D52"/>
    <mergeCell ref="E51:V51"/>
    <mergeCell ref="A75:A76"/>
    <mergeCell ref="B75:B76"/>
    <mergeCell ref="C75:C76"/>
    <mergeCell ref="D75:D76"/>
    <mergeCell ref="L52:L53"/>
    <mergeCell ref="M52:M53"/>
    <mergeCell ref="N52:N53"/>
    <mergeCell ref="O52:O53"/>
    <mergeCell ref="P52:P53"/>
    <mergeCell ref="A61:A62"/>
    <mergeCell ref="B61:C61"/>
    <mergeCell ref="D61:E61"/>
    <mergeCell ref="F61:G61"/>
    <mergeCell ref="A78:G78"/>
    <mergeCell ref="A79:A81"/>
    <mergeCell ref="B79:B81"/>
    <mergeCell ref="C79:E80"/>
    <mergeCell ref="F79:AI79"/>
    <mergeCell ref="V80:W80"/>
    <mergeCell ref="AD80:AE80"/>
    <mergeCell ref="AF80:AG80"/>
    <mergeCell ref="AH80:AI80"/>
    <mergeCell ref="AJ79:AJ81"/>
    <mergeCell ref="AK79:AK81"/>
    <mergeCell ref="F80:G80"/>
    <mergeCell ref="H80:I80"/>
    <mergeCell ref="J80:K80"/>
    <mergeCell ref="L80:M80"/>
    <mergeCell ref="N80:O80"/>
    <mergeCell ref="P80:Q80"/>
    <mergeCell ref="R80:S80"/>
    <mergeCell ref="T80:U80"/>
    <mergeCell ref="A83:A84"/>
    <mergeCell ref="A87:A88"/>
    <mergeCell ref="B87:B88"/>
    <mergeCell ref="C87:C88"/>
    <mergeCell ref="D87:D88"/>
    <mergeCell ref="E87:E88"/>
    <mergeCell ref="X80:Y80"/>
    <mergeCell ref="Z80:AA80"/>
    <mergeCell ref="AB80:AC80"/>
    <mergeCell ref="A108:A109"/>
    <mergeCell ref="B108:B109"/>
    <mergeCell ref="C108:L108"/>
    <mergeCell ref="M108:M109"/>
    <mergeCell ref="F87:F88"/>
    <mergeCell ref="A89:F89"/>
    <mergeCell ref="A95:F95"/>
    <mergeCell ref="A99:F99"/>
    <mergeCell ref="A100:A102"/>
    <mergeCell ref="B100:E101"/>
    <mergeCell ref="F100:I101"/>
    <mergeCell ref="AO114:AO116"/>
    <mergeCell ref="AP114:AP116"/>
    <mergeCell ref="E115:F115"/>
    <mergeCell ref="G115:H115"/>
    <mergeCell ref="I115:J115"/>
    <mergeCell ref="K115:L115"/>
    <mergeCell ref="M115:N115"/>
    <mergeCell ref="J100:J102"/>
    <mergeCell ref="K100:L101"/>
    <mergeCell ref="M100:N101"/>
    <mergeCell ref="AM115:AN115"/>
    <mergeCell ref="AA115:AB115"/>
    <mergeCell ref="AC115:AD115"/>
    <mergeCell ref="AE115:AF115"/>
    <mergeCell ref="AG115:AH115"/>
    <mergeCell ref="AI115:AJ115"/>
    <mergeCell ref="AK115:AL115"/>
    <mergeCell ref="O115:P115"/>
    <mergeCell ref="Q115:R115"/>
    <mergeCell ref="S115:T115"/>
    <mergeCell ref="U115:V115"/>
    <mergeCell ref="W115:X115"/>
    <mergeCell ref="Y115:Z115"/>
    <mergeCell ref="A114:A116"/>
    <mergeCell ref="B114:D115"/>
    <mergeCell ref="N122:O122"/>
    <mergeCell ref="A124:A126"/>
    <mergeCell ref="A127:A130"/>
    <mergeCell ref="A132:A134"/>
    <mergeCell ref="B132:B134"/>
    <mergeCell ref="C132:C134"/>
    <mergeCell ref="D132:D134"/>
    <mergeCell ref="E132:E134"/>
    <mergeCell ref="F132:AM132"/>
    <mergeCell ref="V133:W133"/>
    <mergeCell ref="A121:B123"/>
    <mergeCell ref="C121:E122"/>
    <mergeCell ref="F121:O121"/>
    <mergeCell ref="P121:P123"/>
    <mergeCell ref="Q121:Q123"/>
    <mergeCell ref="F122:G122"/>
    <mergeCell ref="H122:I122"/>
    <mergeCell ref="J122:K122"/>
    <mergeCell ref="L122:M122"/>
    <mergeCell ref="E114:AN114"/>
    <mergeCell ref="AN132:AN134"/>
    <mergeCell ref="AO132:AO134"/>
    <mergeCell ref="F133:G133"/>
    <mergeCell ref="H133:I133"/>
    <mergeCell ref="J133:K133"/>
    <mergeCell ref="L133:M133"/>
    <mergeCell ref="N133:O133"/>
    <mergeCell ref="P133:Q133"/>
    <mergeCell ref="R133:S133"/>
    <mergeCell ref="T133:U133"/>
    <mergeCell ref="AJ133:AK133"/>
    <mergeCell ref="AL133:AM133"/>
    <mergeCell ref="AB133:AC133"/>
    <mergeCell ref="AD133:AE133"/>
    <mergeCell ref="AF133:AG133"/>
    <mergeCell ref="AH133:AI133"/>
    <mergeCell ref="A135:A142"/>
    <mergeCell ref="A143:A148"/>
    <mergeCell ref="A150:A151"/>
    <mergeCell ref="B150:B151"/>
    <mergeCell ref="C150:S150"/>
    <mergeCell ref="T150:T151"/>
    <mergeCell ref="U150:U151"/>
    <mergeCell ref="X133:Y133"/>
    <mergeCell ref="Z133:AA133"/>
  </mergeCells>
  <dataValidations count="2">
    <dataValidation type="whole" operator="greaterThanOrEqual" allowBlank="1" showInputMessage="1" showErrorMessage="1" errorTitle="Error" error="Favor Ingrese sólo Números." sqref="E13:AS26 E31:AS44 C48:J49 C55:W56 C58:W59 B63:G64 B68:E69 B72:B73 C77:D77 F82:AK85 C90:F94 C96:F98 B103:N105 B110:M112 E117:AP119 F124:Q130 F135:AO148 C152:U152" xr:uid="{4E0C549F-E0A7-43C2-887B-381061486884}">
      <formula1>0</formula1>
    </dataValidation>
    <dataValidation type="whole" allowBlank="1" showInputMessage="1" showErrorMessage="1" sqref="C132:E132" xr:uid="{980A686F-4260-467A-B6BE-2C388B34500A}">
      <formula1>0</formula1>
      <formula2>1E+30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8B241-35FC-4E1A-B1C4-3961686D0F11}">
  <dimension ref="A1:CZ208"/>
  <sheetViews>
    <sheetView workbookViewId="0">
      <selection activeCell="A6" sqref="A6:W6"/>
    </sheetView>
  </sheetViews>
  <sheetFormatPr baseColWidth="10" defaultColWidth="11.42578125" defaultRowHeight="14.25" x14ac:dyDescent="0.2"/>
  <cols>
    <col min="1" max="1" width="45.7109375" style="2" customWidth="1"/>
    <col min="2" max="2" width="24" style="2" customWidth="1"/>
    <col min="3" max="3" width="12.5703125" style="2" customWidth="1"/>
    <col min="4" max="4" width="17.28515625" style="2" customWidth="1"/>
    <col min="5" max="5" width="16.28515625" style="2" customWidth="1"/>
    <col min="6" max="6" width="13.85546875" style="2" customWidth="1"/>
    <col min="7" max="7" width="12.28515625" style="2" customWidth="1"/>
    <col min="8" max="8" width="14.5703125" style="2" customWidth="1"/>
    <col min="9" max="9" width="12.28515625" style="2" customWidth="1"/>
    <col min="10" max="10" width="13.28515625" style="2" customWidth="1"/>
    <col min="11" max="12" width="11.42578125" style="2"/>
    <col min="13" max="13" width="11.85546875" style="2" customWidth="1"/>
    <col min="14" max="14" width="13.85546875" style="2" customWidth="1"/>
    <col min="15" max="18" width="11.42578125" style="2"/>
    <col min="19" max="19" width="13.5703125" style="2" customWidth="1"/>
    <col min="20" max="40" width="11.42578125" style="2"/>
    <col min="41" max="41" width="11.28515625" style="2" customWidth="1"/>
    <col min="42" max="42" width="12" style="2" customWidth="1"/>
    <col min="43" max="75" width="11.42578125" style="2"/>
    <col min="76" max="76" width="11.28515625" style="3" customWidth="1"/>
    <col min="77" max="77" width="11.85546875" style="3" customWidth="1"/>
    <col min="78" max="78" width="10.85546875" style="4" customWidth="1"/>
    <col min="79" max="103" width="10.85546875" style="5" hidden="1" customWidth="1"/>
    <col min="104" max="104" width="6.42578125" style="5" hidden="1" customWidth="1"/>
    <col min="105" max="105" width="10.85546875" style="2" customWidth="1"/>
    <col min="106" max="16384" width="11.42578125" style="2"/>
  </cols>
  <sheetData>
    <row r="1" spans="1:104" ht="16.350000000000001" customHeight="1" x14ac:dyDescent="0.2">
      <c r="A1" s="1" t="s">
        <v>0</v>
      </c>
    </row>
    <row r="2" spans="1:104" ht="16.350000000000001" customHeight="1" x14ac:dyDescent="0.2">
      <c r="A2" s="1" t="str">
        <f>CONCATENATE("COMUNA: ",[3]NOMBRE!B2," - ","( ",[3]NOMBRE!C2,[3]NOMBRE!D2,[3]NOMBRE!E2,[3]NOMBRE!F2,[3]NOMBRE!G2," )")</f>
        <v>COMUNA: LINARES - ( 07401 )</v>
      </c>
    </row>
    <row r="3" spans="1:104" ht="16.350000000000001" customHeight="1" x14ac:dyDescent="0.2">
      <c r="A3" s="1" t="str">
        <f>CONCATENATE("ESTABLECIMIENTO/ESTRATEGIA: ",[3]NOMBRE!B3," - ","( ",[3]NOMBRE!C3,[3]NOMBRE!D3,[3]NOMBRE!E3,[3]NOMBRE!F3,[3]NOMBRE!G3,[3]NOMBRE!H3," )")</f>
        <v>ESTABLECIMIENTO/ESTRATEGIA: HOSPITAL PRESIDENTE CARLOS IBAÑEZ DEL CAMPO - ( 116108 )</v>
      </c>
    </row>
    <row r="4" spans="1:104" ht="16.350000000000001" customHeight="1" x14ac:dyDescent="0.2">
      <c r="A4" s="1" t="str">
        <f>CONCATENATE("MES: ",[3]NOMBRE!B6," - ","( ",[3]NOMBRE!C6,[3]NOMBRE!D6," )")</f>
        <v>MES: FEBRERO - ( 02 )</v>
      </c>
    </row>
    <row r="5" spans="1:104" ht="16.350000000000001" customHeight="1" x14ac:dyDescent="0.2">
      <c r="A5" s="1" t="str">
        <f>CONCATENATE("AÑO: ",[3]NOMBRE!B7)</f>
        <v>AÑO: 2022</v>
      </c>
    </row>
    <row r="6" spans="1:104" ht="15" x14ac:dyDescent="0.2">
      <c r="A6" s="2974" t="s">
        <v>1</v>
      </c>
      <c r="B6" s="2974"/>
      <c r="C6" s="2974"/>
      <c r="D6" s="2974"/>
      <c r="E6" s="2974"/>
      <c r="F6" s="2974"/>
      <c r="G6" s="2974"/>
      <c r="H6" s="2974"/>
      <c r="I6" s="2974"/>
      <c r="J6" s="2974"/>
      <c r="K6" s="2974"/>
      <c r="L6" s="2974"/>
      <c r="M6" s="2974"/>
      <c r="N6" s="2974"/>
      <c r="O6" s="2974"/>
      <c r="P6" s="2974"/>
      <c r="Q6" s="2974"/>
      <c r="R6" s="2974"/>
      <c r="S6" s="2974"/>
      <c r="T6" s="2974"/>
      <c r="U6" s="2974"/>
      <c r="V6" s="2974"/>
      <c r="W6" s="2974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</row>
    <row r="7" spans="1:104" ht="15" x14ac:dyDescent="0.2">
      <c r="A7" s="1997"/>
      <c r="B7" s="1997"/>
      <c r="C7" s="1997"/>
      <c r="D7" s="1997"/>
      <c r="E7" s="1997"/>
      <c r="F7" s="1997"/>
      <c r="G7" s="1997"/>
      <c r="H7" s="1997"/>
      <c r="I7" s="1997"/>
      <c r="J7" s="1997"/>
      <c r="K7" s="1997"/>
      <c r="L7" s="1997"/>
      <c r="M7" s="1997"/>
      <c r="N7" s="1997"/>
      <c r="O7" s="1997"/>
      <c r="P7" s="1997"/>
      <c r="Q7" s="1997"/>
      <c r="R7" s="1997"/>
      <c r="S7" s="1997"/>
      <c r="T7" s="1997"/>
      <c r="U7" s="1997"/>
      <c r="V7" s="1997"/>
      <c r="W7" s="1997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</row>
    <row r="8" spans="1:104" ht="31.35" customHeight="1" x14ac:dyDescent="0.2">
      <c r="A8" s="9" t="s">
        <v>2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"/>
      <c r="Z8" s="1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</row>
    <row r="9" spans="1:104" ht="20.100000000000001" customHeight="1" x14ac:dyDescent="0.2">
      <c r="A9" s="3150" t="s">
        <v>3</v>
      </c>
      <c r="B9" s="3152" t="s">
        <v>4</v>
      </c>
      <c r="C9" s="3052"/>
      <c r="D9" s="3136"/>
      <c r="E9" s="3153" t="s">
        <v>5</v>
      </c>
      <c r="F9" s="3154"/>
      <c r="G9" s="3154"/>
      <c r="H9" s="3154"/>
      <c r="I9" s="3154"/>
      <c r="J9" s="3154"/>
      <c r="K9" s="3154"/>
      <c r="L9" s="3154"/>
      <c r="M9" s="3154"/>
      <c r="N9" s="3154"/>
      <c r="O9" s="3154"/>
      <c r="P9" s="3154"/>
      <c r="Q9" s="3154"/>
      <c r="R9" s="3154"/>
      <c r="S9" s="3154"/>
      <c r="T9" s="3154"/>
      <c r="U9" s="3154"/>
      <c r="V9" s="3154"/>
      <c r="W9" s="3154"/>
      <c r="X9" s="3154"/>
      <c r="Y9" s="3154"/>
      <c r="Z9" s="3154"/>
      <c r="AA9" s="3154"/>
      <c r="AB9" s="3154"/>
      <c r="AC9" s="3154"/>
      <c r="AD9" s="3154"/>
      <c r="AE9" s="3154"/>
      <c r="AF9" s="3154"/>
      <c r="AG9" s="3154"/>
      <c r="AH9" s="3154"/>
      <c r="AI9" s="3154"/>
      <c r="AJ9" s="3154"/>
      <c r="AK9" s="3154"/>
      <c r="AL9" s="3154"/>
      <c r="AM9" s="3154"/>
      <c r="AN9" s="3165"/>
      <c r="AO9" s="3136" t="s">
        <v>6</v>
      </c>
      <c r="AP9" s="3148" t="s">
        <v>7</v>
      </c>
      <c r="AQ9" s="3148" t="s">
        <v>8</v>
      </c>
      <c r="AR9" s="3136" t="s">
        <v>9</v>
      </c>
      <c r="AS9" s="3136" t="s">
        <v>10</v>
      </c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W9" s="3"/>
      <c r="BY9" s="4"/>
      <c r="CZ9" s="2"/>
    </row>
    <row r="10" spans="1:104" ht="20.100000000000001" customHeight="1" x14ac:dyDescent="0.2">
      <c r="A10" s="2888"/>
      <c r="B10" s="3167"/>
      <c r="C10" s="2993"/>
      <c r="D10" s="3090"/>
      <c r="E10" s="3153" t="s">
        <v>11</v>
      </c>
      <c r="F10" s="3155"/>
      <c r="G10" s="3162" t="s">
        <v>12</v>
      </c>
      <c r="H10" s="3163"/>
      <c r="I10" s="3162" t="s">
        <v>13</v>
      </c>
      <c r="J10" s="3163"/>
      <c r="K10" s="3162" t="s">
        <v>14</v>
      </c>
      <c r="L10" s="3163"/>
      <c r="M10" s="3162" t="s">
        <v>15</v>
      </c>
      <c r="N10" s="3163"/>
      <c r="O10" s="3162" t="s">
        <v>16</v>
      </c>
      <c r="P10" s="3163"/>
      <c r="Q10" s="3162" t="s">
        <v>17</v>
      </c>
      <c r="R10" s="3163"/>
      <c r="S10" s="3162" t="s">
        <v>18</v>
      </c>
      <c r="T10" s="3163"/>
      <c r="U10" s="3162" t="s">
        <v>19</v>
      </c>
      <c r="V10" s="3163"/>
      <c r="W10" s="3162" t="s">
        <v>20</v>
      </c>
      <c r="X10" s="3163"/>
      <c r="Y10" s="3162" t="s">
        <v>21</v>
      </c>
      <c r="Z10" s="3163"/>
      <c r="AA10" s="3162" t="s">
        <v>22</v>
      </c>
      <c r="AB10" s="3163"/>
      <c r="AC10" s="3162" t="s">
        <v>23</v>
      </c>
      <c r="AD10" s="3163"/>
      <c r="AE10" s="3162" t="s">
        <v>24</v>
      </c>
      <c r="AF10" s="3163"/>
      <c r="AG10" s="3162" t="s">
        <v>25</v>
      </c>
      <c r="AH10" s="3163"/>
      <c r="AI10" s="3162" t="s">
        <v>26</v>
      </c>
      <c r="AJ10" s="3163"/>
      <c r="AK10" s="3162" t="s">
        <v>27</v>
      </c>
      <c r="AL10" s="3163"/>
      <c r="AM10" s="3153" t="s">
        <v>28</v>
      </c>
      <c r="AN10" s="3165"/>
      <c r="AO10" s="2892"/>
      <c r="AP10" s="2871"/>
      <c r="AQ10" s="2871"/>
      <c r="AR10" s="2892"/>
      <c r="AS10" s="2892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W10" s="3"/>
      <c r="BY10" s="4"/>
      <c r="CZ10" s="2"/>
    </row>
    <row r="11" spans="1:104" ht="20.100000000000001" customHeight="1" x14ac:dyDescent="0.2">
      <c r="A11" s="3166"/>
      <c r="B11" s="2081" t="s">
        <v>29</v>
      </c>
      <c r="C11" s="2199" t="s">
        <v>30</v>
      </c>
      <c r="D11" s="2200" t="s">
        <v>31</v>
      </c>
      <c r="E11" s="2201" t="s">
        <v>30</v>
      </c>
      <c r="F11" s="2202" t="s">
        <v>31</v>
      </c>
      <c r="G11" s="2201" t="s">
        <v>30</v>
      </c>
      <c r="H11" s="2202" t="s">
        <v>31</v>
      </c>
      <c r="I11" s="2201" t="s">
        <v>30</v>
      </c>
      <c r="J11" s="2202" t="s">
        <v>31</v>
      </c>
      <c r="K11" s="2201" t="s">
        <v>30</v>
      </c>
      <c r="L11" s="2202" t="s">
        <v>31</v>
      </c>
      <c r="M11" s="2201" t="s">
        <v>30</v>
      </c>
      <c r="N11" s="2202" t="s">
        <v>31</v>
      </c>
      <c r="O11" s="2201" t="s">
        <v>30</v>
      </c>
      <c r="P11" s="2202" t="s">
        <v>31</v>
      </c>
      <c r="Q11" s="2201" t="s">
        <v>30</v>
      </c>
      <c r="R11" s="2202" t="s">
        <v>31</v>
      </c>
      <c r="S11" s="2201" t="s">
        <v>30</v>
      </c>
      <c r="T11" s="2202" t="s">
        <v>31</v>
      </c>
      <c r="U11" s="2201" t="s">
        <v>30</v>
      </c>
      <c r="V11" s="2202" t="s">
        <v>31</v>
      </c>
      <c r="W11" s="2201" t="s">
        <v>30</v>
      </c>
      <c r="X11" s="2202" t="s">
        <v>31</v>
      </c>
      <c r="Y11" s="2201" t="s">
        <v>30</v>
      </c>
      <c r="Z11" s="2202" t="s">
        <v>31</v>
      </c>
      <c r="AA11" s="2201" t="s">
        <v>30</v>
      </c>
      <c r="AB11" s="2202" t="s">
        <v>31</v>
      </c>
      <c r="AC11" s="2201" t="s">
        <v>30</v>
      </c>
      <c r="AD11" s="2202" t="s">
        <v>31</v>
      </c>
      <c r="AE11" s="2201" t="s">
        <v>30</v>
      </c>
      <c r="AF11" s="2202" t="s">
        <v>31</v>
      </c>
      <c r="AG11" s="2201" t="s">
        <v>30</v>
      </c>
      <c r="AH11" s="2202" t="s">
        <v>31</v>
      </c>
      <c r="AI11" s="2201" t="s">
        <v>30</v>
      </c>
      <c r="AJ11" s="2202" t="s">
        <v>31</v>
      </c>
      <c r="AK11" s="2201" t="s">
        <v>30</v>
      </c>
      <c r="AL11" s="2202" t="s">
        <v>31</v>
      </c>
      <c r="AM11" s="2201" t="s">
        <v>30</v>
      </c>
      <c r="AN11" s="2203" t="s">
        <v>31</v>
      </c>
      <c r="AO11" s="3090"/>
      <c r="AP11" s="3074"/>
      <c r="AQ11" s="3074"/>
      <c r="AR11" s="3090"/>
      <c r="AS11" s="3090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W11" s="3"/>
      <c r="BY11" s="4"/>
      <c r="CZ11" s="2"/>
    </row>
    <row r="12" spans="1:104" ht="16.350000000000001" customHeight="1" x14ac:dyDescent="0.2">
      <c r="A12" s="2091" t="s">
        <v>32</v>
      </c>
      <c r="B12" s="2087">
        <f>SUM(B13:B26)</f>
        <v>0</v>
      </c>
      <c r="C12" s="2204">
        <f>SUM(C13:C26)</f>
        <v>0</v>
      </c>
      <c r="D12" s="20">
        <f>SUM(D13:D26)</f>
        <v>0</v>
      </c>
      <c r="E12" s="2201">
        <f>SUM(E13:E26)</f>
        <v>0</v>
      </c>
      <c r="F12" s="21">
        <f t="shared" ref="F12:AO12" si="0">SUM(F13:F26)</f>
        <v>0</v>
      </c>
      <c r="G12" s="22">
        <f>SUM(G13:G26)</f>
        <v>0</v>
      </c>
      <c r="H12" s="21">
        <f t="shared" si="0"/>
        <v>0</v>
      </c>
      <c r="I12" s="2201">
        <f t="shared" si="0"/>
        <v>0</v>
      </c>
      <c r="J12" s="21">
        <f t="shared" si="0"/>
        <v>0</v>
      </c>
      <c r="K12" s="2201">
        <f t="shared" si="0"/>
        <v>0</v>
      </c>
      <c r="L12" s="21">
        <f t="shared" si="0"/>
        <v>0</v>
      </c>
      <c r="M12" s="2201">
        <f t="shared" si="0"/>
        <v>0</v>
      </c>
      <c r="N12" s="21">
        <f t="shared" si="0"/>
        <v>0</v>
      </c>
      <c r="O12" s="2201">
        <f t="shared" si="0"/>
        <v>0</v>
      </c>
      <c r="P12" s="21">
        <f t="shared" si="0"/>
        <v>0</v>
      </c>
      <c r="Q12" s="2201">
        <f t="shared" si="0"/>
        <v>0</v>
      </c>
      <c r="R12" s="21">
        <f t="shared" si="0"/>
        <v>0</v>
      </c>
      <c r="S12" s="2201">
        <f t="shared" si="0"/>
        <v>0</v>
      </c>
      <c r="T12" s="21">
        <f t="shared" si="0"/>
        <v>0</v>
      </c>
      <c r="U12" s="2201">
        <f>SUM(U13:U26)</f>
        <v>0</v>
      </c>
      <c r="V12" s="21">
        <f>SUM(V13:V26)</f>
        <v>0</v>
      </c>
      <c r="W12" s="2201">
        <f t="shared" si="0"/>
        <v>0</v>
      </c>
      <c r="X12" s="21">
        <f t="shared" si="0"/>
        <v>0</v>
      </c>
      <c r="Y12" s="2201">
        <f t="shared" si="0"/>
        <v>0</v>
      </c>
      <c r="Z12" s="21">
        <f t="shared" si="0"/>
        <v>0</v>
      </c>
      <c r="AA12" s="2201">
        <f t="shared" si="0"/>
        <v>0</v>
      </c>
      <c r="AB12" s="21">
        <f t="shared" si="0"/>
        <v>0</v>
      </c>
      <c r="AC12" s="2201">
        <f t="shared" si="0"/>
        <v>0</v>
      </c>
      <c r="AD12" s="21">
        <f t="shared" si="0"/>
        <v>0</v>
      </c>
      <c r="AE12" s="2201">
        <f t="shared" si="0"/>
        <v>0</v>
      </c>
      <c r="AF12" s="21">
        <f t="shared" si="0"/>
        <v>0</v>
      </c>
      <c r="AG12" s="2201">
        <f t="shared" si="0"/>
        <v>0</v>
      </c>
      <c r="AH12" s="21">
        <f t="shared" si="0"/>
        <v>0</v>
      </c>
      <c r="AI12" s="2201">
        <f t="shared" si="0"/>
        <v>0</v>
      </c>
      <c r="AJ12" s="21">
        <f t="shared" si="0"/>
        <v>0</v>
      </c>
      <c r="AK12" s="2201">
        <f t="shared" si="0"/>
        <v>0</v>
      </c>
      <c r="AL12" s="21">
        <f t="shared" si="0"/>
        <v>0</v>
      </c>
      <c r="AM12" s="2201">
        <f t="shared" si="0"/>
        <v>0</v>
      </c>
      <c r="AN12" s="23">
        <f t="shared" si="0"/>
        <v>0</v>
      </c>
      <c r="AO12" s="2202">
        <f t="shared" si="0"/>
        <v>0</v>
      </c>
      <c r="AP12" s="24">
        <f>SUM(AP13:AP26)</f>
        <v>0</v>
      </c>
      <c r="AQ12" s="2205">
        <f>SUM(AQ13:AQ26)</f>
        <v>0</v>
      </c>
      <c r="AR12" s="2202">
        <f>SUM(AR13:AR26)</f>
        <v>0</v>
      </c>
      <c r="AS12" s="2202">
        <f>SUM(AS13:AS26)</f>
        <v>0</v>
      </c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W12" s="3"/>
      <c r="BY12" s="4"/>
      <c r="CZ12" s="2"/>
    </row>
    <row r="13" spans="1:104" ht="16.350000000000001" customHeight="1" x14ac:dyDescent="0.2">
      <c r="A13" s="26" t="s">
        <v>33</v>
      </c>
      <c r="B13" s="27">
        <f>SUM(C13:D13)</f>
        <v>0</v>
      </c>
      <c r="C13" s="2206">
        <f>SUM(E13+G13+I13+K13+M13+O13+Q13+S13+U13+W13+Y13+AA13+AC13+AE13+AG13+AI13+AK13+AM13)</f>
        <v>0</v>
      </c>
      <c r="D13" s="2207">
        <f>SUM(F13+H13+J13+L13+N13+P13+R13+T13+V13+X13+Z13+AB13+AD13+AF13+AH13+AJ13+AL13+AN13)</f>
        <v>0</v>
      </c>
      <c r="E13" s="2191"/>
      <c r="F13" s="2192"/>
      <c r="G13" s="2191"/>
      <c r="H13" s="2192"/>
      <c r="I13" s="2191"/>
      <c r="J13" s="2208"/>
      <c r="K13" s="2191"/>
      <c r="L13" s="2208"/>
      <c r="M13" s="2191"/>
      <c r="N13" s="2208"/>
      <c r="O13" s="2191"/>
      <c r="P13" s="2208"/>
      <c r="Q13" s="2191"/>
      <c r="R13" s="2208"/>
      <c r="S13" s="2191"/>
      <c r="T13" s="2208"/>
      <c r="U13" s="2191"/>
      <c r="V13" s="2208"/>
      <c r="W13" s="2191"/>
      <c r="X13" s="2208"/>
      <c r="Y13" s="2191"/>
      <c r="Z13" s="2208"/>
      <c r="AA13" s="2191"/>
      <c r="AB13" s="2208"/>
      <c r="AC13" s="2191"/>
      <c r="AD13" s="2208"/>
      <c r="AE13" s="2191"/>
      <c r="AF13" s="2208"/>
      <c r="AG13" s="2191"/>
      <c r="AH13" s="2208"/>
      <c r="AI13" s="2191"/>
      <c r="AJ13" s="2208"/>
      <c r="AK13" s="2191"/>
      <c r="AL13" s="2208"/>
      <c r="AM13" s="2209"/>
      <c r="AN13" s="2210"/>
      <c r="AO13" s="2192"/>
      <c r="AP13" s="2211"/>
      <c r="AQ13" s="2211"/>
      <c r="AR13" s="2212"/>
      <c r="AS13" s="2212"/>
      <c r="AT13" s="37"/>
      <c r="AU13" s="38"/>
      <c r="AV13" s="38"/>
      <c r="AW13" s="38"/>
      <c r="AX13" s="38"/>
      <c r="AY13" s="38"/>
      <c r="AZ13" s="38"/>
      <c r="BA13" s="38"/>
      <c r="BB13" s="38"/>
      <c r="BC13" s="38"/>
      <c r="BD13" s="8"/>
      <c r="BE13" s="8"/>
      <c r="BF13" s="8"/>
      <c r="BW13" s="3"/>
      <c r="BY13" s="4"/>
      <c r="CA13" s="39"/>
      <c r="CG13" s="40">
        <v>0</v>
      </c>
      <c r="CH13" s="40"/>
      <c r="CI13" s="40">
        <v>0</v>
      </c>
      <c r="CJ13" s="40">
        <v>0</v>
      </c>
      <c r="CZ13" s="2"/>
    </row>
    <row r="14" spans="1:104" ht="16.350000000000001" customHeight="1" x14ac:dyDescent="0.2">
      <c r="A14" s="41" t="s">
        <v>34</v>
      </c>
      <c r="B14" s="42">
        <f t="shared" ref="B14:B26" si="1">SUM(C14:D14)</f>
        <v>0</v>
      </c>
      <c r="C14" s="43">
        <f>SUM(E14+G14+I14)</f>
        <v>0</v>
      </c>
      <c r="D14" s="44">
        <f>SUM(F14+H14+J14)</f>
        <v>0</v>
      </c>
      <c r="E14" s="45"/>
      <c r="F14" s="46"/>
      <c r="G14" s="45"/>
      <c r="H14" s="46"/>
      <c r="I14" s="45"/>
      <c r="J14" s="47"/>
      <c r="K14" s="48"/>
      <c r="L14" s="49"/>
      <c r="M14" s="48"/>
      <c r="N14" s="49"/>
      <c r="O14" s="48"/>
      <c r="P14" s="49"/>
      <c r="Q14" s="48"/>
      <c r="R14" s="49"/>
      <c r="S14" s="48"/>
      <c r="T14" s="49"/>
      <c r="U14" s="48"/>
      <c r="V14" s="49"/>
      <c r="W14" s="48"/>
      <c r="X14" s="49"/>
      <c r="Y14" s="48"/>
      <c r="Z14" s="49"/>
      <c r="AA14" s="48"/>
      <c r="AB14" s="49"/>
      <c r="AC14" s="48"/>
      <c r="AD14" s="49"/>
      <c r="AE14" s="48"/>
      <c r="AF14" s="49"/>
      <c r="AG14" s="48"/>
      <c r="AH14" s="49"/>
      <c r="AI14" s="48"/>
      <c r="AJ14" s="49"/>
      <c r="AK14" s="48"/>
      <c r="AL14" s="49"/>
      <c r="AM14" s="48"/>
      <c r="AN14" s="50"/>
      <c r="AO14" s="46"/>
      <c r="AP14" s="51"/>
      <c r="AQ14" s="51"/>
      <c r="AR14" s="52"/>
      <c r="AS14" s="52"/>
      <c r="AT14" s="37"/>
      <c r="AU14" s="38"/>
      <c r="AV14" s="38"/>
      <c r="AW14" s="38"/>
      <c r="AX14" s="38"/>
      <c r="AY14" s="38"/>
      <c r="AZ14" s="38"/>
      <c r="BA14" s="38"/>
      <c r="BB14" s="38"/>
      <c r="BC14" s="38"/>
      <c r="BD14" s="8"/>
      <c r="BE14" s="8"/>
      <c r="BF14" s="8"/>
      <c r="BW14" s="3"/>
      <c r="BY14" s="4"/>
      <c r="CA14" s="39"/>
      <c r="CG14" s="40">
        <v>0</v>
      </c>
      <c r="CH14" s="40"/>
      <c r="CI14" s="40">
        <v>0</v>
      </c>
      <c r="CJ14" s="40">
        <v>0</v>
      </c>
      <c r="CZ14" s="2"/>
    </row>
    <row r="15" spans="1:104" ht="16.350000000000001" customHeight="1" x14ac:dyDescent="0.2">
      <c r="A15" s="53" t="s">
        <v>35</v>
      </c>
      <c r="B15" s="42">
        <f t="shared" si="1"/>
        <v>0</v>
      </c>
      <c r="C15" s="43">
        <f>SUM(E15+G15+I15+K15+M15+O15+Q15+S15+U15+W15+Y15+AA15+AC15+AE15+AG15+AI15+AK15+AM15)</f>
        <v>0</v>
      </c>
      <c r="D15" s="44">
        <f>SUM(F15+H15+J15+L15+N15+P15+R15+T15+V15+X15+Z15+AB15+AD15+AF15+AH15+AJ15+AL15+AN15)</f>
        <v>0</v>
      </c>
      <c r="E15" s="45"/>
      <c r="F15" s="46"/>
      <c r="G15" s="45"/>
      <c r="H15" s="46"/>
      <c r="I15" s="45"/>
      <c r="J15" s="47"/>
      <c r="K15" s="45"/>
      <c r="L15" s="47"/>
      <c r="M15" s="45"/>
      <c r="N15" s="47"/>
      <c r="O15" s="45"/>
      <c r="P15" s="47"/>
      <c r="Q15" s="45"/>
      <c r="R15" s="47"/>
      <c r="S15" s="45"/>
      <c r="T15" s="47"/>
      <c r="U15" s="45"/>
      <c r="V15" s="47"/>
      <c r="W15" s="45"/>
      <c r="X15" s="47"/>
      <c r="Y15" s="45"/>
      <c r="Z15" s="47"/>
      <c r="AA15" s="45"/>
      <c r="AB15" s="47"/>
      <c r="AC15" s="45"/>
      <c r="AD15" s="47"/>
      <c r="AE15" s="45"/>
      <c r="AF15" s="47"/>
      <c r="AG15" s="45"/>
      <c r="AH15" s="47"/>
      <c r="AI15" s="45"/>
      <c r="AJ15" s="47"/>
      <c r="AK15" s="45"/>
      <c r="AL15" s="47"/>
      <c r="AM15" s="54"/>
      <c r="AN15" s="55"/>
      <c r="AO15" s="46"/>
      <c r="AP15" s="51"/>
      <c r="AQ15" s="51"/>
      <c r="AR15" s="52"/>
      <c r="AS15" s="52"/>
      <c r="AT15" s="37"/>
      <c r="AU15" s="38"/>
      <c r="AV15" s="38"/>
      <c r="AW15" s="38"/>
      <c r="AX15" s="38"/>
      <c r="AY15" s="38"/>
      <c r="AZ15" s="38"/>
      <c r="BA15" s="38"/>
      <c r="BB15" s="38"/>
      <c r="BC15" s="38"/>
      <c r="BD15" s="8"/>
      <c r="BE15" s="8"/>
      <c r="BF15" s="8"/>
      <c r="BW15" s="3"/>
      <c r="BY15" s="4"/>
      <c r="CA15" s="39"/>
      <c r="CG15" s="40">
        <v>0</v>
      </c>
      <c r="CH15" s="40"/>
      <c r="CI15" s="40">
        <v>0</v>
      </c>
      <c r="CJ15" s="40">
        <v>0</v>
      </c>
      <c r="CZ15" s="2"/>
    </row>
    <row r="16" spans="1:104" ht="16.350000000000001" customHeight="1" x14ac:dyDescent="0.2">
      <c r="A16" s="56" t="s">
        <v>36</v>
      </c>
      <c r="B16" s="57">
        <f t="shared" si="1"/>
        <v>0</v>
      </c>
      <c r="C16" s="58">
        <f>SUM(I16+K16+M16+O16+Q16+S16+U16+W16+Y16+AA16+AC16+AE16+AG16+AI16+AK16+AM16)</f>
        <v>0</v>
      </c>
      <c r="D16" s="59">
        <f>SUM(J16+L16+N16+P16+R16+T16+V16+X16+Z16+AB16+AD16+AF16+AH16+AJ16+AL16+AN16)</f>
        <v>0</v>
      </c>
      <c r="E16" s="48"/>
      <c r="F16" s="49"/>
      <c r="G16" s="60"/>
      <c r="H16" s="61"/>
      <c r="I16" s="45"/>
      <c r="J16" s="47"/>
      <c r="K16" s="45"/>
      <c r="L16" s="47"/>
      <c r="M16" s="45"/>
      <c r="N16" s="47"/>
      <c r="O16" s="45"/>
      <c r="P16" s="47"/>
      <c r="Q16" s="45"/>
      <c r="R16" s="47"/>
      <c r="S16" s="45"/>
      <c r="T16" s="47"/>
      <c r="U16" s="45"/>
      <c r="V16" s="47"/>
      <c r="W16" s="45"/>
      <c r="X16" s="47"/>
      <c r="Y16" s="45"/>
      <c r="Z16" s="47"/>
      <c r="AA16" s="45"/>
      <c r="AB16" s="47"/>
      <c r="AC16" s="45"/>
      <c r="AD16" s="47"/>
      <c r="AE16" s="45"/>
      <c r="AF16" s="47"/>
      <c r="AG16" s="45"/>
      <c r="AH16" s="47"/>
      <c r="AI16" s="45"/>
      <c r="AJ16" s="47"/>
      <c r="AK16" s="45"/>
      <c r="AL16" s="47"/>
      <c r="AM16" s="54"/>
      <c r="AN16" s="55"/>
      <c r="AO16" s="46"/>
      <c r="AP16" s="51"/>
      <c r="AQ16" s="51"/>
      <c r="AR16" s="52"/>
      <c r="AS16" s="52"/>
      <c r="AT16" s="37"/>
      <c r="AU16" s="38"/>
      <c r="AV16" s="38"/>
      <c r="AW16" s="38"/>
      <c r="AX16" s="38"/>
      <c r="AY16" s="38"/>
      <c r="AZ16" s="38"/>
      <c r="BA16" s="38"/>
      <c r="BB16" s="38"/>
      <c r="BC16" s="38"/>
      <c r="BD16" s="8"/>
      <c r="BE16" s="8"/>
      <c r="BF16" s="8"/>
      <c r="BW16" s="3"/>
      <c r="BY16" s="4"/>
      <c r="CA16" s="39"/>
      <c r="CG16" s="40">
        <v>0</v>
      </c>
      <c r="CH16" s="40"/>
      <c r="CI16" s="40">
        <v>0</v>
      </c>
      <c r="CJ16" s="40">
        <v>0</v>
      </c>
      <c r="CZ16" s="2"/>
    </row>
    <row r="17" spans="1:104" ht="16.350000000000001" customHeight="1" x14ac:dyDescent="0.2">
      <c r="A17" s="62" t="s">
        <v>37</v>
      </c>
      <c r="B17" s="42">
        <f t="shared" si="1"/>
        <v>0</v>
      </c>
      <c r="C17" s="43">
        <f>SUM(U17+W17+Y17+AA17+AC17+AE17+AG17+AI17+AK17+AM17)</f>
        <v>0</v>
      </c>
      <c r="D17" s="44">
        <f>SUM(V17+X17+Z17+AB17+AD17+AF17+AH17+AJ17+AL17+AN17)</f>
        <v>0</v>
      </c>
      <c r="E17" s="48"/>
      <c r="F17" s="63"/>
      <c r="G17" s="48"/>
      <c r="H17" s="63"/>
      <c r="I17" s="48"/>
      <c r="J17" s="49"/>
      <c r="K17" s="48"/>
      <c r="L17" s="49"/>
      <c r="M17" s="48"/>
      <c r="N17" s="49"/>
      <c r="O17" s="48"/>
      <c r="P17" s="49"/>
      <c r="Q17" s="48"/>
      <c r="R17" s="49"/>
      <c r="S17" s="48"/>
      <c r="T17" s="49"/>
      <c r="U17" s="45"/>
      <c r="V17" s="47"/>
      <c r="W17" s="45"/>
      <c r="X17" s="47"/>
      <c r="Y17" s="45"/>
      <c r="Z17" s="47"/>
      <c r="AA17" s="45"/>
      <c r="AB17" s="47"/>
      <c r="AC17" s="45"/>
      <c r="AD17" s="47"/>
      <c r="AE17" s="45"/>
      <c r="AF17" s="47"/>
      <c r="AG17" s="45"/>
      <c r="AH17" s="47"/>
      <c r="AI17" s="45"/>
      <c r="AJ17" s="47"/>
      <c r="AK17" s="45"/>
      <c r="AL17" s="47"/>
      <c r="AM17" s="54"/>
      <c r="AN17" s="55"/>
      <c r="AO17" s="46"/>
      <c r="AP17" s="51"/>
      <c r="AQ17" s="51"/>
      <c r="AR17" s="52"/>
      <c r="AS17" s="52"/>
      <c r="AT17" s="37"/>
      <c r="AU17" s="38"/>
      <c r="AV17" s="38"/>
      <c r="AW17" s="38"/>
      <c r="AX17" s="38"/>
      <c r="AY17" s="38"/>
      <c r="AZ17" s="38"/>
      <c r="BA17" s="38"/>
      <c r="BB17" s="38"/>
      <c r="BC17" s="38"/>
      <c r="BD17" s="8"/>
      <c r="BE17" s="8"/>
      <c r="BF17" s="8"/>
      <c r="BW17" s="3"/>
      <c r="BY17" s="4"/>
      <c r="CA17" s="39"/>
      <c r="CG17" s="40">
        <v>0</v>
      </c>
      <c r="CH17" s="40"/>
      <c r="CI17" s="40">
        <v>0</v>
      </c>
      <c r="CJ17" s="40">
        <v>0</v>
      </c>
      <c r="CZ17" s="2"/>
    </row>
    <row r="18" spans="1:104" ht="16.350000000000001" customHeight="1" x14ac:dyDescent="0.2">
      <c r="A18" s="64" t="s">
        <v>38</v>
      </c>
      <c r="B18" s="42">
        <f t="shared" si="1"/>
        <v>0</v>
      </c>
      <c r="C18" s="43">
        <f>SUM(E18+G18+I18+K18+M18+O18+Q18+S18+U18+W18+Y18+AA18+AC18+AE18+AG18+AI18+AK18+AM18)</f>
        <v>0</v>
      </c>
      <c r="D18" s="44">
        <f>SUM(F18+H18+J18+L18+N18+P18+R18+T18+V18+X18+Z18+AB18+AD18+AF18+AH18+AJ18+AL18+AN18)</f>
        <v>0</v>
      </c>
      <c r="E18" s="45"/>
      <c r="F18" s="46"/>
      <c r="G18" s="45"/>
      <c r="H18" s="46"/>
      <c r="I18" s="45"/>
      <c r="J18" s="47"/>
      <c r="K18" s="65"/>
      <c r="L18" s="47"/>
      <c r="M18" s="45"/>
      <c r="N18" s="47"/>
      <c r="O18" s="45"/>
      <c r="P18" s="47"/>
      <c r="Q18" s="45"/>
      <c r="R18" s="47"/>
      <c r="S18" s="45"/>
      <c r="T18" s="47"/>
      <c r="U18" s="45"/>
      <c r="V18" s="47"/>
      <c r="W18" s="45"/>
      <c r="X18" s="47"/>
      <c r="Y18" s="45"/>
      <c r="Z18" s="47"/>
      <c r="AA18" s="45"/>
      <c r="AB18" s="47"/>
      <c r="AC18" s="45"/>
      <c r="AD18" s="47"/>
      <c r="AE18" s="45"/>
      <c r="AF18" s="47"/>
      <c r="AG18" s="45"/>
      <c r="AH18" s="47"/>
      <c r="AI18" s="45"/>
      <c r="AJ18" s="47"/>
      <c r="AK18" s="45"/>
      <c r="AL18" s="47"/>
      <c r="AM18" s="54"/>
      <c r="AN18" s="55"/>
      <c r="AO18" s="46"/>
      <c r="AP18" s="51"/>
      <c r="AQ18" s="51"/>
      <c r="AR18" s="52"/>
      <c r="AS18" s="52"/>
      <c r="AT18" s="37"/>
      <c r="AU18" s="38"/>
      <c r="AV18" s="38"/>
      <c r="AW18" s="38"/>
      <c r="AX18" s="38"/>
      <c r="AY18" s="38"/>
      <c r="AZ18" s="38"/>
      <c r="BA18" s="38"/>
      <c r="BB18" s="38"/>
      <c r="BC18" s="38"/>
      <c r="BD18" s="8"/>
      <c r="BE18" s="8"/>
      <c r="BF18" s="8"/>
      <c r="BW18" s="3"/>
      <c r="BY18" s="4"/>
      <c r="CA18" s="39"/>
      <c r="CG18" s="40">
        <v>0</v>
      </c>
      <c r="CH18" s="40"/>
      <c r="CI18" s="40">
        <v>0</v>
      </c>
      <c r="CJ18" s="40">
        <v>0</v>
      </c>
      <c r="CZ18" s="2"/>
    </row>
    <row r="19" spans="1:104" ht="16.350000000000001" customHeight="1" x14ac:dyDescent="0.2">
      <c r="A19" s="66" t="s">
        <v>39</v>
      </c>
      <c r="B19" s="42">
        <f>SUM(C19:D19)</f>
        <v>0</v>
      </c>
      <c r="C19" s="67"/>
      <c r="D19" s="68">
        <f>SUM(L19+N19+P19+R19+T19+V19+X19+Z19+AB19+AD19+AF19)</f>
        <v>0</v>
      </c>
      <c r="E19" s="60"/>
      <c r="F19" s="61"/>
      <c r="G19" s="60"/>
      <c r="H19" s="61"/>
      <c r="I19" s="60"/>
      <c r="J19" s="69"/>
      <c r="K19" s="48"/>
      <c r="L19" s="70"/>
      <c r="M19" s="71"/>
      <c r="N19" s="70"/>
      <c r="O19" s="71"/>
      <c r="P19" s="70"/>
      <c r="Q19" s="71"/>
      <c r="R19" s="70"/>
      <c r="S19" s="71"/>
      <c r="T19" s="70"/>
      <c r="U19" s="71"/>
      <c r="V19" s="70"/>
      <c r="W19" s="71"/>
      <c r="X19" s="70"/>
      <c r="Y19" s="71"/>
      <c r="Z19" s="70"/>
      <c r="AA19" s="71"/>
      <c r="AB19" s="70"/>
      <c r="AC19" s="71"/>
      <c r="AD19" s="70"/>
      <c r="AE19" s="71"/>
      <c r="AF19" s="70"/>
      <c r="AG19" s="60"/>
      <c r="AH19" s="69"/>
      <c r="AI19" s="60"/>
      <c r="AJ19" s="69"/>
      <c r="AK19" s="60"/>
      <c r="AL19" s="69"/>
      <c r="AM19" s="72"/>
      <c r="AN19" s="50"/>
      <c r="AO19" s="73"/>
      <c r="AP19" s="74"/>
      <c r="AQ19" s="74"/>
      <c r="AR19" s="75"/>
      <c r="AS19" s="75"/>
      <c r="AT19" s="37"/>
      <c r="AU19" s="38"/>
      <c r="AV19" s="38"/>
      <c r="AW19" s="38"/>
      <c r="AX19" s="38"/>
      <c r="AY19" s="38"/>
      <c r="AZ19" s="38"/>
      <c r="BA19" s="38"/>
      <c r="BB19" s="38"/>
      <c r="BC19" s="38"/>
      <c r="BD19" s="8"/>
      <c r="BE19" s="8"/>
      <c r="BF19" s="8"/>
      <c r="BW19" s="3"/>
      <c r="BY19" s="4"/>
      <c r="CA19" s="39"/>
      <c r="CG19" s="40">
        <v>0</v>
      </c>
      <c r="CH19" s="40"/>
      <c r="CI19" s="40">
        <v>0</v>
      </c>
      <c r="CJ19" s="40">
        <v>0</v>
      </c>
      <c r="CZ19" s="2"/>
    </row>
    <row r="20" spans="1:104" ht="16.350000000000001" customHeight="1" x14ac:dyDescent="0.2">
      <c r="A20" s="66" t="s">
        <v>40</v>
      </c>
      <c r="B20" s="42">
        <f>SUM(C20:D20)</f>
        <v>0</v>
      </c>
      <c r="C20" s="67"/>
      <c r="D20" s="44">
        <f>SUM(F20+H20+J20+L20+N20+P20+R20+T20+V20+X20+Z20+AB20+AD20+AF20+AH20+AJ20+AL20+AN20)</f>
        <v>0</v>
      </c>
      <c r="E20" s="60"/>
      <c r="F20" s="46"/>
      <c r="G20" s="60"/>
      <c r="H20" s="46"/>
      <c r="I20" s="60"/>
      <c r="J20" s="70"/>
      <c r="K20" s="60"/>
      <c r="L20" s="70"/>
      <c r="M20" s="71"/>
      <c r="N20" s="70"/>
      <c r="O20" s="71"/>
      <c r="P20" s="70"/>
      <c r="Q20" s="71"/>
      <c r="R20" s="70"/>
      <c r="S20" s="71"/>
      <c r="T20" s="70"/>
      <c r="U20" s="71"/>
      <c r="V20" s="70"/>
      <c r="W20" s="71"/>
      <c r="X20" s="70"/>
      <c r="Y20" s="71"/>
      <c r="Z20" s="70"/>
      <c r="AA20" s="71"/>
      <c r="AB20" s="70"/>
      <c r="AC20" s="71"/>
      <c r="AD20" s="70"/>
      <c r="AE20" s="71"/>
      <c r="AF20" s="70"/>
      <c r="AG20" s="71"/>
      <c r="AH20" s="70"/>
      <c r="AI20" s="71"/>
      <c r="AJ20" s="70"/>
      <c r="AK20" s="71"/>
      <c r="AL20" s="70"/>
      <c r="AM20" s="71"/>
      <c r="AN20" s="76"/>
      <c r="AO20" s="73"/>
      <c r="AP20" s="74"/>
      <c r="AQ20" s="74"/>
      <c r="AR20" s="75"/>
      <c r="AS20" s="75"/>
      <c r="AT20" s="37"/>
      <c r="AU20" s="38"/>
      <c r="AV20" s="38"/>
      <c r="AW20" s="38"/>
      <c r="AX20" s="38"/>
      <c r="AY20" s="38"/>
      <c r="AZ20" s="38"/>
      <c r="BA20" s="38"/>
      <c r="BB20" s="38"/>
      <c r="BC20" s="38"/>
      <c r="BD20" s="8"/>
      <c r="BE20" s="8"/>
      <c r="BF20" s="8"/>
      <c r="BW20" s="3"/>
      <c r="BY20" s="4"/>
      <c r="CA20" s="39"/>
      <c r="CG20" s="40">
        <v>0</v>
      </c>
      <c r="CH20" s="40"/>
      <c r="CI20" s="40">
        <v>0</v>
      </c>
      <c r="CJ20" s="40">
        <v>0</v>
      </c>
      <c r="CZ20" s="2"/>
    </row>
    <row r="21" spans="1:104" ht="16.350000000000001" customHeight="1" x14ac:dyDescent="0.2">
      <c r="A21" s="66" t="s">
        <v>41</v>
      </c>
      <c r="B21" s="77">
        <f t="shared" si="1"/>
        <v>0</v>
      </c>
      <c r="C21" s="78">
        <f>SUM(O21+Q21+S21+U21+W21+Y21+AA21)</f>
        <v>0</v>
      </c>
      <c r="D21" s="44">
        <f>SUM(P21+R21+T21+V21+X21+Z21+AB21)</f>
        <v>0</v>
      </c>
      <c r="E21" s="60"/>
      <c r="F21" s="61"/>
      <c r="G21" s="60"/>
      <c r="H21" s="61"/>
      <c r="I21" s="60"/>
      <c r="J21" s="69"/>
      <c r="K21" s="48"/>
      <c r="L21" s="69"/>
      <c r="M21" s="60"/>
      <c r="N21" s="69"/>
      <c r="O21" s="79"/>
      <c r="P21" s="70"/>
      <c r="Q21" s="79"/>
      <c r="R21" s="70"/>
      <c r="S21" s="79"/>
      <c r="T21" s="70"/>
      <c r="U21" s="79"/>
      <c r="V21" s="70"/>
      <c r="W21" s="79"/>
      <c r="X21" s="70"/>
      <c r="Y21" s="79"/>
      <c r="Z21" s="70"/>
      <c r="AA21" s="79"/>
      <c r="AB21" s="70"/>
      <c r="AC21" s="60"/>
      <c r="AD21" s="69"/>
      <c r="AE21" s="60"/>
      <c r="AF21" s="69"/>
      <c r="AG21" s="71"/>
      <c r="AH21" s="69"/>
      <c r="AI21" s="60"/>
      <c r="AJ21" s="69"/>
      <c r="AK21" s="60"/>
      <c r="AL21" s="69"/>
      <c r="AM21" s="72"/>
      <c r="AN21" s="50"/>
      <c r="AO21" s="73"/>
      <c r="AP21" s="74"/>
      <c r="AQ21" s="74"/>
      <c r="AR21" s="75"/>
      <c r="AS21" s="75"/>
      <c r="AT21" s="37"/>
      <c r="AU21" s="38"/>
      <c r="AV21" s="38"/>
      <c r="AW21" s="38"/>
      <c r="AX21" s="38"/>
      <c r="AY21" s="38"/>
      <c r="AZ21" s="38"/>
      <c r="BA21" s="38"/>
      <c r="BB21" s="38"/>
      <c r="BC21" s="38"/>
      <c r="BD21" s="8"/>
      <c r="BE21" s="8"/>
      <c r="BF21" s="8"/>
      <c r="BW21" s="3"/>
      <c r="BY21" s="4"/>
      <c r="CA21" s="39"/>
      <c r="CG21" s="40">
        <v>0</v>
      </c>
      <c r="CH21" s="40"/>
      <c r="CI21" s="40">
        <v>0</v>
      </c>
      <c r="CJ21" s="40">
        <v>0</v>
      </c>
      <c r="CZ21" s="2"/>
    </row>
    <row r="22" spans="1:104" ht="16.350000000000001" customHeight="1" x14ac:dyDescent="0.2">
      <c r="A22" s="66" t="s">
        <v>42</v>
      </c>
      <c r="B22" s="77">
        <f t="shared" si="1"/>
        <v>0</v>
      </c>
      <c r="C22" s="78">
        <f>SUM(E22+G22+I22+K22+M22+O22+Q22+S22+U22+W22+Y22+AA22+AC22+AE22+AG22+AI22+AK22+AM22)</f>
        <v>0</v>
      </c>
      <c r="D22" s="68">
        <f>SUM(F22+H22+J22+L22+N22+P22+R22+T22+V22+X22+Z22+AB22+AD22+AF22+AH22+AJ22+AL22+AN22)</f>
        <v>0</v>
      </c>
      <c r="E22" s="79"/>
      <c r="F22" s="73"/>
      <c r="G22" s="79"/>
      <c r="H22" s="73"/>
      <c r="I22" s="79"/>
      <c r="J22" s="70"/>
      <c r="K22" s="65"/>
      <c r="L22" s="70"/>
      <c r="M22" s="79"/>
      <c r="N22" s="70"/>
      <c r="O22" s="79"/>
      <c r="P22" s="70"/>
      <c r="Q22" s="79"/>
      <c r="R22" s="70"/>
      <c r="S22" s="79"/>
      <c r="T22" s="70"/>
      <c r="U22" s="79"/>
      <c r="V22" s="70"/>
      <c r="W22" s="79"/>
      <c r="X22" s="70"/>
      <c r="Y22" s="79"/>
      <c r="Z22" s="70"/>
      <c r="AA22" s="79"/>
      <c r="AB22" s="70"/>
      <c r="AC22" s="79"/>
      <c r="AD22" s="70"/>
      <c r="AE22" s="79"/>
      <c r="AF22" s="70"/>
      <c r="AG22" s="79"/>
      <c r="AH22" s="70"/>
      <c r="AI22" s="79"/>
      <c r="AJ22" s="70"/>
      <c r="AK22" s="79"/>
      <c r="AL22" s="70"/>
      <c r="AM22" s="80"/>
      <c r="AN22" s="76"/>
      <c r="AO22" s="73"/>
      <c r="AP22" s="74"/>
      <c r="AQ22" s="74"/>
      <c r="AR22" s="75"/>
      <c r="AS22" s="75"/>
      <c r="AT22" s="37"/>
      <c r="AU22" s="38"/>
      <c r="AV22" s="38"/>
      <c r="AW22" s="38"/>
      <c r="AX22" s="38"/>
      <c r="AY22" s="38"/>
      <c r="AZ22" s="38"/>
      <c r="BA22" s="38"/>
      <c r="BB22" s="38"/>
      <c r="BC22" s="38"/>
      <c r="BD22" s="8"/>
      <c r="BE22" s="8"/>
      <c r="BF22" s="8"/>
      <c r="BW22" s="3"/>
      <c r="BY22" s="4"/>
      <c r="CG22" s="40">
        <v>0</v>
      </c>
      <c r="CH22" s="40"/>
      <c r="CI22" s="40">
        <v>0</v>
      </c>
      <c r="CJ22" s="40">
        <v>0</v>
      </c>
      <c r="CZ22" s="2"/>
    </row>
    <row r="23" spans="1:104" ht="16.350000000000001" customHeight="1" x14ac:dyDescent="0.2">
      <c r="A23" s="62" t="s">
        <v>43</v>
      </c>
      <c r="B23" s="77">
        <f t="shared" si="1"/>
        <v>0</v>
      </c>
      <c r="C23" s="78">
        <f>SUM(E23+G23+I23+K23+M23+O23+Q23+S23+U23+W23+Y23+AA23+AC23+AE23+AG23+AI23+AK23+AM23)</f>
        <v>0</v>
      </c>
      <c r="D23" s="68">
        <f>SUM(F23+H23+J23+L23+N23+P23+R23+T23+V23+X23+Z23+AB23+AD23+AF23+AH23+AJ23+AL23+AN23)</f>
        <v>0</v>
      </c>
      <c r="E23" s="79"/>
      <c r="F23" s="73"/>
      <c r="G23" s="79"/>
      <c r="H23" s="73"/>
      <c r="I23" s="79"/>
      <c r="J23" s="70"/>
      <c r="K23" s="65"/>
      <c r="L23" s="70"/>
      <c r="M23" s="79"/>
      <c r="N23" s="70"/>
      <c r="O23" s="79"/>
      <c r="P23" s="70"/>
      <c r="Q23" s="79"/>
      <c r="R23" s="70"/>
      <c r="S23" s="79"/>
      <c r="T23" s="70"/>
      <c r="U23" s="79"/>
      <c r="V23" s="70"/>
      <c r="W23" s="79"/>
      <c r="X23" s="70"/>
      <c r="Y23" s="79"/>
      <c r="Z23" s="70"/>
      <c r="AA23" s="79"/>
      <c r="AB23" s="70"/>
      <c r="AC23" s="79"/>
      <c r="AD23" s="70"/>
      <c r="AE23" s="79"/>
      <c r="AF23" s="70"/>
      <c r="AG23" s="79"/>
      <c r="AH23" s="70"/>
      <c r="AI23" s="79"/>
      <c r="AJ23" s="70"/>
      <c r="AK23" s="79"/>
      <c r="AL23" s="70"/>
      <c r="AM23" s="80"/>
      <c r="AN23" s="76"/>
      <c r="AO23" s="73"/>
      <c r="AP23" s="74"/>
      <c r="AQ23" s="74"/>
      <c r="AR23" s="75"/>
      <c r="AS23" s="75"/>
      <c r="AT23" s="37"/>
      <c r="AU23" s="38"/>
      <c r="AV23" s="38"/>
      <c r="AW23" s="38"/>
      <c r="AX23" s="38"/>
      <c r="AY23" s="38"/>
      <c r="AZ23" s="38"/>
      <c r="BA23" s="38"/>
      <c r="BB23" s="38"/>
      <c r="BC23" s="38"/>
      <c r="BD23" s="8"/>
      <c r="BE23" s="8"/>
      <c r="BF23" s="8"/>
      <c r="BW23" s="3"/>
      <c r="BY23" s="4"/>
      <c r="CG23" s="40">
        <v>0</v>
      </c>
      <c r="CH23" s="40"/>
      <c r="CI23" s="40">
        <v>0</v>
      </c>
      <c r="CJ23" s="40">
        <v>0</v>
      </c>
      <c r="CZ23" s="2"/>
    </row>
    <row r="24" spans="1:104" ht="16.350000000000001" customHeight="1" x14ac:dyDescent="0.2">
      <c r="A24" s="62" t="s">
        <v>44</v>
      </c>
      <c r="B24" s="42">
        <f t="shared" si="1"/>
        <v>0</v>
      </c>
      <c r="C24" s="43">
        <f>SUM(G24+I24+K24+M24+O24+Q24+S24+U24+W24+Y24+AA24+AC24+AE24+AG24+AI24+AK24+AM24)</f>
        <v>0</v>
      </c>
      <c r="D24" s="44">
        <f>SUM(H24+J24+L24+N24+P24+R24+T24+V24+X24+Z24+AB24+AD24+AF24+AH24+AJ24+AL24+AN24)</f>
        <v>0</v>
      </c>
      <c r="E24" s="48"/>
      <c r="F24" s="49"/>
      <c r="G24" s="79"/>
      <c r="H24" s="73"/>
      <c r="I24" s="79"/>
      <c r="J24" s="70"/>
      <c r="K24" s="65"/>
      <c r="L24" s="70"/>
      <c r="M24" s="79"/>
      <c r="N24" s="70"/>
      <c r="O24" s="79"/>
      <c r="P24" s="70"/>
      <c r="Q24" s="79"/>
      <c r="R24" s="70"/>
      <c r="S24" s="79"/>
      <c r="T24" s="70"/>
      <c r="U24" s="79"/>
      <c r="V24" s="70"/>
      <c r="W24" s="79"/>
      <c r="X24" s="70"/>
      <c r="Y24" s="79"/>
      <c r="Z24" s="70"/>
      <c r="AA24" s="79"/>
      <c r="AB24" s="70"/>
      <c r="AC24" s="79"/>
      <c r="AD24" s="70"/>
      <c r="AE24" s="79"/>
      <c r="AF24" s="70"/>
      <c r="AG24" s="79"/>
      <c r="AH24" s="70"/>
      <c r="AI24" s="79"/>
      <c r="AJ24" s="70"/>
      <c r="AK24" s="79"/>
      <c r="AL24" s="70"/>
      <c r="AM24" s="80"/>
      <c r="AN24" s="76"/>
      <c r="AO24" s="73"/>
      <c r="AP24" s="74"/>
      <c r="AQ24" s="74"/>
      <c r="AR24" s="75"/>
      <c r="AS24" s="75"/>
      <c r="AT24" s="37"/>
      <c r="AU24" s="38"/>
      <c r="AV24" s="38"/>
      <c r="AW24" s="38"/>
      <c r="AX24" s="38"/>
      <c r="AY24" s="38"/>
      <c r="AZ24" s="38"/>
      <c r="BA24" s="38"/>
      <c r="BB24" s="38"/>
      <c r="BC24" s="38"/>
      <c r="BD24" s="8"/>
      <c r="BE24" s="8"/>
      <c r="BF24" s="8"/>
      <c r="BW24" s="3"/>
      <c r="BY24" s="4"/>
      <c r="CG24" s="40">
        <v>0</v>
      </c>
      <c r="CH24" s="40"/>
      <c r="CI24" s="40">
        <v>0</v>
      </c>
      <c r="CJ24" s="40">
        <v>0</v>
      </c>
      <c r="CZ24" s="2"/>
    </row>
    <row r="25" spans="1:104" ht="16.350000000000001" customHeight="1" x14ac:dyDescent="0.2">
      <c r="A25" s="62" t="s">
        <v>45</v>
      </c>
      <c r="B25" s="42">
        <f t="shared" si="1"/>
        <v>0</v>
      </c>
      <c r="C25" s="43">
        <f>SUM(M25+O25+Q25+S25+U25+W25+Y25+AA25+AC25+AE25+AG25+AI25+AK25+AM25)</f>
        <v>0</v>
      </c>
      <c r="D25" s="44">
        <f>SUM(N25+P25+R25+T25+V25+X25+Z25+AB25+AD25+AF25+AH25+AJ25+AL25+AN25)</f>
        <v>0</v>
      </c>
      <c r="E25" s="81"/>
      <c r="F25" s="69"/>
      <c r="G25" s="60"/>
      <c r="H25" s="61"/>
      <c r="I25" s="60"/>
      <c r="J25" s="61"/>
      <c r="K25" s="60"/>
      <c r="L25" s="61"/>
      <c r="M25" s="79"/>
      <c r="N25" s="70"/>
      <c r="O25" s="79"/>
      <c r="P25" s="70"/>
      <c r="Q25" s="79"/>
      <c r="R25" s="70"/>
      <c r="S25" s="79"/>
      <c r="T25" s="70"/>
      <c r="U25" s="79"/>
      <c r="V25" s="70"/>
      <c r="W25" s="79"/>
      <c r="X25" s="70"/>
      <c r="Y25" s="79"/>
      <c r="Z25" s="70"/>
      <c r="AA25" s="79"/>
      <c r="AB25" s="70"/>
      <c r="AC25" s="79"/>
      <c r="AD25" s="70"/>
      <c r="AE25" s="79"/>
      <c r="AF25" s="70"/>
      <c r="AG25" s="79"/>
      <c r="AH25" s="70"/>
      <c r="AI25" s="79"/>
      <c r="AJ25" s="70"/>
      <c r="AK25" s="79"/>
      <c r="AL25" s="70"/>
      <c r="AM25" s="80"/>
      <c r="AN25" s="76"/>
      <c r="AO25" s="73"/>
      <c r="AP25" s="74"/>
      <c r="AQ25" s="74"/>
      <c r="AR25" s="75"/>
      <c r="AS25" s="75"/>
      <c r="AT25" s="37"/>
      <c r="AU25" s="38"/>
      <c r="AV25" s="38"/>
      <c r="AW25" s="38"/>
      <c r="AX25" s="38"/>
      <c r="AY25" s="38"/>
      <c r="AZ25" s="38"/>
      <c r="BA25" s="38"/>
      <c r="BB25" s="38"/>
      <c r="BC25" s="38"/>
      <c r="BD25" s="8"/>
      <c r="BE25" s="8"/>
      <c r="BF25" s="8"/>
      <c r="BW25" s="3"/>
      <c r="BY25" s="4"/>
      <c r="CG25" s="40">
        <v>0</v>
      </c>
      <c r="CH25" s="40"/>
      <c r="CI25" s="40">
        <v>0</v>
      </c>
      <c r="CJ25" s="40">
        <v>0</v>
      </c>
      <c r="CZ25" s="2"/>
    </row>
    <row r="26" spans="1:104" ht="16.350000000000001" customHeight="1" x14ac:dyDescent="0.2">
      <c r="A26" s="82" t="s">
        <v>46</v>
      </c>
      <c r="B26" s="2213">
        <f t="shared" si="1"/>
        <v>0</v>
      </c>
      <c r="C26" s="1365">
        <f>SUM(E26+G26+I26+K26+M26+O26+Q26+S26+U26+W26+Y26+AA26+AC26+AE26+AG26+AI26+AK26+AM26)</f>
        <v>0</v>
      </c>
      <c r="D26" s="1366">
        <f>SUM(F26+H26+J26+L26+N26+P26+R26+T26+V26+X26+Z26+AB26+AD26+AF26+AH26+AJ26+AL26+AN26)</f>
        <v>0</v>
      </c>
      <c r="E26" s="1367"/>
      <c r="F26" s="87"/>
      <c r="G26" s="88"/>
      <c r="H26" s="89"/>
      <c r="I26" s="88"/>
      <c r="J26" s="87"/>
      <c r="K26" s="1420"/>
      <c r="L26" s="87"/>
      <c r="M26" s="88"/>
      <c r="N26" s="87"/>
      <c r="O26" s="88"/>
      <c r="P26" s="87"/>
      <c r="Q26" s="88"/>
      <c r="R26" s="87"/>
      <c r="S26" s="88"/>
      <c r="T26" s="87"/>
      <c r="U26" s="88"/>
      <c r="V26" s="87"/>
      <c r="W26" s="88"/>
      <c r="X26" s="87"/>
      <c r="Y26" s="88"/>
      <c r="Z26" s="87"/>
      <c r="AA26" s="88"/>
      <c r="AB26" s="87"/>
      <c r="AC26" s="88"/>
      <c r="AD26" s="87"/>
      <c r="AE26" s="88"/>
      <c r="AF26" s="87"/>
      <c r="AG26" s="88"/>
      <c r="AH26" s="87"/>
      <c r="AI26" s="88"/>
      <c r="AJ26" s="87"/>
      <c r="AK26" s="88"/>
      <c r="AL26" s="87"/>
      <c r="AM26" s="91"/>
      <c r="AN26" s="92"/>
      <c r="AO26" s="89"/>
      <c r="AP26" s="93"/>
      <c r="AQ26" s="93"/>
      <c r="AR26" s="94"/>
      <c r="AS26" s="94"/>
      <c r="AT26" s="37"/>
      <c r="AU26" s="38"/>
      <c r="AV26" s="38"/>
      <c r="AW26" s="38"/>
      <c r="AX26" s="38"/>
      <c r="AY26" s="38"/>
      <c r="AZ26" s="38"/>
      <c r="BA26" s="38"/>
      <c r="BB26" s="38"/>
      <c r="BC26" s="38"/>
      <c r="BD26" s="8"/>
      <c r="BE26" s="8"/>
      <c r="BF26" s="8"/>
      <c r="BW26" s="3"/>
      <c r="BY26" s="4"/>
      <c r="CG26" s="40">
        <v>0</v>
      </c>
      <c r="CH26" s="40"/>
      <c r="CI26" s="40">
        <v>0</v>
      </c>
      <c r="CJ26" s="40">
        <v>0</v>
      </c>
      <c r="CZ26" s="2"/>
    </row>
    <row r="27" spans="1:104" ht="31.35" customHeight="1" x14ac:dyDescent="0.2">
      <c r="A27" s="9" t="s">
        <v>47</v>
      </c>
      <c r="B27" s="10"/>
      <c r="C27" s="10"/>
      <c r="D27" s="10"/>
      <c r="E27" s="10"/>
      <c r="F27" s="2214"/>
      <c r="G27" s="2214" t="s">
        <v>48</v>
      </c>
      <c r="H27" s="2215"/>
      <c r="I27" s="2215"/>
      <c r="J27" s="2214"/>
      <c r="K27" s="2214"/>
      <c r="L27" s="2214"/>
      <c r="M27" s="2214"/>
      <c r="N27" s="2214"/>
      <c r="O27" s="2214"/>
      <c r="P27" s="2214"/>
      <c r="Q27" s="2214"/>
      <c r="R27" s="2214"/>
      <c r="S27" s="2214"/>
      <c r="T27" s="2214"/>
      <c r="U27" s="2214"/>
      <c r="V27" s="2214"/>
      <c r="W27" s="2214"/>
      <c r="X27" s="2214"/>
      <c r="Y27" s="2216"/>
      <c r="Z27" s="2216"/>
      <c r="AA27" s="2216"/>
      <c r="AB27" s="2216"/>
      <c r="AC27" s="2216"/>
      <c r="AD27" s="2216"/>
      <c r="AE27" s="2216"/>
      <c r="AF27" s="2216"/>
      <c r="AG27" s="2216"/>
      <c r="AH27" s="2216"/>
      <c r="AI27" s="2216"/>
      <c r="AJ27" s="2216"/>
      <c r="AK27" s="2216"/>
      <c r="AL27" s="2216"/>
      <c r="AM27" s="2216"/>
      <c r="AN27" s="2216"/>
      <c r="AO27" s="2216"/>
      <c r="AP27" s="2019"/>
      <c r="AQ27" s="2020"/>
      <c r="AR27" s="100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CG27" s="40"/>
      <c r="CH27" s="40"/>
      <c r="CI27" s="40"/>
      <c r="CJ27" s="40"/>
    </row>
    <row r="28" spans="1:104" ht="20.100000000000001" customHeight="1" x14ac:dyDescent="0.2">
      <c r="A28" s="3150" t="s">
        <v>49</v>
      </c>
      <c r="B28" s="3152" t="s">
        <v>4</v>
      </c>
      <c r="C28" s="3052"/>
      <c r="D28" s="3136"/>
      <c r="E28" s="3153" t="s">
        <v>5</v>
      </c>
      <c r="F28" s="3154"/>
      <c r="G28" s="3154"/>
      <c r="H28" s="3154"/>
      <c r="I28" s="3154"/>
      <c r="J28" s="3154"/>
      <c r="K28" s="3154"/>
      <c r="L28" s="3154"/>
      <c r="M28" s="3154"/>
      <c r="N28" s="3154"/>
      <c r="O28" s="3154"/>
      <c r="P28" s="3154"/>
      <c r="Q28" s="3154"/>
      <c r="R28" s="3154"/>
      <c r="S28" s="3154"/>
      <c r="T28" s="3154"/>
      <c r="U28" s="3154"/>
      <c r="V28" s="3154"/>
      <c r="W28" s="3154"/>
      <c r="X28" s="3154"/>
      <c r="Y28" s="3154"/>
      <c r="Z28" s="3154"/>
      <c r="AA28" s="3154"/>
      <c r="AB28" s="3154"/>
      <c r="AC28" s="3154"/>
      <c r="AD28" s="3154"/>
      <c r="AE28" s="3154"/>
      <c r="AF28" s="3154"/>
      <c r="AG28" s="3154"/>
      <c r="AH28" s="3154"/>
      <c r="AI28" s="3154"/>
      <c r="AJ28" s="3154"/>
      <c r="AK28" s="3154"/>
      <c r="AL28" s="3154"/>
      <c r="AM28" s="3154"/>
      <c r="AN28" s="3165"/>
      <c r="AO28" s="3136" t="s">
        <v>6</v>
      </c>
      <c r="AP28" s="3148" t="s">
        <v>7</v>
      </c>
      <c r="AQ28" s="3148" t="s">
        <v>8</v>
      </c>
      <c r="AR28" s="3148" t="s">
        <v>50</v>
      </c>
      <c r="AS28" s="3136" t="s">
        <v>9</v>
      </c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X28" s="2"/>
      <c r="CG28" s="40"/>
      <c r="CH28" s="40"/>
      <c r="CI28" s="40"/>
      <c r="CJ28" s="40"/>
    </row>
    <row r="29" spans="1:104" ht="20.100000000000001" customHeight="1" x14ac:dyDescent="0.2">
      <c r="A29" s="2888"/>
      <c r="B29" s="3167"/>
      <c r="C29" s="2993"/>
      <c r="D29" s="3090"/>
      <c r="E29" s="3153" t="s">
        <v>11</v>
      </c>
      <c r="F29" s="3155"/>
      <c r="G29" s="3153" t="s">
        <v>12</v>
      </c>
      <c r="H29" s="3155"/>
      <c r="I29" s="3153" t="s">
        <v>13</v>
      </c>
      <c r="J29" s="3155"/>
      <c r="K29" s="3153" t="s">
        <v>14</v>
      </c>
      <c r="L29" s="3155"/>
      <c r="M29" s="3153" t="s">
        <v>15</v>
      </c>
      <c r="N29" s="3155"/>
      <c r="O29" s="3153" t="s">
        <v>16</v>
      </c>
      <c r="P29" s="3155"/>
      <c r="Q29" s="3154" t="s">
        <v>17</v>
      </c>
      <c r="R29" s="3155"/>
      <c r="S29" s="3153" t="s">
        <v>18</v>
      </c>
      <c r="T29" s="3155"/>
      <c r="U29" s="3153" t="s">
        <v>19</v>
      </c>
      <c r="V29" s="3155"/>
      <c r="W29" s="3153" t="s">
        <v>20</v>
      </c>
      <c r="X29" s="3155"/>
      <c r="Y29" s="3153" t="s">
        <v>21</v>
      </c>
      <c r="Z29" s="3155"/>
      <c r="AA29" s="3153" t="s">
        <v>22</v>
      </c>
      <c r="AB29" s="3155"/>
      <c r="AC29" s="3154" t="s">
        <v>23</v>
      </c>
      <c r="AD29" s="3155"/>
      <c r="AE29" s="3153" t="s">
        <v>24</v>
      </c>
      <c r="AF29" s="3155"/>
      <c r="AG29" s="3154" t="s">
        <v>25</v>
      </c>
      <c r="AH29" s="3155"/>
      <c r="AI29" s="3153" t="s">
        <v>26</v>
      </c>
      <c r="AJ29" s="3155"/>
      <c r="AK29" s="3154" t="s">
        <v>27</v>
      </c>
      <c r="AL29" s="3155"/>
      <c r="AM29" s="3154" t="s">
        <v>28</v>
      </c>
      <c r="AN29" s="3165"/>
      <c r="AO29" s="2892"/>
      <c r="AP29" s="2871"/>
      <c r="AQ29" s="2871"/>
      <c r="AR29" s="2871"/>
      <c r="AS29" s="2892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X29" s="2"/>
      <c r="CG29" s="40"/>
      <c r="CH29" s="40"/>
      <c r="CI29" s="40"/>
      <c r="CJ29" s="40"/>
    </row>
    <row r="30" spans="1:104" ht="20.100000000000001" customHeight="1" x14ac:dyDescent="0.2">
      <c r="A30" s="3166"/>
      <c r="B30" s="2081" t="s">
        <v>29</v>
      </c>
      <c r="C30" s="2199" t="s">
        <v>30</v>
      </c>
      <c r="D30" s="2001" t="s">
        <v>31</v>
      </c>
      <c r="E30" s="2081" t="s">
        <v>30</v>
      </c>
      <c r="F30" s="2217" t="s">
        <v>31</v>
      </c>
      <c r="G30" s="2081" t="s">
        <v>30</v>
      </c>
      <c r="H30" s="2217" t="s">
        <v>31</v>
      </c>
      <c r="I30" s="2081" t="s">
        <v>30</v>
      </c>
      <c r="J30" s="2217" t="s">
        <v>31</v>
      </c>
      <c r="K30" s="2081" t="s">
        <v>30</v>
      </c>
      <c r="L30" s="2217" t="s">
        <v>31</v>
      </c>
      <c r="M30" s="2081" t="s">
        <v>30</v>
      </c>
      <c r="N30" s="2217" t="s">
        <v>31</v>
      </c>
      <c r="O30" s="2081" t="s">
        <v>30</v>
      </c>
      <c r="P30" s="2217" t="s">
        <v>31</v>
      </c>
      <c r="Q30" s="2081" t="s">
        <v>30</v>
      </c>
      <c r="R30" s="2217" t="s">
        <v>31</v>
      </c>
      <c r="S30" s="2081" t="s">
        <v>30</v>
      </c>
      <c r="T30" s="2217" t="s">
        <v>31</v>
      </c>
      <c r="U30" s="2081" t="s">
        <v>30</v>
      </c>
      <c r="V30" s="2217" t="s">
        <v>31</v>
      </c>
      <c r="W30" s="2081" t="s">
        <v>30</v>
      </c>
      <c r="X30" s="2217" t="s">
        <v>31</v>
      </c>
      <c r="Y30" s="2081" t="s">
        <v>30</v>
      </c>
      <c r="Z30" s="2217" t="s">
        <v>31</v>
      </c>
      <c r="AA30" s="2081" t="s">
        <v>30</v>
      </c>
      <c r="AB30" s="2217" t="s">
        <v>31</v>
      </c>
      <c r="AC30" s="2081" t="s">
        <v>30</v>
      </c>
      <c r="AD30" s="2217" t="s">
        <v>31</v>
      </c>
      <c r="AE30" s="2081" t="s">
        <v>30</v>
      </c>
      <c r="AF30" s="2217" t="s">
        <v>31</v>
      </c>
      <c r="AG30" s="2081" t="s">
        <v>30</v>
      </c>
      <c r="AH30" s="2217" t="s">
        <v>31</v>
      </c>
      <c r="AI30" s="2081" t="s">
        <v>30</v>
      </c>
      <c r="AJ30" s="2217" t="s">
        <v>31</v>
      </c>
      <c r="AK30" s="2218" t="s">
        <v>30</v>
      </c>
      <c r="AL30" s="2217" t="s">
        <v>31</v>
      </c>
      <c r="AM30" s="2081" t="s">
        <v>30</v>
      </c>
      <c r="AN30" s="2219" t="s">
        <v>31</v>
      </c>
      <c r="AO30" s="3090"/>
      <c r="AP30" s="3074"/>
      <c r="AQ30" s="3074"/>
      <c r="AR30" s="3074"/>
      <c r="AS30" s="3090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X30" s="2"/>
      <c r="CG30" s="40"/>
      <c r="CH30" s="40"/>
      <c r="CI30" s="40"/>
      <c r="CJ30" s="40"/>
    </row>
    <row r="31" spans="1:104" ht="16.350000000000001" customHeight="1" x14ac:dyDescent="0.2">
      <c r="A31" s="2187" t="s">
        <v>51</v>
      </c>
      <c r="B31" s="2220">
        <f t="shared" ref="B31:B44" si="2">SUM(C31:D31)</f>
        <v>0</v>
      </c>
      <c r="C31" s="2206">
        <f>SUM(E31+G31+I31+K31+M31+O31+Q31+S31+U31+W31+Y31+AA31+AC31+AE31+AG31+AI31+AK31+AM31)</f>
        <v>0</v>
      </c>
      <c r="D31" s="2207">
        <f>SUM(F31+H31+J31+L31+N31+P31+R31+T31+V31+X31+Z31+AB31+AD31+AF31+AH31+AJ31+AL31+AN31)</f>
        <v>0</v>
      </c>
      <c r="E31" s="2191"/>
      <c r="F31" s="2192"/>
      <c r="G31" s="2191"/>
      <c r="H31" s="2208"/>
      <c r="I31" s="2191"/>
      <c r="J31" s="2208"/>
      <c r="K31" s="2191"/>
      <c r="L31" s="2208"/>
      <c r="M31" s="2191"/>
      <c r="N31" s="2208"/>
      <c r="O31" s="2191"/>
      <c r="P31" s="2208"/>
      <c r="Q31" s="2194"/>
      <c r="R31" s="2208"/>
      <c r="S31" s="2191"/>
      <c r="T31" s="2208"/>
      <c r="U31" s="2191"/>
      <c r="V31" s="2208"/>
      <c r="W31" s="2191"/>
      <c r="X31" s="2208"/>
      <c r="Y31" s="2191"/>
      <c r="Z31" s="2208"/>
      <c r="AA31" s="2191"/>
      <c r="AB31" s="2208"/>
      <c r="AC31" s="2194"/>
      <c r="AD31" s="2208"/>
      <c r="AE31" s="2191"/>
      <c r="AF31" s="2208"/>
      <c r="AG31" s="2194"/>
      <c r="AH31" s="2208"/>
      <c r="AI31" s="2191"/>
      <c r="AJ31" s="2208"/>
      <c r="AK31" s="2194"/>
      <c r="AL31" s="2208"/>
      <c r="AM31" s="2221"/>
      <c r="AN31" s="2210"/>
      <c r="AO31" s="2212"/>
      <c r="AP31" s="2211"/>
      <c r="AQ31" s="2211"/>
      <c r="AR31" s="2211"/>
      <c r="AS31" s="2212"/>
      <c r="AT31" s="37"/>
      <c r="AU31" s="38"/>
      <c r="AV31" s="38"/>
      <c r="AW31" s="38"/>
      <c r="AX31" s="38"/>
      <c r="AY31" s="38"/>
      <c r="AZ31" s="38"/>
      <c r="BA31" s="38"/>
      <c r="BB31" s="38"/>
      <c r="BC31" s="8"/>
      <c r="BD31" s="8"/>
      <c r="BE31" s="8"/>
      <c r="BF31" s="8"/>
      <c r="BG31" s="8"/>
      <c r="BX31" s="2"/>
      <c r="CA31" s="39"/>
      <c r="CB31" s="39"/>
      <c r="CG31" s="40">
        <v>0</v>
      </c>
      <c r="CH31" s="40">
        <v>0</v>
      </c>
      <c r="CI31" s="40"/>
      <c r="CJ31" s="40"/>
    </row>
    <row r="32" spans="1:104" ht="16.350000000000001" customHeight="1" x14ac:dyDescent="0.2">
      <c r="A32" s="109" t="s">
        <v>52</v>
      </c>
      <c r="B32" s="42">
        <f t="shared" si="2"/>
        <v>0</v>
      </c>
      <c r="C32" s="43">
        <f t="shared" ref="C32:D33" si="3">SUM(E32+G32+I32+K32+M32+O32+Q32+S32+U32+W32+Y32+AA32+AC32+AE32+AG32+AI32+AK32+AM32)</f>
        <v>0</v>
      </c>
      <c r="D32" s="44">
        <f t="shared" si="3"/>
        <v>0</v>
      </c>
      <c r="E32" s="45"/>
      <c r="F32" s="46"/>
      <c r="G32" s="45"/>
      <c r="H32" s="47"/>
      <c r="I32" s="45"/>
      <c r="J32" s="47"/>
      <c r="K32" s="45"/>
      <c r="L32" s="47"/>
      <c r="M32" s="45"/>
      <c r="N32" s="47"/>
      <c r="O32" s="45"/>
      <c r="P32" s="47"/>
      <c r="Q32" s="110"/>
      <c r="R32" s="47"/>
      <c r="S32" s="45"/>
      <c r="T32" s="47"/>
      <c r="U32" s="45"/>
      <c r="V32" s="47"/>
      <c r="W32" s="45"/>
      <c r="X32" s="47"/>
      <c r="Y32" s="45"/>
      <c r="Z32" s="47"/>
      <c r="AA32" s="45"/>
      <c r="AB32" s="47"/>
      <c r="AC32" s="110"/>
      <c r="AD32" s="47"/>
      <c r="AE32" s="45"/>
      <c r="AF32" s="47"/>
      <c r="AG32" s="110"/>
      <c r="AH32" s="47"/>
      <c r="AI32" s="45"/>
      <c r="AJ32" s="47"/>
      <c r="AK32" s="110"/>
      <c r="AL32" s="47"/>
      <c r="AM32" s="111"/>
      <c r="AN32" s="55"/>
      <c r="AO32" s="112"/>
      <c r="AP32" s="113"/>
      <c r="AQ32" s="113"/>
      <c r="AR32" s="113"/>
      <c r="AS32" s="112"/>
      <c r="AT32" s="37"/>
      <c r="AU32" s="38"/>
      <c r="AV32" s="38"/>
      <c r="AW32" s="38"/>
      <c r="AX32" s="38"/>
      <c r="AY32" s="38"/>
      <c r="AZ32" s="38"/>
      <c r="BA32" s="38"/>
      <c r="BB32" s="38"/>
      <c r="BC32" s="8"/>
      <c r="BD32" s="8"/>
      <c r="BE32" s="8"/>
      <c r="BF32" s="8"/>
      <c r="BG32" s="8"/>
      <c r="BX32" s="2"/>
      <c r="CB32" s="39"/>
      <c r="CG32" s="40">
        <v>0</v>
      </c>
      <c r="CH32" s="40">
        <v>0</v>
      </c>
      <c r="CI32" s="40"/>
      <c r="CJ32" s="40"/>
    </row>
    <row r="33" spans="1:88" ht="16.350000000000001" customHeight="1" x14ac:dyDescent="0.2">
      <c r="A33" s="114" t="s">
        <v>53</v>
      </c>
      <c r="B33" s="42">
        <f t="shared" si="2"/>
        <v>0</v>
      </c>
      <c r="C33" s="43">
        <f t="shared" si="3"/>
        <v>0</v>
      </c>
      <c r="D33" s="68">
        <f t="shared" si="3"/>
        <v>0</v>
      </c>
      <c r="E33" s="45"/>
      <c r="F33" s="46"/>
      <c r="G33" s="45"/>
      <c r="H33" s="47"/>
      <c r="I33" s="45"/>
      <c r="J33" s="47"/>
      <c r="K33" s="45"/>
      <c r="L33" s="47"/>
      <c r="M33" s="45"/>
      <c r="N33" s="47"/>
      <c r="O33" s="45"/>
      <c r="P33" s="47"/>
      <c r="Q33" s="110"/>
      <c r="R33" s="47"/>
      <c r="S33" s="45"/>
      <c r="T33" s="47"/>
      <c r="U33" s="45"/>
      <c r="V33" s="47"/>
      <c r="W33" s="45"/>
      <c r="X33" s="47"/>
      <c r="Y33" s="45"/>
      <c r="Z33" s="47"/>
      <c r="AA33" s="45"/>
      <c r="AB33" s="47"/>
      <c r="AC33" s="110"/>
      <c r="AD33" s="47"/>
      <c r="AE33" s="45"/>
      <c r="AF33" s="47"/>
      <c r="AG33" s="110"/>
      <c r="AH33" s="47"/>
      <c r="AI33" s="45"/>
      <c r="AJ33" s="47"/>
      <c r="AK33" s="110"/>
      <c r="AL33" s="47"/>
      <c r="AM33" s="111"/>
      <c r="AN33" s="55"/>
      <c r="AO33" s="52"/>
      <c r="AP33" s="51"/>
      <c r="AQ33" s="51"/>
      <c r="AR33" s="51"/>
      <c r="AS33" s="52"/>
      <c r="AT33" s="37"/>
      <c r="AU33" s="38"/>
      <c r="AV33" s="38"/>
      <c r="AW33" s="38"/>
      <c r="AX33" s="38"/>
      <c r="AY33" s="38"/>
      <c r="AZ33" s="38"/>
      <c r="BA33" s="38"/>
      <c r="BB33" s="38"/>
      <c r="BC33" s="8"/>
      <c r="BD33" s="8"/>
      <c r="BE33" s="8"/>
      <c r="BF33" s="8"/>
      <c r="BG33" s="8"/>
      <c r="BX33" s="2"/>
      <c r="CB33" s="39"/>
      <c r="CG33" s="40">
        <v>0</v>
      </c>
      <c r="CH33" s="40">
        <v>0</v>
      </c>
      <c r="CI33" s="40"/>
      <c r="CJ33" s="40"/>
    </row>
    <row r="34" spans="1:88" ht="16.350000000000001" customHeight="1" x14ac:dyDescent="0.2">
      <c r="A34" s="114" t="s">
        <v>54</v>
      </c>
      <c r="B34" s="42">
        <f t="shared" si="2"/>
        <v>0</v>
      </c>
      <c r="C34" s="43">
        <f>SUM(O34+Q34+S34+U34+W34+Y34+AA34)</f>
        <v>0</v>
      </c>
      <c r="D34" s="68">
        <f>SUM(P34+R34+T34+V34+X34+Z34+AB34)</f>
        <v>0</v>
      </c>
      <c r="E34" s="60"/>
      <c r="F34" s="61"/>
      <c r="G34" s="60"/>
      <c r="H34" s="69"/>
      <c r="I34" s="60"/>
      <c r="J34" s="69"/>
      <c r="K34" s="60"/>
      <c r="L34" s="69"/>
      <c r="M34" s="60"/>
      <c r="N34" s="69"/>
      <c r="O34" s="45"/>
      <c r="P34" s="47"/>
      <c r="Q34" s="110"/>
      <c r="R34" s="47"/>
      <c r="S34" s="45"/>
      <c r="T34" s="47"/>
      <c r="U34" s="45"/>
      <c r="V34" s="47"/>
      <c r="W34" s="45"/>
      <c r="X34" s="47"/>
      <c r="Y34" s="45"/>
      <c r="Z34" s="47"/>
      <c r="AA34" s="45"/>
      <c r="AB34" s="70"/>
      <c r="AC34" s="115"/>
      <c r="AD34" s="69"/>
      <c r="AE34" s="60"/>
      <c r="AF34" s="69"/>
      <c r="AG34" s="115"/>
      <c r="AH34" s="69"/>
      <c r="AI34" s="60"/>
      <c r="AJ34" s="69"/>
      <c r="AK34" s="115"/>
      <c r="AL34" s="69"/>
      <c r="AM34" s="116"/>
      <c r="AN34" s="50"/>
      <c r="AO34" s="52"/>
      <c r="AP34" s="51"/>
      <c r="AQ34" s="51"/>
      <c r="AR34" s="51"/>
      <c r="AS34" s="52"/>
      <c r="AT34" s="37"/>
      <c r="AU34" s="38"/>
      <c r="AV34" s="38"/>
      <c r="AW34" s="38"/>
      <c r="AX34" s="38"/>
      <c r="AY34" s="38"/>
      <c r="AZ34" s="38"/>
      <c r="BA34" s="38"/>
      <c r="BB34" s="38"/>
      <c r="BC34" s="8"/>
      <c r="BD34" s="8"/>
      <c r="BE34" s="8"/>
      <c r="BF34" s="8"/>
      <c r="BG34" s="8"/>
      <c r="BX34" s="2"/>
      <c r="CB34" s="39"/>
      <c r="CG34" s="40">
        <v>0</v>
      </c>
      <c r="CH34" s="40">
        <v>0</v>
      </c>
      <c r="CI34" s="40"/>
      <c r="CJ34" s="40"/>
    </row>
    <row r="35" spans="1:88" ht="16.350000000000001" customHeight="1" x14ac:dyDescent="0.2">
      <c r="A35" s="114" t="s">
        <v>55</v>
      </c>
      <c r="B35" s="42">
        <f>SUM(C35:D35)</f>
        <v>0</v>
      </c>
      <c r="C35" s="43">
        <f>SUM(E35+G35+I35+K35+M35+O35+Q35+S35+U35+W35+Y35+AA35+AC35+AE35+AG35+AI35+AK35+AM35)</f>
        <v>0</v>
      </c>
      <c r="D35" s="68">
        <f t="shared" ref="C35:D44" si="4">SUM(F35+H35+J35+L35+N35+P35+R35+T35+V35+X35+Z35+AB35+AD35+AF35+AH35+AJ35+AL35+AN35)</f>
        <v>0</v>
      </c>
      <c r="E35" s="45"/>
      <c r="F35" s="46"/>
      <c r="G35" s="45"/>
      <c r="H35" s="47"/>
      <c r="I35" s="45"/>
      <c r="J35" s="47"/>
      <c r="K35" s="45"/>
      <c r="L35" s="47"/>
      <c r="M35" s="45"/>
      <c r="N35" s="47"/>
      <c r="O35" s="45"/>
      <c r="P35" s="47"/>
      <c r="Q35" s="110"/>
      <c r="R35" s="47"/>
      <c r="S35" s="45"/>
      <c r="T35" s="47"/>
      <c r="U35" s="45"/>
      <c r="V35" s="47"/>
      <c r="W35" s="45"/>
      <c r="X35" s="47"/>
      <c r="Y35" s="45"/>
      <c r="Z35" s="47"/>
      <c r="AA35" s="45"/>
      <c r="AB35" s="47"/>
      <c r="AC35" s="110"/>
      <c r="AD35" s="47"/>
      <c r="AE35" s="45"/>
      <c r="AF35" s="47"/>
      <c r="AG35" s="110"/>
      <c r="AH35" s="47"/>
      <c r="AI35" s="45"/>
      <c r="AJ35" s="47"/>
      <c r="AK35" s="110"/>
      <c r="AL35" s="47"/>
      <c r="AM35" s="111"/>
      <c r="AN35" s="55"/>
      <c r="AO35" s="112"/>
      <c r="AP35" s="113"/>
      <c r="AQ35" s="113"/>
      <c r="AR35" s="113"/>
      <c r="AS35" s="112"/>
      <c r="AT35" s="37"/>
      <c r="AU35" s="38"/>
      <c r="AV35" s="38"/>
      <c r="AW35" s="38"/>
      <c r="AX35" s="38"/>
      <c r="AY35" s="38"/>
      <c r="AZ35" s="38"/>
      <c r="BA35" s="38"/>
      <c r="BB35" s="38"/>
      <c r="BC35" s="8"/>
      <c r="BD35" s="8"/>
      <c r="BE35" s="8"/>
      <c r="BF35" s="8"/>
      <c r="BG35" s="8"/>
      <c r="BX35" s="2"/>
      <c r="CB35" s="39"/>
      <c r="CG35" s="40">
        <v>0</v>
      </c>
      <c r="CH35" s="40">
        <v>0</v>
      </c>
      <c r="CI35" s="40"/>
      <c r="CJ35" s="40"/>
    </row>
    <row r="36" spans="1:88" ht="16.350000000000001" customHeight="1" x14ac:dyDescent="0.2">
      <c r="A36" s="114" t="s">
        <v>56</v>
      </c>
      <c r="B36" s="117">
        <f>SUM(C36:D36)</f>
        <v>0</v>
      </c>
      <c r="C36" s="118">
        <f>SUM(K36+M36+O36+Q36+S36+U36+W36+Y36+AA36+AC36+AE36+AG36+AI36+AK36+AM36)</f>
        <v>0</v>
      </c>
      <c r="D36" s="68">
        <f>SUM(L36+N36+P36+R36+T36+V36+X36+Z36+AB36+AD36+AF36+AH36+AJ36+AL36+AN36)</f>
        <v>0</v>
      </c>
      <c r="E36" s="119"/>
      <c r="F36" s="120"/>
      <c r="G36" s="119"/>
      <c r="H36" s="121"/>
      <c r="I36" s="119"/>
      <c r="J36" s="121"/>
      <c r="K36" s="45"/>
      <c r="L36" s="47"/>
      <c r="M36" s="45"/>
      <c r="N36" s="47"/>
      <c r="O36" s="45"/>
      <c r="P36" s="47"/>
      <c r="Q36" s="110"/>
      <c r="R36" s="47"/>
      <c r="S36" s="45"/>
      <c r="T36" s="47"/>
      <c r="U36" s="45"/>
      <c r="V36" s="47"/>
      <c r="W36" s="45"/>
      <c r="X36" s="47"/>
      <c r="Y36" s="45"/>
      <c r="Z36" s="47"/>
      <c r="AA36" s="45"/>
      <c r="AB36" s="47"/>
      <c r="AC36" s="110"/>
      <c r="AD36" s="47"/>
      <c r="AE36" s="45"/>
      <c r="AF36" s="47"/>
      <c r="AG36" s="110"/>
      <c r="AH36" s="47"/>
      <c r="AI36" s="45"/>
      <c r="AJ36" s="47"/>
      <c r="AK36" s="110"/>
      <c r="AL36" s="47"/>
      <c r="AM36" s="111"/>
      <c r="AN36" s="55"/>
      <c r="AO36" s="112"/>
      <c r="AP36" s="113"/>
      <c r="AQ36" s="113"/>
      <c r="AR36" s="113"/>
      <c r="AS36" s="112"/>
      <c r="AT36" s="37"/>
      <c r="AU36" s="38"/>
      <c r="AV36" s="38"/>
      <c r="AW36" s="38"/>
      <c r="AX36" s="38"/>
      <c r="AY36" s="38"/>
      <c r="AZ36" s="38"/>
      <c r="BA36" s="38"/>
      <c r="BB36" s="38"/>
      <c r="BC36" s="8"/>
      <c r="BD36" s="8"/>
      <c r="BE36" s="8"/>
      <c r="BF36" s="8"/>
      <c r="BG36" s="8"/>
      <c r="BX36" s="2"/>
      <c r="CB36" s="39"/>
      <c r="CG36" s="40">
        <v>0</v>
      </c>
      <c r="CH36" s="40">
        <v>0</v>
      </c>
      <c r="CI36" s="40"/>
      <c r="CJ36" s="40"/>
    </row>
    <row r="37" spans="1:88" ht="16.350000000000001" customHeight="1" x14ac:dyDescent="0.2">
      <c r="A37" s="62" t="s">
        <v>57</v>
      </c>
      <c r="B37" s="42">
        <f t="shared" si="2"/>
        <v>0</v>
      </c>
      <c r="C37" s="43">
        <f t="shared" si="4"/>
        <v>0</v>
      </c>
      <c r="D37" s="44">
        <f t="shared" si="4"/>
        <v>0</v>
      </c>
      <c r="E37" s="45"/>
      <c r="F37" s="46"/>
      <c r="G37" s="45"/>
      <c r="H37" s="47"/>
      <c r="I37" s="45"/>
      <c r="J37" s="47"/>
      <c r="K37" s="45"/>
      <c r="L37" s="47"/>
      <c r="M37" s="45"/>
      <c r="N37" s="47"/>
      <c r="O37" s="45"/>
      <c r="P37" s="47"/>
      <c r="Q37" s="110"/>
      <c r="R37" s="47"/>
      <c r="S37" s="45"/>
      <c r="T37" s="47"/>
      <c r="U37" s="45"/>
      <c r="V37" s="47"/>
      <c r="W37" s="45"/>
      <c r="X37" s="47"/>
      <c r="Y37" s="45"/>
      <c r="Z37" s="47"/>
      <c r="AA37" s="45"/>
      <c r="AB37" s="47"/>
      <c r="AC37" s="110"/>
      <c r="AD37" s="47"/>
      <c r="AE37" s="45"/>
      <c r="AF37" s="47"/>
      <c r="AG37" s="110"/>
      <c r="AH37" s="47"/>
      <c r="AI37" s="45"/>
      <c r="AJ37" s="47"/>
      <c r="AK37" s="110"/>
      <c r="AL37" s="47"/>
      <c r="AM37" s="111"/>
      <c r="AN37" s="55"/>
      <c r="AO37" s="52"/>
      <c r="AP37" s="51"/>
      <c r="AQ37" s="51"/>
      <c r="AR37" s="51"/>
      <c r="AS37" s="52"/>
      <c r="AT37" s="37"/>
      <c r="AU37" s="38"/>
      <c r="AV37" s="38"/>
      <c r="AW37" s="38"/>
      <c r="AX37" s="38"/>
      <c r="AY37" s="38"/>
      <c r="AZ37" s="38"/>
      <c r="BA37" s="38"/>
      <c r="BB37" s="38"/>
      <c r="BC37" s="8"/>
      <c r="BD37" s="8"/>
      <c r="BE37" s="8"/>
      <c r="BF37" s="8"/>
      <c r="BG37" s="8"/>
      <c r="BX37" s="2"/>
      <c r="CG37" s="40">
        <v>0</v>
      </c>
      <c r="CH37" s="40">
        <v>0</v>
      </c>
      <c r="CI37" s="40"/>
      <c r="CJ37" s="40"/>
    </row>
    <row r="38" spans="1:88" ht="16.350000000000001" customHeight="1" x14ac:dyDescent="0.2">
      <c r="A38" s="62" t="s">
        <v>58</v>
      </c>
      <c r="B38" s="42">
        <f>SUM(C38:D38)</f>
        <v>0</v>
      </c>
      <c r="C38" s="43">
        <f>SUM(E38+G38+I38+K38+M38+O38+Q38+S38+U38+W38+Y38+AA38+AC38+AE38+AG38+AI38+AK38+AM38)</f>
        <v>0</v>
      </c>
      <c r="D38" s="44">
        <f>SUM(F38+H38+J38+L38+N38+P38+R38+T38+V38+X38+Z38+AB38+AD38+AF38+AH38+AJ38+AL38+AN38)</f>
        <v>0</v>
      </c>
      <c r="E38" s="45"/>
      <c r="F38" s="46"/>
      <c r="G38" s="45"/>
      <c r="H38" s="47"/>
      <c r="I38" s="45"/>
      <c r="J38" s="47"/>
      <c r="K38" s="45"/>
      <c r="L38" s="47"/>
      <c r="M38" s="45"/>
      <c r="N38" s="47"/>
      <c r="O38" s="45"/>
      <c r="P38" s="47"/>
      <c r="Q38" s="110"/>
      <c r="R38" s="47"/>
      <c r="S38" s="45"/>
      <c r="T38" s="47"/>
      <c r="U38" s="45"/>
      <c r="V38" s="47"/>
      <c r="W38" s="45"/>
      <c r="X38" s="47"/>
      <c r="Y38" s="45"/>
      <c r="Z38" s="47"/>
      <c r="AA38" s="45"/>
      <c r="AB38" s="47"/>
      <c r="AC38" s="110"/>
      <c r="AD38" s="47"/>
      <c r="AE38" s="45"/>
      <c r="AF38" s="47"/>
      <c r="AG38" s="110"/>
      <c r="AH38" s="47"/>
      <c r="AI38" s="45"/>
      <c r="AJ38" s="47"/>
      <c r="AK38" s="110"/>
      <c r="AL38" s="47"/>
      <c r="AM38" s="111"/>
      <c r="AN38" s="55"/>
      <c r="AO38" s="52"/>
      <c r="AP38" s="51"/>
      <c r="AQ38" s="51"/>
      <c r="AR38" s="51"/>
      <c r="AS38" s="52"/>
      <c r="AT38" s="37"/>
      <c r="AU38" s="38"/>
      <c r="AV38" s="38"/>
      <c r="AW38" s="38"/>
      <c r="AX38" s="38"/>
      <c r="AY38" s="38"/>
      <c r="AZ38" s="38"/>
      <c r="BA38" s="38"/>
      <c r="BB38" s="38"/>
      <c r="BC38" s="8"/>
      <c r="BD38" s="8"/>
      <c r="BE38" s="8"/>
      <c r="BF38" s="8"/>
      <c r="BG38" s="8"/>
      <c r="BX38" s="2"/>
      <c r="CG38" s="40"/>
      <c r="CH38" s="40"/>
      <c r="CI38" s="40"/>
      <c r="CJ38" s="40"/>
    </row>
    <row r="39" spans="1:88" ht="16.350000000000001" customHeight="1" x14ac:dyDescent="0.2">
      <c r="A39" s="62" t="s">
        <v>59</v>
      </c>
      <c r="B39" s="42">
        <f>SUM(C39:D39)</f>
        <v>0</v>
      </c>
      <c r="C39" s="43">
        <f>SUM(E39+G39+I39+K39+M39+O39+Q39+S39+U39+W39+Y39+AA39+AC39+AE39+AG39+AI39+AK39+AM39)</f>
        <v>0</v>
      </c>
      <c r="D39" s="44">
        <f>SUM(F39+H39+J39+L39+N39+P39+R39+T39+V39+X39+Z39+AB39+AD39+AF39+AH39+AJ39+AL39+AN39)</f>
        <v>0</v>
      </c>
      <c r="E39" s="45"/>
      <c r="F39" s="46"/>
      <c r="G39" s="45"/>
      <c r="H39" s="47"/>
      <c r="I39" s="45"/>
      <c r="J39" s="47"/>
      <c r="K39" s="45"/>
      <c r="L39" s="47"/>
      <c r="M39" s="45"/>
      <c r="N39" s="47"/>
      <c r="O39" s="45"/>
      <c r="P39" s="47"/>
      <c r="Q39" s="110"/>
      <c r="R39" s="47"/>
      <c r="S39" s="45"/>
      <c r="T39" s="47"/>
      <c r="U39" s="45"/>
      <c r="V39" s="47"/>
      <c r="W39" s="45"/>
      <c r="X39" s="47"/>
      <c r="Y39" s="45"/>
      <c r="Z39" s="47"/>
      <c r="AA39" s="45"/>
      <c r="AB39" s="47"/>
      <c r="AC39" s="110"/>
      <c r="AD39" s="47"/>
      <c r="AE39" s="45"/>
      <c r="AF39" s="47"/>
      <c r="AG39" s="110"/>
      <c r="AH39" s="47"/>
      <c r="AI39" s="45"/>
      <c r="AJ39" s="47"/>
      <c r="AK39" s="110"/>
      <c r="AL39" s="47"/>
      <c r="AM39" s="111"/>
      <c r="AN39" s="55"/>
      <c r="AO39" s="52"/>
      <c r="AP39" s="51"/>
      <c r="AQ39" s="51"/>
      <c r="AR39" s="51"/>
      <c r="AS39" s="52"/>
      <c r="AT39" s="37"/>
      <c r="AU39" s="38"/>
      <c r="AV39" s="38"/>
      <c r="AW39" s="38"/>
      <c r="AX39" s="38"/>
      <c r="AY39" s="38"/>
      <c r="AZ39" s="38"/>
      <c r="BA39" s="38"/>
      <c r="BB39" s="38"/>
      <c r="BC39" s="8"/>
      <c r="BD39" s="8"/>
      <c r="BE39" s="8"/>
      <c r="BF39" s="8"/>
      <c r="BG39" s="8"/>
      <c r="BX39" s="2"/>
      <c r="CG39" s="40"/>
      <c r="CH39" s="40"/>
      <c r="CI39" s="40"/>
      <c r="CJ39" s="40"/>
    </row>
    <row r="40" spans="1:88" ht="16.350000000000001" customHeight="1" x14ac:dyDescent="0.2">
      <c r="A40" s="62" t="s">
        <v>60</v>
      </c>
      <c r="B40" s="42">
        <f t="shared" si="2"/>
        <v>0</v>
      </c>
      <c r="C40" s="43">
        <f t="shared" si="4"/>
        <v>0</v>
      </c>
      <c r="D40" s="44">
        <f t="shared" si="4"/>
        <v>0</v>
      </c>
      <c r="E40" s="45"/>
      <c r="F40" s="46"/>
      <c r="G40" s="45"/>
      <c r="H40" s="47"/>
      <c r="I40" s="45"/>
      <c r="J40" s="47"/>
      <c r="K40" s="45"/>
      <c r="L40" s="47"/>
      <c r="M40" s="45"/>
      <c r="N40" s="47"/>
      <c r="O40" s="45"/>
      <c r="P40" s="47"/>
      <c r="Q40" s="110"/>
      <c r="R40" s="47"/>
      <c r="S40" s="45"/>
      <c r="T40" s="47"/>
      <c r="U40" s="45"/>
      <c r="V40" s="47"/>
      <c r="W40" s="45"/>
      <c r="X40" s="47"/>
      <c r="Y40" s="45"/>
      <c r="Z40" s="47"/>
      <c r="AA40" s="45"/>
      <c r="AB40" s="47"/>
      <c r="AC40" s="110"/>
      <c r="AD40" s="47"/>
      <c r="AE40" s="45"/>
      <c r="AF40" s="47"/>
      <c r="AG40" s="110"/>
      <c r="AH40" s="47"/>
      <c r="AI40" s="45"/>
      <c r="AJ40" s="47"/>
      <c r="AK40" s="110"/>
      <c r="AL40" s="47"/>
      <c r="AM40" s="111"/>
      <c r="AN40" s="55"/>
      <c r="AO40" s="52"/>
      <c r="AP40" s="51"/>
      <c r="AQ40" s="51"/>
      <c r="AR40" s="51"/>
      <c r="AS40" s="52"/>
      <c r="AT40" s="37"/>
      <c r="AU40" s="38"/>
      <c r="AV40" s="38"/>
      <c r="AW40" s="38"/>
      <c r="AX40" s="38"/>
      <c r="AY40" s="38"/>
      <c r="AZ40" s="38"/>
      <c r="BA40" s="38"/>
      <c r="BB40" s="38"/>
      <c r="BC40" s="8"/>
      <c r="BD40" s="8"/>
      <c r="BE40" s="8"/>
      <c r="BF40" s="8"/>
      <c r="BG40" s="8"/>
      <c r="BX40" s="2"/>
      <c r="CG40" s="40"/>
      <c r="CH40" s="40"/>
      <c r="CI40" s="40"/>
      <c r="CJ40" s="40"/>
    </row>
    <row r="41" spans="1:88" ht="16.350000000000001" customHeight="1" x14ac:dyDescent="0.2">
      <c r="A41" s="62" t="s">
        <v>61</v>
      </c>
      <c r="B41" s="42">
        <f t="shared" si="2"/>
        <v>0</v>
      </c>
      <c r="C41" s="43">
        <f t="shared" si="4"/>
        <v>0</v>
      </c>
      <c r="D41" s="44">
        <f t="shared" si="4"/>
        <v>0</v>
      </c>
      <c r="E41" s="45"/>
      <c r="F41" s="46"/>
      <c r="G41" s="45"/>
      <c r="H41" s="47"/>
      <c r="I41" s="45"/>
      <c r="J41" s="47"/>
      <c r="K41" s="45"/>
      <c r="L41" s="47"/>
      <c r="M41" s="45"/>
      <c r="N41" s="47"/>
      <c r="O41" s="45"/>
      <c r="P41" s="47"/>
      <c r="Q41" s="110"/>
      <c r="R41" s="47"/>
      <c r="S41" s="45"/>
      <c r="T41" s="47"/>
      <c r="U41" s="45"/>
      <c r="V41" s="47"/>
      <c r="W41" s="45"/>
      <c r="X41" s="47"/>
      <c r="Y41" s="45"/>
      <c r="Z41" s="47"/>
      <c r="AA41" s="45"/>
      <c r="AB41" s="47"/>
      <c r="AC41" s="110"/>
      <c r="AD41" s="47"/>
      <c r="AE41" s="45"/>
      <c r="AF41" s="47"/>
      <c r="AG41" s="110"/>
      <c r="AH41" s="47"/>
      <c r="AI41" s="45"/>
      <c r="AJ41" s="47"/>
      <c r="AK41" s="110"/>
      <c r="AL41" s="47"/>
      <c r="AM41" s="111"/>
      <c r="AN41" s="55"/>
      <c r="AO41" s="75"/>
      <c r="AP41" s="74"/>
      <c r="AQ41" s="74"/>
      <c r="AR41" s="74"/>
      <c r="AS41" s="75"/>
      <c r="AT41" s="37"/>
      <c r="AU41" s="38"/>
      <c r="AV41" s="38"/>
      <c r="AW41" s="38"/>
      <c r="AX41" s="38"/>
      <c r="AY41" s="38"/>
      <c r="AZ41" s="38"/>
      <c r="BA41" s="38"/>
      <c r="BB41" s="38"/>
      <c r="BC41" s="8"/>
      <c r="BD41" s="8"/>
      <c r="BE41" s="8"/>
      <c r="BF41" s="8"/>
      <c r="BG41" s="8"/>
      <c r="BX41" s="2"/>
      <c r="CG41" s="40"/>
      <c r="CH41" s="40"/>
      <c r="CI41" s="40"/>
      <c r="CJ41" s="40"/>
    </row>
    <row r="42" spans="1:88" ht="16.350000000000001" customHeight="1" x14ac:dyDescent="0.2">
      <c r="A42" s="62" t="s">
        <v>62</v>
      </c>
      <c r="B42" s="42">
        <f t="shared" si="2"/>
        <v>0</v>
      </c>
      <c r="C42" s="43">
        <f t="shared" si="4"/>
        <v>0</v>
      </c>
      <c r="D42" s="44">
        <f t="shared" si="4"/>
        <v>0</v>
      </c>
      <c r="E42" s="45"/>
      <c r="F42" s="46"/>
      <c r="G42" s="45"/>
      <c r="H42" s="47"/>
      <c r="I42" s="45"/>
      <c r="J42" s="47"/>
      <c r="K42" s="45"/>
      <c r="L42" s="47"/>
      <c r="M42" s="45"/>
      <c r="N42" s="47"/>
      <c r="O42" s="45"/>
      <c r="P42" s="47"/>
      <c r="Q42" s="110"/>
      <c r="R42" s="47"/>
      <c r="S42" s="45"/>
      <c r="T42" s="47"/>
      <c r="U42" s="45"/>
      <c r="V42" s="47"/>
      <c r="W42" s="45"/>
      <c r="X42" s="47"/>
      <c r="Y42" s="45"/>
      <c r="Z42" s="47"/>
      <c r="AA42" s="45"/>
      <c r="AB42" s="47"/>
      <c r="AC42" s="110"/>
      <c r="AD42" s="47"/>
      <c r="AE42" s="45"/>
      <c r="AF42" s="47"/>
      <c r="AG42" s="110"/>
      <c r="AH42" s="47"/>
      <c r="AI42" s="45"/>
      <c r="AJ42" s="47"/>
      <c r="AK42" s="110"/>
      <c r="AL42" s="47"/>
      <c r="AM42" s="111"/>
      <c r="AN42" s="55"/>
      <c r="AO42" s="75"/>
      <c r="AP42" s="74"/>
      <c r="AQ42" s="74"/>
      <c r="AR42" s="74"/>
      <c r="AS42" s="75"/>
      <c r="AT42" s="37"/>
      <c r="AU42" s="38"/>
      <c r="AV42" s="38"/>
      <c r="AW42" s="38"/>
      <c r="AX42" s="38"/>
      <c r="AY42" s="38"/>
      <c r="AZ42" s="38"/>
      <c r="BA42" s="38"/>
      <c r="BB42" s="38"/>
      <c r="BC42" s="8"/>
      <c r="BD42" s="8"/>
      <c r="BE42" s="8"/>
      <c r="BF42" s="8"/>
      <c r="BG42" s="8"/>
      <c r="BX42" s="2"/>
      <c r="CG42" s="40"/>
      <c r="CH42" s="40"/>
      <c r="CI42" s="40"/>
      <c r="CJ42" s="40"/>
    </row>
    <row r="43" spans="1:88" ht="16.350000000000001" customHeight="1" x14ac:dyDescent="0.2">
      <c r="A43" s="62" t="s">
        <v>63</v>
      </c>
      <c r="B43" s="42">
        <f t="shared" si="2"/>
        <v>0</v>
      </c>
      <c r="C43" s="43">
        <f t="shared" si="4"/>
        <v>0</v>
      </c>
      <c r="D43" s="44">
        <f t="shared" si="4"/>
        <v>0</v>
      </c>
      <c r="E43" s="45"/>
      <c r="F43" s="46"/>
      <c r="G43" s="45"/>
      <c r="H43" s="47"/>
      <c r="I43" s="45"/>
      <c r="J43" s="47"/>
      <c r="K43" s="45"/>
      <c r="L43" s="47"/>
      <c r="M43" s="45"/>
      <c r="N43" s="47"/>
      <c r="O43" s="45"/>
      <c r="P43" s="47"/>
      <c r="Q43" s="110"/>
      <c r="R43" s="47"/>
      <c r="S43" s="45"/>
      <c r="T43" s="47"/>
      <c r="U43" s="45"/>
      <c r="V43" s="47"/>
      <c r="W43" s="45"/>
      <c r="X43" s="47"/>
      <c r="Y43" s="45"/>
      <c r="Z43" s="47"/>
      <c r="AA43" s="45"/>
      <c r="AB43" s="47"/>
      <c r="AC43" s="110"/>
      <c r="AD43" s="47"/>
      <c r="AE43" s="45"/>
      <c r="AF43" s="47"/>
      <c r="AG43" s="110"/>
      <c r="AH43" s="47"/>
      <c r="AI43" s="45"/>
      <c r="AJ43" s="47"/>
      <c r="AK43" s="110"/>
      <c r="AL43" s="47"/>
      <c r="AM43" s="111"/>
      <c r="AN43" s="55"/>
      <c r="AO43" s="75"/>
      <c r="AP43" s="74"/>
      <c r="AQ43" s="74"/>
      <c r="AR43" s="74"/>
      <c r="AS43" s="75"/>
      <c r="AT43" s="37"/>
      <c r="AU43" s="38"/>
      <c r="AV43" s="38"/>
      <c r="AW43" s="38"/>
      <c r="AX43" s="38"/>
      <c r="AY43" s="38"/>
      <c r="AZ43" s="38"/>
      <c r="BA43" s="38"/>
      <c r="BB43" s="38"/>
      <c r="BC43" s="8"/>
      <c r="BD43" s="8"/>
      <c r="BE43" s="8"/>
      <c r="BF43" s="8"/>
      <c r="BG43" s="8"/>
      <c r="BX43" s="2"/>
      <c r="CG43" s="40"/>
      <c r="CH43" s="40"/>
      <c r="CI43" s="40"/>
      <c r="CJ43" s="40"/>
    </row>
    <row r="44" spans="1:88" ht="16.350000000000001" customHeight="1" x14ac:dyDescent="0.2">
      <c r="A44" s="122" t="s">
        <v>64</v>
      </c>
      <c r="B44" s="123">
        <f t="shared" si="2"/>
        <v>0</v>
      </c>
      <c r="C44" s="124">
        <f t="shared" si="4"/>
        <v>0</v>
      </c>
      <c r="D44" s="125">
        <f t="shared" si="4"/>
        <v>0</v>
      </c>
      <c r="E44" s="88"/>
      <c r="F44" s="89"/>
      <c r="G44" s="88"/>
      <c r="H44" s="87"/>
      <c r="I44" s="88"/>
      <c r="J44" s="87"/>
      <c r="K44" s="88"/>
      <c r="L44" s="87"/>
      <c r="M44" s="88"/>
      <c r="N44" s="87"/>
      <c r="O44" s="88"/>
      <c r="P44" s="87"/>
      <c r="Q44" s="126"/>
      <c r="R44" s="87"/>
      <c r="S44" s="88"/>
      <c r="T44" s="87"/>
      <c r="U44" s="88"/>
      <c r="V44" s="87"/>
      <c r="W44" s="88"/>
      <c r="X44" s="87"/>
      <c r="Y44" s="88"/>
      <c r="Z44" s="87"/>
      <c r="AA44" s="88"/>
      <c r="AB44" s="87"/>
      <c r="AC44" s="126"/>
      <c r="AD44" s="87"/>
      <c r="AE44" s="88"/>
      <c r="AF44" s="87"/>
      <c r="AG44" s="126"/>
      <c r="AH44" s="87"/>
      <c r="AI44" s="88"/>
      <c r="AJ44" s="87"/>
      <c r="AK44" s="126"/>
      <c r="AL44" s="87"/>
      <c r="AM44" s="127"/>
      <c r="AN44" s="92"/>
      <c r="AO44" s="94"/>
      <c r="AP44" s="93"/>
      <c r="AQ44" s="93"/>
      <c r="AR44" s="93"/>
      <c r="AS44" s="94"/>
      <c r="AT44" s="37"/>
      <c r="AU44" s="38"/>
      <c r="AV44" s="38"/>
      <c r="AW44" s="38"/>
      <c r="AX44" s="38"/>
      <c r="AY44" s="38"/>
      <c r="AZ44" s="38"/>
      <c r="BA44" s="38"/>
      <c r="BB44" s="38"/>
      <c r="BC44" s="8"/>
      <c r="BD44" s="8"/>
      <c r="BE44" s="8"/>
      <c r="BF44" s="8"/>
      <c r="BG44" s="8"/>
      <c r="BX44" s="2"/>
      <c r="CG44" s="40"/>
      <c r="CH44" s="40"/>
      <c r="CI44" s="40"/>
      <c r="CJ44" s="40"/>
    </row>
    <row r="45" spans="1:88" ht="31.35" customHeight="1" x14ac:dyDescent="0.2">
      <c r="A45" s="9" t="s">
        <v>65</v>
      </c>
      <c r="B45" s="9"/>
      <c r="C45" s="9"/>
      <c r="D45" s="9"/>
      <c r="E45" s="9"/>
      <c r="F45" s="9"/>
      <c r="G45" s="9"/>
      <c r="H45" s="9"/>
      <c r="I45" s="10"/>
      <c r="J45" s="10"/>
      <c r="K45" s="10"/>
      <c r="L45" s="10"/>
      <c r="M45" s="10"/>
      <c r="N45" s="6"/>
      <c r="O45" s="6"/>
      <c r="P45" s="6"/>
      <c r="Q45" s="6"/>
      <c r="R45" s="6"/>
      <c r="S45" s="6"/>
      <c r="T45" s="6"/>
      <c r="U45" s="6"/>
      <c r="V45" s="6"/>
      <c r="W45" s="6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28"/>
      <c r="AP45" s="129"/>
      <c r="AQ45" s="2222"/>
      <c r="AR45" s="2223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CG45" s="40"/>
      <c r="CH45" s="40"/>
      <c r="CI45" s="40"/>
      <c r="CJ45" s="40"/>
    </row>
    <row r="46" spans="1:88" ht="16.350000000000001" customHeight="1" x14ac:dyDescent="0.25">
      <c r="A46" s="3150" t="s">
        <v>49</v>
      </c>
      <c r="B46" s="3148" t="s">
        <v>4</v>
      </c>
      <c r="C46" s="3162" t="s">
        <v>66</v>
      </c>
      <c r="D46" s="3164"/>
      <c r="E46" s="3164"/>
      <c r="F46" s="3163"/>
      <c r="G46" s="3162" t="s">
        <v>67</v>
      </c>
      <c r="H46" s="3164"/>
      <c r="I46" s="3164"/>
      <c r="J46" s="3163"/>
      <c r="K46" s="6"/>
      <c r="L46" s="2973"/>
      <c r="M46" s="2973"/>
      <c r="N46" s="2973"/>
      <c r="O46" s="2973"/>
      <c r="P46" s="2973"/>
      <c r="Q46" s="2973"/>
      <c r="R46" s="2973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2224"/>
      <c r="AR46" s="133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CG46" s="40"/>
      <c r="CH46" s="40"/>
      <c r="CI46" s="40"/>
      <c r="CJ46" s="40"/>
    </row>
    <row r="47" spans="1:88" ht="27.75" customHeight="1" x14ac:dyDescent="0.2">
      <c r="A47" s="3151"/>
      <c r="B47" s="3149"/>
      <c r="C47" s="2225" t="s">
        <v>68</v>
      </c>
      <c r="D47" s="2225" t="s">
        <v>69</v>
      </c>
      <c r="E47" s="2199" t="s">
        <v>70</v>
      </c>
      <c r="F47" s="2200" t="s">
        <v>71</v>
      </c>
      <c r="G47" s="2225" t="s">
        <v>68</v>
      </c>
      <c r="H47" s="2225" t="s">
        <v>69</v>
      </c>
      <c r="I47" s="2199" t="s">
        <v>70</v>
      </c>
      <c r="J47" s="2200" t="s">
        <v>71</v>
      </c>
      <c r="K47" s="6"/>
      <c r="L47" s="2226"/>
      <c r="M47" s="2226"/>
      <c r="N47" s="2227"/>
      <c r="O47" s="2226"/>
      <c r="P47" s="2226"/>
      <c r="Q47" s="2226"/>
      <c r="R47" s="2226"/>
      <c r="S47" s="2226"/>
      <c r="T47" s="2226"/>
      <c r="U47" s="2226"/>
      <c r="V47" s="2226"/>
      <c r="W47" s="2226"/>
      <c r="X47" s="2226"/>
      <c r="Y47" s="2226"/>
      <c r="Z47" s="2226"/>
      <c r="AA47" s="2226"/>
      <c r="AB47" s="2226"/>
      <c r="AC47" s="2226"/>
      <c r="AD47" s="2226"/>
      <c r="AE47" s="2226"/>
      <c r="AF47" s="2226"/>
      <c r="AG47" s="2226"/>
      <c r="AH47" s="2226"/>
      <c r="AI47" s="2226"/>
      <c r="AJ47" s="2226"/>
      <c r="AK47" s="2226"/>
      <c r="AL47" s="2226"/>
      <c r="AM47" s="2226"/>
      <c r="AN47" s="2226"/>
      <c r="AO47" s="2226"/>
      <c r="AP47" s="2226"/>
      <c r="AQ47" s="2228"/>
      <c r="AR47" s="222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CG47" s="40"/>
      <c r="CH47" s="40"/>
      <c r="CI47" s="40"/>
      <c r="CJ47" s="40"/>
    </row>
    <row r="48" spans="1:88" ht="16.350000000000001" customHeight="1" x14ac:dyDescent="0.2">
      <c r="A48" s="138" t="s">
        <v>72</v>
      </c>
      <c r="B48" s="139">
        <f>SUM(C48:J48)</f>
        <v>0</v>
      </c>
      <c r="C48" s="2191"/>
      <c r="D48" s="2229"/>
      <c r="E48" s="2229"/>
      <c r="F48" s="2192"/>
      <c r="G48" s="2191"/>
      <c r="H48" s="2229"/>
      <c r="I48" s="2229"/>
      <c r="J48" s="2208"/>
      <c r="K48" s="141"/>
      <c r="L48" s="2230"/>
      <c r="M48" s="2230"/>
      <c r="N48" s="2231"/>
      <c r="O48" s="2230"/>
      <c r="P48" s="2230"/>
      <c r="Q48" s="2230"/>
      <c r="R48" s="2230"/>
      <c r="S48" s="2230"/>
      <c r="T48" s="2230"/>
      <c r="U48" s="2230"/>
      <c r="V48" s="2230"/>
      <c r="W48" s="2230"/>
      <c r="X48" s="2232"/>
      <c r="Y48" s="2232"/>
      <c r="Z48" s="2232"/>
      <c r="AA48" s="2232"/>
      <c r="AB48" s="2232"/>
      <c r="AC48" s="2232"/>
      <c r="AD48" s="2232"/>
      <c r="AE48" s="2232"/>
      <c r="AF48" s="2232"/>
      <c r="AG48" s="2232"/>
      <c r="AH48" s="2232"/>
      <c r="AI48" s="2232"/>
      <c r="AJ48" s="2232"/>
      <c r="AK48" s="2232"/>
      <c r="AL48" s="2232"/>
      <c r="AM48" s="2232"/>
      <c r="AN48" s="2232"/>
      <c r="AO48" s="2232"/>
      <c r="AP48" s="2232"/>
      <c r="AQ48" s="2233"/>
      <c r="AR48" s="2233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CG48" s="40"/>
      <c r="CH48" s="40"/>
      <c r="CI48" s="40"/>
      <c r="CJ48" s="40"/>
    </row>
    <row r="49" spans="1:88" ht="16.350000000000001" customHeight="1" x14ac:dyDescent="0.2">
      <c r="A49" s="82" t="s">
        <v>73</v>
      </c>
      <c r="B49" s="144">
        <f>SUM(C49:J49)</f>
        <v>0</v>
      </c>
      <c r="C49" s="88"/>
      <c r="D49" s="145"/>
      <c r="E49" s="145"/>
      <c r="F49" s="89"/>
      <c r="G49" s="88"/>
      <c r="H49" s="145"/>
      <c r="I49" s="145"/>
      <c r="J49" s="87"/>
      <c r="K49" s="141"/>
      <c r="L49" s="2230"/>
      <c r="M49" s="2230"/>
      <c r="N49" s="2234"/>
      <c r="O49" s="2230"/>
      <c r="P49" s="2230"/>
      <c r="Q49" s="2230"/>
      <c r="R49" s="2230"/>
      <c r="S49" s="2230"/>
      <c r="T49" s="2230"/>
      <c r="U49" s="2230"/>
      <c r="V49" s="2230"/>
      <c r="W49" s="2230"/>
      <c r="X49" s="2232"/>
      <c r="Y49" s="2232"/>
      <c r="Z49" s="2232"/>
      <c r="AA49" s="2232"/>
      <c r="AB49" s="2232"/>
      <c r="AC49" s="2232"/>
      <c r="AD49" s="2232"/>
      <c r="AE49" s="2232"/>
      <c r="AF49" s="2232"/>
      <c r="AG49" s="2232"/>
      <c r="AH49" s="2232"/>
      <c r="AI49" s="2232"/>
      <c r="AJ49" s="2232"/>
      <c r="AK49" s="2232"/>
      <c r="AL49" s="2232"/>
      <c r="AM49" s="2232"/>
      <c r="AN49" s="2232"/>
      <c r="AO49" s="2232"/>
      <c r="AP49" s="2232"/>
      <c r="AQ49" s="2233"/>
      <c r="AR49" s="2233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CG49" s="40"/>
      <c r="CH49" s="40"/>
      <c r="CI49" s="40"/>
      <c r="CJ49" s="40"/>
    </row>
    <row r="50" spans="1:88" ht="31.35" customHeight="1" x14ac:dyDescent="0.2">
      <c r="A50" s="1390" t="s">
        <v>74</v>
      </c>
      <c r="B50" s="1390"/>
      <c r="C50" s="1390"/>
      <c r="D50" s="1390"/>
      <c r="E50" s="1390"/>
      <c r="F50" s="1390"/>
      <c r="G50" s="2235"/>
      <c r="H50" s="2235"/>
      <c r="I50" s="2235"/>
      <c r="J50" s="2235"/>
      <c r="K50" s="2235"/>
      <c r="L50" s="2235"/>
      <c r="M50" s="2235"/>
      <c r="N50" s="2235"/>
      <c r="O50" s="2236"/>
      <c r="P50" s="1390"/>
      <c r="Q50" s="2235"/>
      <c r="R50" s="2235"/>
      <c r="S50" s="2236"/>
      <c r="T50" s="1390"/>
      <c r="U50" s="2235"/>
      <c r="V50" s="2236"/>
      <c r="W50" s="1390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2232"/>
      <c r="AM50" s="2132"/>
      <c r="AN50" s="2132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CG50" s="40"/>
      <c r="CH50" s="40"/>
      <c r="CI50" s="40"/>
      <c r="CJ50" s="40"/>
    </row>
    <row r="51" spans="1:88" ht="16.350000000000001" customHeight="1" x14ac:dyDescent="0.2">
      <c r="A51" s="3150" t="s">
        <v>75</v>
      </c>
      <c r="B51" s="3152" t="s">
        <v>32</v>
      </c>
      <c r="C51" s="3052"/>
      <c r="D51" s="3136"/>
      <c r="E51" s="3153" t="s">
        <v>5</v>
      </c>
      <c r="F51" s="3154"/>
      <c r="G51" s="3154"/>
      <c r="H51" s="3154"/>
      <c r="I51" s="3154"/>
      <c r="J51" s="3154"/>
      <c r="K51" s="3154"/>
      <c r="L51" s="3154"/>
      <c r="M51" s="3154"/>
      <c r="N51" s="3154"/>
      <c r="O51" s="3154"/>
      <c r="P51" s="3154"/>
      <c r="Q51" s="3154"/>
      <c r="R51" s="3154"/>
      <c r="S51" s="3154"/>
      <c r="T51" s="3154"/>
      <c r="U51" s="3154"/>
      <c r="V51" s="3155"/>
      <c r="W51" s="3148" t="s">
        <v>6</v>
      </c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CG51" s="40"/>
      <c r="CH51" s="40"/>
      <c r="CI51" s="40"/>
      <c r="CJ51" s="40"/>
    </row>
    <row r="52" spans="1:88" ht="16.350000000000001" customHeight="1" x14ac:dyDescent="0.2">
      <c r="A52" s="2888"/>
      <c r="B52" s="3142"/>
      <c r="C52" s="2993"/>
      <c r="D52" s="3137"/>
      <c r="E52" s="3148" t="s">
        <v>11</v>
      </c>
      <c r="F52" s="3052" t="s">
        <v>12</v>
      </c>
      <c r="G52" s="3148" t="s">
        <v>13</v>
      </c>
      <c r="H52" s="3052" t="s">
        <v>14</v>
      </c>
      <c r="I52" s="3148" t="s">
        <v>15</v>
      </c>
      <c r="J52" s="3052" t="s">
        <v>16</v>
      </c>
      <c r="K52" s="3148" t="s">
        <v>17</v>
      </c>
      <c r="L52" s="3052" t="s">
        <v>18</v>
      </c>
      <c r="M52" s="3148" t="s">
        <v>19</v>
      </c>
      <c r="N52" s="3052" t="s">
        <v>20</v>
      </c>
      <c r="O52" s="3148" t="s">
        <v>21</v>
      </c>
      <c r="P52" s="3052" t="s">
        <v>22</v>
      </c>
      <c r="Q52" s="3148" t="s">
        <v>23</v>
      </c>
      <c r="R52" s="3052" t="s">
        <v>24</v>
      </c>
      <c r="S52" s="3148" t="s">
        <v>25</v>
      </c>
      <c r="T52" s="3052" t="s">
        <v>26</v>
      </c>
      <c r="U52" s="3148" t="s">
        <v>27</v>
      </c>
      <c r="V52" s="3136" t="s">
        <v>28</v>
      </c>
      <c r="W52" s="2871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CG52" s="40"/>
      <c r="CH52" s="40"/>
      <c r="CI52" s="40"/>
      <c r="CJ52" s="40"/>
    </row>
    <row r="53" spans="1:88" ht="16.350000000000001" customHeight="1" x14ac:dyDescent="0.2">
      <c r="A53" s="3151"/>
      <c r="B53" s="2237" t="s">
        <v>29</v>
      </c>
      <c r="C53" s="2000" t="s">
        <v>30</v>
      </c>
      <c r="D53" s="2237" t="s">
        <v>31</v>
      </c>
      <c r="E53" s="3149"/>
      <c r="F53" s="2993"/>
      <c r="G53" s="3149"/>
      <c r="H53" s="2993"/>
      <c r="I53" s="3149"/>
      <c r="J53" s="2993"/>
      <c r="K53" s="3149"/>
      <c r="L53" s="2993"/>
      <c r="M53" s="3149"/>
      <c r="N53" s="2993"/>
      <c r="O53" s="3149"/>
      <c r="P53" s="2993"/>
      <c r="Q53" s="3149"/>
      <c r="R53" s="2993"/>
      <c r="S53" s="3149"/>
      <c r="T53" s="2993"/>
      <c r="U53" s="3149"/>
      <c r="V53" s="3137"/>
      <c r="W53" s="3149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CG53" s="40"/>
      <c r="CH53" s="40"/>
      <c r="CI53" s="40"/>
      <c r="CJ53" s="40"/>
    </row>
    <row r="54" spans="1:88" ht="16.350000000000001" customHeight="1" x14ac:dyDescent="0.2">
      <c r="A54" s="2238" t="s">
        <v>76</v>
      </c>
      <c r="B54" s="2239">
        <f>SUM(B55:B56)</f>
        <v>0</v>
      </c>
      <c r="C54" s="2240">
        <f>SUM(C55:C56)</f>
        <v>0</v>
      </c>
      <c r="D54" s="2241">
        <f t="shared" ref="D54:W54" si="5">SUM(D55:D56)</f>
        <v>0</v>
      </c>
      <c r="E54" s="2187">
        <f t="shared" si="5"/>
        <v>0</v>
      </c>
      <c r="F54" s="2242">
        <f t="shared" si="5"/>
        <v>0</v>
      </c>
      <c r="G54" s="2187">
        <f t="shared" si="5"/>
        <v>0</v>
      </c>
      <c r="H54" s="2242">
        <f t="shared" si="5"/>
        <v>0</v>
      </c>
      <c r="I54" s="2187">
        <f t="shared" si="5"/>
        <v>0</v>
      </c>
      <c r="J54" s="2242">
        <f t="shared" si="5"/>
        <v>0</v>
      </c>
      <c r="K54" s="2187">
        <f t="shared" si="5"/>
        <v>0</v>
      </c>
      <c r="L54" s="2242">
        <f t="shared" si="5"/>
        <v>0</v>
      </c>
      <c r="M54" s="2187">
        <f t="shared" si="5"/>
        <v>0</v>
      </c>
      <c r="N54" s="2242">
        <f t="shared" si="5"/>
        <v>0</v>
      </c>
      <c r="O54" s="2187">
        <f t="shared" si="5"/>
        <v>0</v>
      </c>
      <c r="P54" s="2242">
        <f t="shared" si="5"/>
        <v>0</v>
      </c>
      <c r="Q54" s="2187">
        <f t="shared" si="5"/>
        <v>0</v>
      </c>
      <c r="R54" s="2242">
        <f t="shared" si="5"/>
        <v>0</v>
      </c>
      <c r="S54" s="2187">
        <f t="shared" si="5"/>
        <v>0</v>
      </c>
      <c r="T54" s="2242">
        <f t="shared" si="5"/>
        <v>0</v>
      </c>
      <c r="U54" s="2187">
        <f t="shared" si="5"/>
        <v>0</v>
      </c>
      <c r="V54" s="2242">
        <f t="shared" si="5"/>
        <v>0</v>
      </c>
      <c r="W54" s="2187">
        <f t="shared" si="5"/>
        <v>0</v>
      </c>
      <c r="X54" s="100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CG54" s="40">
        <v>0</v>
      </c>
      <c r="CH54" s="40">
        <v>0</v>
      </c>
      <c r="CI54" s="40">
        <v>0</v>
      </c>
      <c r="CJ54" s="40"/>
    </row>
    <row r="55" spans="1:88" ht="16.350000000000001" customHeight="1" x14ac:dyDescent="0.2">
      <c r="A55" s="53" t="s">
        <v>72</v>
      </c>
      <c r="B55" s="158">
        <f>SUM(E55:V55)</f>
        <v>0</v>
      </c>
      <c r="C55" s="534"/>
      <c r="D55" s="535"/>
      <c r="E55" s="161"/>
      <c r="F55" s="111"/>
      <c r="G55" s="161"/>
      <c r="H55" s="111"/>
      <c r="I55" s="161"/>
      <c r="J55" s="111"/>
      <c r="K55" s="161"/>
      <c r="L55" s="111"/>
      <c r="M55" s="161"/>
      <c r="N55" s="111"/>
      <c r="O55" s="161"/>
      <c r="P55" s="111"/>
      <c r="Q55" s="161"/>
      <c r="R55" s="111"/>
      <c r="S55" s="161"/>
      <c r="T55" s="111"/>
      <c r="U55" s="161"/>
      <c r="V55" s="111"/>
      <c r="W55" s="161"/>
      <c r="X55" s="162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8"/>
      <c r="AK55" s="8"/>
      <c r="CA55" s="39"/>
      <c r="CC55" s="39"/>
      <c r="CG55" s="40">
        <v>0</v>
      </c>
      <c r="CH55" s="40">
        <v>0</v>
      </c>
      <c r="CI55" s="40">
        <v>0</v>
      </c>
      <c r="CJ55" s="40"/>
    </row>
    <row r="56" spans="1:88" ht="16.350000000000001" customHeight="1" x14ac:dyDescent="0.2">
      <c r="A56" s="163" t="s">
        <v>77</v>
      </c>
      <c r="B56" s="164">
        <f>SUM(E56:V56)</f>
        <v>0</v>
      </c>
      <c r="C56" s="536"/>
      <c r="D56" s="537"/>
      <c r="E56" s="167"/>
      <c r="F56" s="127"/>
      <c r="G56" s="167"/>
      <c r="H56" s="127"/>
      <c r="I56" s="167"/>
      <c r="J56" s="127"/>
      <c r="K56" s="167"/>
      <c r="L56" s="127"/>
      <c r="M56" s="167"/>
      <c r="N56" s="127"/>
      <c r="O56" s="167"/>
      <c r="P56" s="127"/>
      <c r="Q56" s="167"/>
      <c r="R56" s="127"/>
      <c r="S56" s="167"/>
      <c r="T56" s="127"/>
      <c r="U56" s="167"/>
      <c r="V56" s="127"/>
      <c r="W56" s="167"/>
      <c r="X56" s="162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8"/>
      <c r="AK56" s="8"/>
      <c r="CG56" s="40">
        <v>0</v>
      </c>
      <c r="CH56" s="40">
        <v>0</v>
      </c>
      <c r="CI56" s="40">
        <v>0</v>
      </c>
      <c r="CJ56" s="40"/>
    </row>
    <row r="57" spans="1:88" ht="16.350000000000001" customHeight="1" x14ac:dyDescent="0.2">
      <c r="A57" s="168" t="s">
        <v>78</v>
      </c>
      <c r="B57" s="169">
        <f>SUM(B58:B59)</f>
        <v>0</v>
      </c>
      <c r="C57" s="170">
        <f t="shared" ref="C57:W57" si="6">SUM(C58:C59)</f>
        <v>0</v>
      </c>
      <c r="D57" s="171">
        <f t="shared" si="6"/>
        <v>0</v>
      </c>
      <c r="E57" s="114">
        <f t="shared" si="6"/>
        <v>0</v>
      </c>
      <c r="F57" s="172">
        <f t="shared" si="6"/>
        <v>0</v>
      </c>
      <c r="G57" s="114">
        <f t="shared" si="6"/>
        <v>0</v>
      </c>
      <c r="H57" s="172">
        <f t="shared" si="6"/>
        <v>0</v>
      </c>
      <c r="I57" s="114">
        <f t="shared" si="6"/>
        <v>0</v>
      </c>
      <c r="J57" s="172">
        <f t="shared" si="6"/>
        <v>0</v>
      </c>
      <c r="K57" s="114">
        <f t="shared" si="6"/>
        <v>0</v>
      </c>
      <c r="L57" s="172">
        <f t="shared" si="6"/>
        <v>0</v>
      </c>
      <c r="M57" s="114">
        <f t="shared" si="6"/>
        <v>0</v>
      </c>
      <c r="N57" s="172">
        <f t="shared" si="6"/>
        <v>0</v>
      </c>
      <c r="O57" s="114">
        <f t="shared" si="6"/>
        <v>0</v>
      </c>
      <c r="P57" s="172">
        <f t="shared" si="6"/>
        <v>0</v>
      </c>
      <c r="Q57" s="114">
        <f t="shared" si="6"/>
        <v>0</v>
      </c>
      <c r="R57" s="172">
        <f t="shared" si="6"/>
        <v>0</v>
      </c>
      <c r="S57" s="114">
        <f t="shared" si="6"/>
        <v>0</v>
      </c>
      <c r="T57" s="172">
        <f t="shared" si="6"/>
        <v>0</v>
      </c>
      <c r="U57" s="114">
        <f t="shared" si="6"/>
        <v>0</v>
      </c>
      <c r="V57" s="172">
        <f t="shared" si="6"/>
        <v>0</v>
      </c>
      <c r="W57" s="2187">
        <f t="shared" si="6"/>
        <v>0</v>
      </c>
      <c r="X57" s="100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CG57" s="40">
        <v>0</v>
      </c>
      <c r="CH57" s="40">
        <v>0</v>
      </c>
      <c r="CI57" s="40">
        <v>0</v>
      </c>
      <c r="CJ57" s="40"/>
    </row>
    <row r="58" spans="1:88" ht="16.350000000000001" customHeight="1" x14ac:dyDescent="0.2">
      <c r="A58" s="53" t="s">
        <v>72</v>
      </c>
      <c r="B58" s="158">
        <f>SUM(E58:V58)</f>
        <v>0</v>
      </c>
      <c r="C58" s="534"/>
      <c r="D58" s="535"/>
      <c r="E58" s="161"/>
      <c r="F58" s="111"/>
      <c r="G58" s="161"/>
      <c r="H58" s="111"/>
      <c r="I58" s="161"/>
      <c r="J58" s="111"/>
      <c r="K58" s="161"/>
      <c r="L58" s="111"/>
      <c r="M58" s="161"/>
      <c r="N58" s="111"/>
      <c r="O58" s="161"/>
      <c r="P58" s="111"/>
      <c r="Q58" s="161"/>
      <c r="R58" s="111"/>
      <c r="S58" s="161"/>
      <c r="T58" s="111"/>
      <c r="U58" s="161"/>
      <c r="V58" s="111"/>
      <c r="W58" s="161"/>
      <c r="X58" s="162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8"/>
      <c r="AK58" s="8"/>
      <c r="CG58" s="40">
        <v>0</v>
      </c>
      <c r="CH58" s="40">
        <v>0</v>
      </c>
      <c r="CI58" s="40">
        <v>0</v>
      </c>
      <c r="CJ58" s="40"/>
    </row>
    <row r="59" spans="1:88" ht="16.350000000000001" customHeight="1" x14ac:dyDescent="0.2">
      <c r="A59" s="163" t="s">
        <v>77</v>
      </c>
      <c r="B59" s="164">
        <f>SUM(E59:V59)</f>
        <v>0</v>
      </c>
      <c r="C59" s="536"/>
      <c r="D59" s="536"/>
      <c r="E59" s="167"/>
      <c r="F59" s="127"/>
      <c r="G59" s="167"/>
      <c r="H59" s="127"/>
      <c r="I59" s="167"/>
      <c r="J59" s="127"/>
      <c r="K59" s="167"/>
      <c r="L59" s="127"/>
      <c r="M59" s="167"/>
      <c r="N59" s="127"/>
      <c r="O59" s="167"/>
      <c r="P59" s="127"/>
      <c r="Q59" s="167"/>
      <c r="R59" s="127"/>
      <c r="S59" s="167"/>
      <c r="T59" s="127"/>
      <c r="U59" s="167"/>
      <c r="V59" s="127"/>
      <c r="W59" s="167"/>
      <c r="X59" s="162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8"/>
      <c r="AK59" s="8"/>
      <c r="CG59" s="40">
        <v>0</v>
      </c>
      <c r="CH59" s="40">
        <v>0</v>
      </c>
      <c r="CI59" s="40">
        <v>0</v>
      </c>
      <c r="CJ59" s="40"/>
    </row>
    <row r="60" spans="1:88" ht="31.35" customHeight="1" x14ac:dyDescent="0.2">
      <c r="A60" s="1390" t="s">
        <v>79</v>
      </c>
      <c r="B60" s="1390"/>
      <c r="C60" s="1390"/>
      <c r="D60" s="1390"/>
      <c r="E60" s="1390"/>
      <c r="F60" s="9"/>
      <c r="G60" s="9"/>
      <c r="H60" s="173"/>
      <c r="I60" s="173"/>
      <c r="J60" s="2243"/>
      <c r="K60" s="2244"/>
      <c r="L60" s="2035"/>
      <c r="M60" s="2244"/>
      <c r="N60" s="6"/>
      <c r="O60" s="6"/>
      <c r="P60" s="6"/>
      <c r="Q60" s="6"/>
      <c r="R60" s="6"/>
      <c r="S60" s="6"/>
      <c r="T60" s="6"/>
      <c r="U60" s="6"/>
      <c r="V60" s="6"/>
      <c r="W60" s="6"/>
      <c r="X60" s="177"/>
      <c r="Y60" s="177"/>
      <c r="Z60" s="177"/>
      <c r="AA60" s="2245"/>
      <c r="AB60" s="2246"/>
      <c r="AC60" s="2245"/>
      <c r="AD60" s="177"/>
      <c r="AE60" s="2246"/>
      <c r="AF60" s="2245"/>
      <c r="AG60" s="2245"/>
      <c r="AH60" s="2245"/>
      <c r="AI60" s="2246"/>
      <c r="AJ60" s="100"/>
      <c r="AK60" s="180"/>
      <c r="AL60" s="2232"/>
      <c r="AM60" s="2132"/>
      <c r="AN60" s="2132"/>
      <c r="CG60" s="40"/>
      <c r="CH60" s="40"/>
      <c r="CI60" s="40"/>
      <c r="CJ60" s="40"/>
    </row>
    <row r="61" spans="1:88" ht="16.350000000000001" customHeight="1" x14ac:dyDescent="0.2">
      <c r="A61" s="3157" t="s">
        <v>75</v>
      </c>
      <c r="B61" s="3162" t="s">
        <v>80</v>
      </c>
      <c r="C61" s="3163"/>
      <c r="D61" s="3162" t="s">
        <v>81</v>
      </c>
      <c r="E61" s="3164"/>
      <c r="F61" s="3148" t="s">
        <v>82</v>
      </c>
      <c r="G61" s="3148"/>
      <c r="H61" s="100"/>
      <c r="I61" s="100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128"/>
      <c r="V61" s="2247"/>
      <c r="W61" s="128"/>
      <c r="X61" s="2248"/>
      <c r="Y61" s="2248"/>
      <c r="Z61" s="2248"/>
      <c r="AA61" s="2245"/>
      <c r="AB61" s="2248"/>
      <c r="AC61" s="2245"/>
      <c r="AD61" s="2248"/>
      <c r="AE61" s="2245"/>
      <c r="AF61" s="2245"/>
      <c r="AG61" s="2249"/>
      <c r="AH61" s="2245"/>
      <c r="AI61" s="2249"/>
      <c r="AJ61" s="2248"/>
      <c r="AK61" s="2249"/>
      <c r="AL61" s="2250"/>
      <c r="AM61" s="2251"/>
      <c r="AN61" s="2251"/>
      <c r="CG61" s="40"/>
      <c r="CH61" s="40"/>
      <c r="CI61" s="40"/>
      <c r="CJ61" s="40"/>
    </row>
    <row r="62" spans="1:88" ht="36" customHeight="1" x14ac:dyDescent="0.2">
      <c r="A62" s="3149"/>
      <c r="B62" s="2252" t="s">
        <v>83</v>
      </c>
      <c r="C62" s="2253" t="s">
        <v>84</v>
      </c>
      <c r="D62" s="2252" t="s">
        <v>83</v>
      </c>
      <c r="E62" s="2254" t="s">
        <v>84</v>
      </c>
      <c r="F62" s="2252" t="s">
        <v>83</v>
      </c>
      <c r="G62" s="2255" t="s">
        <v>84</v>
      </c>
      <c r="H62" s="6" t="s">
        <v>85</v>
      </c>
      <c r="I62" s="6"/>
      <c r="J62" s="2256"/>
      <c r="K62" s="2257"/>
      <c r="L62" s="2257"/>
      <c r="M62" s="2257"/>
      <c r="N62" s="2257"/>
      <c r="O62" s="2257"/>
      <c r="P62" s="2257"/>
      <c r="Q62" s="2258"/>
      <c r="R62" s="2258"/>
      <c r="S62" s="2258"/>
      <c r="T62" s="2258"/>
      <c r="U62" s="2258"/>
      <c r="V62" s="2258"/>
      <c r="W62" s="2258"/>
      <c r="X62" s="2258"/>
      <c r="Y62" s="2258"/>
      <c r="Z62" s="2258"/>
      <c r="AA62" s="2258"/>
      <c r="AB62" s="2258"/>
      <c r="AC62" s="2258"/>
      <c r="AD62" s="2258"/>
      <c r="AE62" s="2258"/>
      <c r="AF62" s="2258"/>
      <c r="AG62" s="2258"/>
      <c r="AH62" s="2258"/>
      <c r="AI62" s="2258"/>
      <c r="AJ62" s="2258"/>
      <c r="AK62" s="2258"/>
      <c r="AL62" s="2258"/>
      <c r="AM62" s="2258"/>
      <c r="AN62" s="2258"/>
      <c r="AO62" s="2258"/>
      <c r="AP62" s="2257"/>
      <c r="AQ62" s="2259"/>
      <c r="AR62" s="2259"/>
      <c r="CG62" s="40"/>
      <c r="CH62" s="40"/>
      <c r="CI62" s="40"/>
      <c r="CJ62" s="40"/>
    </row>
    <row r="63" spans="1:88" ht="16.350000000000001" customHeight="1" x14ac:dyDescent="0.2">
      <c r="A63" s="2260" t="s">
        <v>86</v>
      </c>
      <c r="B63" s="2261"/>
      <c r="C63" s="2262"/>
      <c r="D63" s="2261"/>
      <c r="E63" s="2262"/>
      <c r="F63" s="65"/>
      <c r="G63" s="190"/>
      <c r="H63" s="162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2249"/>
      <c r="U63" s="2249"/>
      <c r="V63" s="2258"/>
      <c r="W63" s="2258"/>
      <c r="X63" s="2258"/>
      <c r="Y63" s="2258"/>
      <c r="Z63" s="2258"/>
      <c r="AA63" s="2258"/>
      <c r="AB63" s="2258"/>
      <c r="AC63" s="2258"/>
      <c r="AD63" s="2258"/>
      <c r="AE63" s="2258"/>
      <c r="AF63" s="2258"/>
      <c r="AG63" s="2258"/>
      <c r="AH63" s="2258"/>
      <c r="AI63" s="2258"/>
      <c r="AJ63" s="2258"/>
      <c r="AK63" s="2258"/>
      <c r="AL63" s="2258"/>
      <c r="AM63" s="2258"/>
      <c r="AN63" s="2258"/>
      <c r="AO63" s="2258"/>
      <c r="AP63" s="2259"/>
      <c r="AQ63" s="2259"/>
      <c r="AR63" s="2259"/>
      <c r="CA63" s="39"/>
      <c r="CB63" s="39"/>
      <c r="CC63" s="39"/>
      <c r="CG63" s="40">
        <f>IF(B63&lt;C63,1,0)</f>
        <v>0</v>
      </c>
      <c r="CH63" s="40">
        <f>IF(D63&lt;E63,1,0)</f>
        <v>0</v>
      </c>
      <c r="CI63" s="40">
        <f>IF(F63&lt;G63,1,0)</f>
        <v>0</v>
      </c>
      <c r="CJ63" s="40"/>
    </row>
    <row r="64" spans="1:88" ht="25.35" customHeight="1" x14ac:dyDescent="0.2">
      <c r="A64" s="2263" t="s">
        <v>87</v>
      </c>
      <c r="B64" s="2264"/>
      <c r="C64" s="2265"/>
      <c r="D64" s="2264"/>
      <c r="E64" s="2265"/>
      <c r="F64" s="2264"/>
      <c r="G64" s="2266"/>
      <c r="H64" s="162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2249"/>
      <c r="U64" s="2249"/>
      <c r="V64" s="2258"/>
      <c r="W64" s="2258"/>
      <c r="X64" s="2258"/>
      <c r="Y64" s="2258"/>
      <c r="Z64" s="2258"/>
      <c r="AA64" s="2258"/>
      <c r="AB64" s="2258"/>
      <c r="AC64" s="2258"/>
      <c r="AD64" s="2258"/>
      <c r="AE64" s="2258"/>
      <c r="AF64" s="2258"/>
      <c r="AG64" s="2258"/>
      <c r="AH64" s="2258"/>
      <c r="AI64" s="2258"/>
      <c r="AJ64" s="2258"/>
      <c r="AK64" s="2258"/>
      <c r="AL64" s="2258"/>
      <c r="AM64" s="2258"/>
      <c r="AN64" s="2258"/>
      <c r="AO64" s="2258"/>
      <c r="AP64" s="2259"/>
      <c r="AQ64" s="2259"/>
      <c r="AR64" s="2259"/>
      <c r="CA64" s="39"/>
      <c r="CB64" s="39"/>
      <c r="CC64" s="39"/>
      <c r="CG64" s="40">
        <f>IF(B64&lt;C64,1,0)</f>
        <v>0</v>
      </c>
      <c r="CH64" s="40">
        <f>IF(D64&lt;E64,1,0)</f>
        <v>0</v>
      </c>
      <c r="CI64" s="40">
        <f>IF(F64&lt;G64,1,0)</f>
        <v>0</v>
      </c>
      <c r="CJ64" s="40"/>
    </row>
    <row r="65" spans="1:88" ht="25.35" customHeight="1" x14ac:dyDescent="0.2">
      <c r="A65" s="9" t="s">
        <v>88</v>
      </c>
      <c r="B65" s="194"/>
      <c r="C65" s="194"/>
      <c r="D65" s="194"/>
      <c r="E65" s="194"/>
      <c r="F65" s="194"/>
      <c r="G65" s="194"/>
      <c r="H65" s="195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2249"/>
      <c r="U65" s="2249"/>
      <c r="V65" s="2258"/>
      <c r="W65" s="2258"/>
      <c r="X65" s="2258"/>
      <c r="Y65" s="2258"/>
      <c r="Z65" s="2258"/>
      <c r="AA65" s="2258"/>
      <c r="AB65" s="2258"/>
      <c r="AC65" s="2258"/>
      <c r="AD65" s="2258"/>
      <c r="AE65" s="2258"/>
      <c r="AF65" s="2258"/>
      <c r="AG65" s="2258"/>
      <c r="AH65" s="2258"/>
      <c r="AI65" s="2258"/>
      <c r="AJ65" s="2258"/>
      <c r="AK65" s="2258"/>
      <c r="AL65" s="2258"/>
      <c r="AM65" s="2258"/>
      <c r="AN65" s="2258"/>
      <c r="AO65" s="2258"/>
      <c r="AP65" s="2259"/>
      <c r="AQ65" s="2259"/>
      <c r="AR65" s="2259"/>
      <c r="CA65" s="39"/>
      <c r="CB65" s="39"/>
      <c r="CC65" s="39"/>
      <c r="CG65" s="40"/>
      <c r="CH65" s="40"/>
      <c r="CI65" s="40"/>
      <c r="CJ65" s="40"/>
    </row>
    <row r="66" spans="1:88" ht="25.35" customHeight="1" x14ac:dyDescent="0.2">
      <c r="A66" s="3147" t="s">
        <v>75</v>
      </c>
      <c r="B66" s="3147" t="s">
        <v>89</v>
      </c>
      <c r="C66" s="3147"/>
      <c r="D66" s="3147" t="s">
        <v>90</v>
      </c>
      <c r="E66" s="3147"/>
      <c r="F66" s="194"/>
      <c r="G66" s="194"/>
      <c r="H66" s="195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2249"/>
      <c r="U66" s="2249"/>
      <c r="V66" s="2258"/>
      <c r="W66" s="2258"/>
      <c r="X66" s="2258"/>
      <c r="Y66" s="2258"/>
      <c r="Z66" s="2258"/>
      <c r="AA66" s="2258"/>
      <c r="AB66" s="2258"/>
      <c r="AC66" s="2258"/>
      <c r="AD66" s="2258"/>
      <c r="AE66" s="2258"/>
      <c r="AF66" s="2258"/>
      <c r="AG66" s="2258"/>
      <c r="AH66" s="2258"/>
      <c r="AI66" s="2258"/>
      <c r="AJ66" s="2258"/>
      <c r="AK66" s="2258"/>
      <c r="AL66" s="2258"/>
      <c r="AM66" s="2258"/>
      <c r="AN66" s="2258"/>
      <c r="AO66" s="2258"/>
      <c r="AP66" s="2259"/>
      <c r="AQ66" s="2259"/>
      <c r="AR66" s="2259"/>
      <c r="CA66" s="39"/>
      <c r="CB66" s="39"/>
      <c r="CC66" s="39"/>
      <c r="CG66" s="40"/>
      <c r="CH66" s="40"/>
      <c r="CI66" s="40"/>
      <c r="CJ66" s="40"/>
    </row>
    <row r="67" spans="1:88" ht="28.5" customHeight="1" x14ac:dyDescent="0.2">
      <c r="A67" s="3147"/>
      <c r="B67" s="2267" t="s">
        <v>91</v>
      </c>
      <c r="C67" s="2268" t="s">
        <v>84</v>
      </c>
      <c r="D67" s="2267" t="s">
        <v>91</v>
      </c>
      <c r="E67" s="2268" t="s">
        <v>84</v>
      </c>
      <c r="F67" s="194"/>
      <c r="G67" s="194"/>
      <c r="H67" s="195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2249"/>
      <c r="U67" s="2249"/>
      <c r="V67" s="2258"/>
      <c r="W67" s="2258"/>
      <c r="X67" s="2258"/>
      <c r="Y67" s="2258"/>
      <c r="Z67" s="2258"/>
      <c r="AA67" s="2258"/>
      <c r="AB67" s="2258"/>
      <c r="AC67" s="2258"/>
      <c r="AD67" s="2258"/>
      <c r="AE67" s="2258"/>
      <c r="AF67" s="2258"/>
      <c r="AG67" s="2258"/>
      <c r="AH67" s="2258"/>
      <c r="AI67" s="2258"/>
      <c r="AJ67" s="2258"/>
      <c r="AK67" s="2258"/>
      <c r="AL67" s="2258"/>
      <c r="AM67" s="2258"/>
      <c r="AN67" s="2258"/>
      <c r="AO67" s="2258"/>
      <c r="AP67" s="2259"/>
      <c r="AQ67" s="2259"/>
      <c r="AR67" s="2259"/>
      <c r="CA67" s="39"/>
      <c r="CB67" s="39"/>
      <c r="CC67" s="39"/>
      <c r="CG67" s="40"/>
      <c r="CH67" s="40"/>
      <c r="CI67" s="40"/>
      <c r="CJ67" s="40"/>
    </row>
    <row r="68" spans="1:88" ht="25.35" customHeight="1" x14ac:dyDescent="0.2">
      <c r="A68" s="2269" t="s">
        <v>86</v>
      </c>
      <c r="B68" s="2270"/>
      <c r="C68" s="2271"/>
      <c r="D68" s="2272"/>
      <c r="E68" s="2273"/>
      <c r="F68" s="194"/>
      <c r="G68" s="194"/>
      <c r="H68" s="195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2274"/>
      <c r="U68" s="2274"/>
      <c r="V68" s="2232"/>
      <c r="W68" s="2232"/>
      <c r="X68" s="2232"/>
      <c r="Y68" s="2232"/>
      <c r="Z68" s="2232"/>
      <c r="AA68" s="2232"/>
      <c r="AB68" s="2232"/>
      <c r="AC68" s="2232"/>
      <c r="AD68" s="2232"/>
      <c r="AE68" s="2232"/>
      <c r="AF68" s="2232"/>
      <c r="AG68" s="2232"/>
      <c r="AH68" s="2232"/>
      <c r="AI68" s="2232"/>
      <c r="AJ68" s="2232"/>
      <c r="AK68" s="2232"/>
      <c r="AL68" s="2232"/>
      <c r="AM68" s="2232"/>
      <c r="AN68" s="2232"/>
      <c r="AO68" s="2232"/>
      <c r="AP68" s="2132"/>
      <c r="AQ68" s="2132"/>
      <c r="AR68" s="2132"/>
      <c r="CA68" s="39"/>
      <c r="CB68" s="39"/>
      <c r="CC68" s="39"/>
      <c r="CG68" s="40"/>
      <c r="CH68" s="40"/>
      <c r="CI68" s="40"/>
      <c r="CJ68" s="40"/>
    </row>
    <row r="69" spans="1:88" ht="25.35" customHeight="1" x14ac:dyDescent="0.2">
      <c r="A69" s="206" t="s">
        <v>92</v>
      </c>
      <c r="B69" s="207"/>
      <c r="C69" s="208"/>
      <c r="D69" s="209"/>
      <c r="E69" s="210"/>
      <c r="F69" s="194"/>
      <c r="G69" s="194"/>
      <c r="H69" s="195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2274"/>
      <c r="U69" s="2274"/>
      <c r="V69" s="2232"/>
      <c r="W69" s="2232"/>
      <c r="X69" s="2232"/>
      <c r="Y69" s="2232"/>
      <c r="Z69" s="2232"/>
      <c r="AA69" s="2232"/>
      <c r="AB69" s="2232"/>
      <c r="AC69" s="2232"/>
      <c r="AD69" s="2232"/>
      <c r="AE69" s="2232"/>
      <c r="AF69" s="2232"/>
      <c r="AG69" s="2232"/>
      <c r="AH69" s="2232"/>
      <c r="AI69" s="2232"/>
      <c r="AJ69" s="2232"/>
      <c r="AK69" s="2232"/>
      <c r="AL69" s="2232"/>
      <c r="AM69" s="2232"/>
      <c r="AN69" s="2232"/>
      <c r="AO69" s="2232"/>
      <c r="AP69" s="2132"/>
      <c r="AQ69" s="2132"/>
      <c r="AR69" s="2132"/>
      <c r="CA69" s="39"/>
      <c r="CB69" s="39"/>
      <c r="CC69" s="39"/>
      <c r="CG69" s="40"/>
      <c r="CH69" s="40"/>
      <c r="CI69" s="40"/>
      <c r="CJ69" s="40"/>
    </row>
    <row r="70" spans="1:88" ht="31.35" customHeight="1" x14ac:dyDescent="0.2">
      <c r="A70" s="1390" t="s">
        <v>93</v>
      </c>
      <c r="B70" s="10"/>
      <c r="C70" s="10"/>
      <c r="D70" s="10"/>
      <c r="E70" s="211"/>
      <c r="F70" s="211"/>
      <c r="G70" s="211"/>
      <c r="H70" s="100"/>
      <c r="I70" s="100"/>
      <c r="J70" s="2274"/>
      <c r="K70" s="2274"/>
      <c r="L70" s="2274"/>
      <c r="M70" s="2274"/>
      <c r="N70" s="2274"/>
      <c r="O70" s="2274"/>
      <c r="P70" s="2274"/>
      <c r="Q70" s="2274"/>
      <c r="R70" s="2274"/>
      <c r="S70" s="2274"/>
      <c r="T70" s="2274"/>
      <c r="U70" s="2274"/>
      <c r="V70" s="2230"/>
      <c r="W70" s="2230"/>
      <c r="X70" s="2232"/>
      <c r="Y70" s="2232"/>
      <c r="Z70" s="2232"/>
      <c r="AA70" s="2232"/>
      <c r="AB70" s="2232"/>
      <c r="AC70" s="2232"/>
      <c r="AD70" s="2232"/>
      <c r="AE70" s="2232"/>
      <c r="AF70" s="2232"/>
      <c r="AG70" s="2232"/>
      <c r="AH70" s="2232"/>
      <c r="AI70" s="2232"/>
      <c r="AJ70" s="2232"/>
      <c r="AK70" s="2232"/>
      <c r="AL70" s="2232"/>
      <c r="AM70" s="2232"/>
      <c r="AN70" s="2232"/>
      <c r="AO70" s="2232"/>
      <c r="AP70" s="2132"/>
      <c r="AQ70" s="2132"/>
      <c r="AR70" s="2132"/>
      <c r="CG70" s="40"/>
      <c r="CH70" s="40"/>
      <c r="CI70" s="40"/>
      <c r="CJ70" s="40"/>
    </row>
    <row r="71" spans="1:88" ht="16.350000000000001" customHeight="1" x14ac:dyDescent="0.2">
      <c r="A71" s="2275" t="s">
        <v>49</v>
      </c>
      <c r="B71" s="2275" t="s">
        <v>32</v>
      </c>
      <c r="C71" s="214"/>
      <c r="D71" s="215"/>
      <c r="E71" s="215"/>
      <c r="F71" s="215"/>
      <c r="G71" s="215"/>
      <c r="H71" s="100"/>
      <c r="I71" s="100"/>
      <c r="J71" s="2274"/>
      <c r="K71" s="2274"/>
      <c r="L71" s="2276"/>
      <c r="M71" s="2276"/>
      <c r="N71" s="2274"/>
      <c r="O71" s="2274"/>
      <c r="P71" s="2274"/>
      <c r="Q71" s="2274"/>
      <c r="R71" s="2274"/>
      <c r="S71" s="2274"/>
      <c r="T71" s="2274"/>
      <c r="U71" s="2274"/>
      <c r="V71" s="2230"/>
      <c r="W71" s="2230"/>
      <c r="X71" s="2232"/>
      <c r="Y71" s="2232"/>
      <c r="Z71" s="2232"/>
      <c r="AA71" s="2232"/>
      <c r="AB71" s="2232"/>
      <c r="AC71" s="2232"/>
      <c r="AD71" s="2232"/>
      <c r="AE71" s="2232"/>
      <c r="AF71" s="2232"/>
      <c r="AG71" s="2232"/>
      <c r="AH71" s="2232"/>
      <c r="AI71" s="2232"/>
      <c r="AJ71" s="2232"/>
      <c r="AK71" s="2232"/>
      <c r="AL71" s="2232"/>
      <c r="AM71" s="2232"/>
      <c r="AN71" s="2232"/>
      <c r="AO71" s="2232"/>
      <c r="AP71" s="2132"/>
      <c r="AQ71" s="2132"/>
      <c r="AR71" s="2132"/>
      <c r="CG71" s="40"/>
      <c r="CH71" s="40"/>
      <c r="CI71" s="40"/>
      <c r="CJ71" s="40"/>
    </row>
    <row r="72" spans="1:88" ht="16.350000000000001" customHeight="1" x14ac:dyDescent="0.2">
      <c r="A72" s="2277" t="s">
        <v>72</v>
      </c>
      <c r="B72" s="2278"/>
      <c r="C72" s="214"/>
      <c r="D72" s="215"/>
      <c r="E72" s="215"/>
      <c r="F72" s="215"/>
      <c r="G72" s="215"/>
      <c r="H72" s="6"/>
      <c r="I72" s="128"/>
      <c r="J72" s="2230"/>
      <c r="K72" s="2230"/>
      <c r="L72" s="2279"/>
      <c r="M72" s="2279"/>
      <c r="N72" s="2230"/>
      <c r="O72" s="2230"/>
      <c r="P72" s="2230"/>
      <c r="Q72" s="2230"/>
      <c r="R72" s="2230"/>
      <c r="S72" s="2230"/>
      <c r="T72" s="2230"/>
      <c r="U72" s="2230"/>
      <c r="V72" s="2230"/>
      <c r="W72" s="2230"/>
      <c r="X72" s="2232"/>
      <c r="Y72" s="2232"/>
      <c r="Z72" s="2232"/>
      <c r="AA72" s="2232"/>
      <c r="AB72" s="2232"/>
      <c r="AC72" s="2232"/>
      <c r="AD72" s="2232"/>
      <c r="AE72" s="2232"/>
      <c r="AF72" s="2232"/>
      <c r="AG72" s="2232"/>
      <c r="AH72" s="2232"/>
      <c r="AI72" s="2232"/>
      <c r="AJ72" s="2232"/>
      <c r="AK72" s="2232"/>
      <c r="AL72" s="2232"/>
      <c r="AM72" s="2232"/>
      <c r="AN72" s="2232"/>
      <c r="AO72" s="2232"/>
      <c r="AP72" s="2132"/>
      <c r="AQ72" s="2132"/>
      <c r="AR72" s="2132"/>
      <c r="CG72" s="40"/>
      <c r="CH72" s="40"/>
      <c r="CI72" s="40"/>
      <c r="CJ72" s="40"/>
    </row>
    <row r="73" spans="1:88" ht="16.350000000000001" customHeight="1" x14ac:dyDescent="0.2">
      <c r="A73" s="82" t="s">
        <v>94</v>
      </c>
      <c r="B73" s="93"/>
      <c r="C73" s="9"/>
      <c r="D73" s="220"/>
      <c r="E73" s="9"/>
      <c r="F73" s="2280"/>
      <c r="G73" s="222"/>
      <c r="H73" s="6"/>
      <c r="I73" s="6"/>
      <c r="J73" s="2230"/>
      <c r="K73" s="2230"/>
      <c r="L73" s="2230"/>
      <c r="M73" s="2230"/>
      <c r="N73" s="2230"/>
      <c r="O73" s="2230"/>
      <c r="P73" s="2230"/>
      <c r="Q73" s="2230"/>
      <c r="R73" s="2230"/>
      <c r="S73" s="2230"/>
      <c r="T73" s="2230"/>
      <c r="U73" s="2230"/>
      <c r="V73" s="2230"/>
      <c r="W73" s="2230"/>
      <c r="X73" s="2232"/>
      <c r="Y73" s="2232"/>
      <c r="Z73" s="2232"/>
      <c r="AA73" s="2232"/>
      <c r="AB73" s="2232"/>
      <c r="AC73" s="2232"/>
      <c r="AD73" s="2232"/>
      <c r="AE73" s="2232"/>
      <c r="AF73" s="2232"/>
      <c r="AG73" s="2232"/>
      <c r="AH73" s="2232"/>
      <c r="AI73" s="2232"/>
      <c r="AJ73" s="2232"/>
      <c r="AK73" s="2232"/>
      <c r="AL73" s="2232"/>
      <c r="AM73" s="2232"/>
      <c r="AN73" s="2232"/>
      <c r="AO73" s="2232"/>
      <c r="AP73" s="2132"/>
      <c r="AQ73" s="2132"/>
      <c r="AR73" s="2132"/>
      <c r="CG73" s="40"/>
      <c r="CH73" s="40"/>
      <c r="CI73" s="40"/>
      <c r="CJ73" s="40"/>
    </row>
    <row r="74" spans="1:88" ht="31.35" customHeight="1" x14ac:dyDescent="0.2">
      <c r="A74" s="9" t="s">
        <v>95</v>
      </c>
      <c r="B74" s="9"/>
      <c r="C74" s="2281"/>
      <c r="D74" s="2281"/>
      <c r="E74" s="6"/>
      <c r="F74" s="6"/>
      <c r="G74" s="6"/>
      <c r="H74" s="6"/>
      <c r="I74" s="6"/>
      <c r="J74" s="2230"/>
      <c r="K74" s="2230"/>
      <c r="L74" s="2230"/>
      <c r="M74" s="2230"/>
      <c r="N74" s="2230"/>
      <c r="O74" s="2230"/>
      <c r="P74" s="2230"/>
      <c r="Q74" s="2230"/>
      <c r="R74" s="2230"/>
      <c r="S74" s="2230"/>
      <c r="T74" s="2230"/>
      <c r="U74" s="2230"/>
      <c r="V74" s="2230"/>
      <c r="W74" s="2282"/>
      <c r="X74" s="2232"/>
      <c r="Y74" s="2232"/>
      <c r="Z74" s="2232"/>
      <c r="AA74" s="2232"/>
      <c r="AB74" s="2232"/>
      <c r="AC74" s="2232"/>
      <c r="AD74" s="2232"/>
      <c r="AE74" s="2232"/>
      <c r="AF74" s="2250"/>
      <c r="AG74" s="2232"/>
      <c r="AH74" s="2283"/>
      <c r="AI74" s="2232"/>
      <c r="AJ74" s="2232"/>
      <c r="AK74" s="2232"/>
      <c r="AL74" s="2232"/>
      <c r="AM74" s="2232"/>
      <c r="AN74" s="2232"/>
      <c r="AO74" s="2232"/>
      <c r="AP74" s="2132"/>
      <c r="AQ74" s="2132"/>
      <c r="AR74" s="2132"/>
      <c r="CG74" s="40"/>
      <c r="CH74" s="40"/>
      <c r="CI74" s="40"/>
      <c r="CJ74" s="40"/>
    </row>
    <row r="75" spans="1:88" ht="16.350000000000001" customHeight="1" x14ac:dyDescent="0.2">
      <c r="A75" s="3156" t="s">
        <v>96</v>
      </c>
      <c r="B75" s="3157" t="s">
        <v>32</v>
      </c>
      <c r="C75" s="3158" t="s">
        <v>97</v>
      </c>
      <c r="D75" s="3160" t="s">
        <v>98</v>
      </c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2232"/>
      <c r="Y75" s="2232"/>
      <c r="Z75" s="2232"/>
      <c r="AA75" s="2232"/>
      <c r="AB75" s="2232"/>
      <c r="AC75" s="2232"/>
      <c r="AD75" s="2232"/>
      <c r="AE75" s="2232"/>
      <c r="AF75" s="2250"/>
      <c r="AG75" s="2232"/>
      <c r="AH75" s="2232"/>
      <c r="AI75" s="2232"/>
      <c r="AJ75" s="2232"/>
      <c r="AK75" s="2232"/>
      <c r="AL75" s="2232"/>
      <c r="AM75" s="2232"/>
      <c r="AN75" s="2232"/>
      <c r="AO75" s="2232"/>
      <c r="AP75" s="2132"/>
      <c r="AQ75" s="2132"/>
      <c r="AR75" s="2132"/>
      <c r="CG75" s="40"/>
      <c r="CH75" s="40"/>
      <c r="CI75" s="40"/>
      <c r="CJ75" s="40"/>
    </row>
    <row r="76" spans="1:88" ht="16.350000000000001" customHeight="1" x14ac:dyDescent="0.2">
      <c r="A76" s="3151"/>
      <c r="B76" s="3149"/>
      <c r="C76" s="3159"/>
      <c r="D76" s="3161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2232"/>
      <c r="Y76" s="2232"/>
      <c r="Z76" s="2232"/>
      <c r="AA76" s="2232"/>
      <c r="AB76" s="2232"/>
      <c r="AC76" s="2232"/>
      <c r="AD76" s="2232"/>
      <c r="AE76" s="2232"/>
      <c r="AF76" s="2284"/>
      <c r="AG76" s="2285"/>
      <c r="AH76" s="2285"/>
      <c r="AI76" s="2232"/>
      <c r="AJ76" s="2232"/>
      <c r="AK76" s="2232"/>
      <c r="AL76" s="2232"/>
      <c r="AM76" s="2232"/>
      <c r="AN76" s="2232"/>
      <c r="AO76" s="2232"/>
      <c r="AP76" s="2132"/>
      <c r="AQ76" s="2132"/>
      <c r="AR76" s="2132"/>
      <c r="CG76" s="40"/>
      <c r="CH76" s="40"/>
      <c r="CI76" s="40"/>
      <c r="CJ76" s="40"/>
    </row>
    <row r="77" spans="1:88" ht="25.5" customHeight="1" x14ac:dyDescent="0.2">
      <c r="A77" s="2286" t="s">
        <v>99</v>
      </c>
      <c r="B77" s="230">
        <f>SUM(C77:D77)</f>
        <v>0</v>
      </c>
      <c r="C77" s="2287"/>
      <c r="D77" s="2288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2230"/>
      <c r="AJ77" s="2230"/>
      <c r="AK77" s="2230"/>
      <c r="AL77" s="2230"/>
      <c r="AM77" s="2230"/>
      <c r="AN77" s="2230"/>
      <c r="AO77" s="2230"/>
      <c r="AP77" s="2132"/>
      <c r="AQ77" s="2132"/>
      <c r="AR77" s="2132"/>
      <c r="CG77" s="40"/>
      <c r="CH77" s="40"/>
      <c r="CI77" s="40"/>
      <c r="CJ77" s="40"/>
    </row>
    <row r="78" spans="1:88" ht="31.35" customHeight="1" x14ac:dyDescent="0.2">
      <c r="A78" s="2956" t="s">
        <v>100</v>
      </c>
      <c r="B78" s="2956"/>
      <c r="C78" s="2956"/>
      <c r="D78" s="2956"/>
      <c r="E78" s="2956"/>
      <c r="F78" s="2956"/>
      <c r="G78" s="2956"/>
      <c r="H78" s="10"/>
      <c r="I78" s="10"/>
      <c r="J78" s="10"/>
      <c r="K78" s="10"/>
      <c r="L78" s="10"/>
      <c r="M78" s="10"/>
      <c r="N78" s="6"/>
      <c r="O78" s="6"/>
      <c r="P78" s="6"/>
      <c r="Q78" s="233"/>
      <c r="R78" s="233"/>
      <c r="S78" s="233"/>
      <c r="T78" s="233"/>
      <c r="U78" s="233"/>
      <c r="V78" s="233"/>
      <c r="W78" s="6"/>
      <c r="X78" s="233"/>
      <c r="Y78" s="233"/>
      <c r="Z78" s="234"/>
      <c r="AA78" s="2289"/>
      <c r="AB78" s="2289"/>
      <c r="AC78" s="2289"/>
      <c r="AD78" s="2289"/>
      <c r="AE78" s="2290"/>
      <c r="AF78" s="2290"/>
      <c r="AG78" s="2290"/>
      <c r="AH78" s="2291"/>
      <c r="AI78" s="2132"/>
      <c r="AJ78" s="2132"/>
      <c r="AK78" s="2132"/>
      <c r="AL78" s="2132"/>
      <c r="AM78" s="2132"/>
      <c r="AN78" s="2132"/>
      <c r="AO78" s="2132"/>
      <c r="AP78" s="2132"/>
      <c r="AQ78" s="2132"/>
      <c r="AR78" s="2132"/>
      <c r="CG78" s="40"/>
      <c r="CH78" s="40"/>
      <c r="CI78" s="40"/>
      <c r="CJ78" s="40"/>
    </row>
    <row r="79" spans="1:88" ht="16.350000000000001" customHeight="1" x14ac:dyDescent="0.2">
      <c r="A79" s="3139" t="s">
        <v>49</v>
      </c>
      <c r="B79" s="3141" t="s">
        <v>101</v>
      </c>
      <c r="C79" s="3141" t="s">
        <v>32</v>
      </c>
      <c r="D79" s="3052"/>
      <c r="E79" s="3136"/>
      <c r="F79" s="3143" t="s">
        <v>5</v>
      </c>
      <c r="G79" s="3144"/>
      <c r="H79" s="3144"/>
      <c r="I79" s="3144"/>
      <c r="J79" s="3144"/>
      <c r="K79" s="3144"/>
      <c r="L79" s="3144"/>
      <c r="M79" s="3144"/>
      <c r="N79" s="3144"/>
      <c r="O79" s="3144"/>
      <c r="P79" s="3144"/>
      <c r="Q79" s="3144"/>
      <c r="R79" s="3144"/>
      <c r="S79" s="3144"/>
      <c r="T79" s="3144"/>
      <c r="U79" s="3144"/>
      <c r="V79" s="3144"/>
      <c r="W79" s="3144"/>
      <c r="X79" s="3144"/>
      <c r="Y79" s="3144"/>
      <c r="Z79" s="3144"/>
      <c r="AA79" s="3144"/>
      <c r="AB79" s="3144"/>
      <c r="AC79" s="3144"/>
      <c r="AD79" s="3144"/>
      <c r="AE79" s="3144"/>
      <c r="AF79" s="3144"/>
      <c r="AG79" s="3144"/>
      <c r="AH79" s="3144"/>
      <c r="AI79" s="3145"/>
      <c r="AJ79" s="3134" t="s">
        <v>102</v>
      </c>
      <c r="AK79" s="3136" t="s">
        <v>103</v>
      </c>
      <c r="AL79" s="2292"/>
      <c r="AM79" s="2292"/>
      <c r="AN79" s="2292"/>
      <c r="AO79" s="2292"/>
      <c r="AP79" s="2292"/>
      <c r="AQ79" s="2292"/>
      <c r="AR79" s="2292"/>
      <c r="AS79" s="2293"/>
      <c r="AT79" s="2293"/>
      <c r="BX79" s="2"/>
      <c r="BY79" s="2"/>
      <c r="BZ79" s="3"/>
      <c r="CG79" s="40"/>
      <c r="CH79" s="40"/>
      <c r="CI79" s="40"/>
      <c r="CJ79" s="40"/>
    </row>
    <row r="80" spans="1:88" ht="16.350000000000001" customHeight="1" x14ac:dyDescent="0.2">
      <c r="A80" s="2958"/>
      <c r="B80" s="2890"/>
      <c r="C80" s="3142"/>
      <c r="D80" s="2993"/>
      <c r="E80" s="3137"/>
      <c r="F80" s="3138" t="s">
        <v>104</v>
      </c>
      <c r="G80" s="3133"/>
      <c r="H80" s="3132" t="s">
        <v>105</v>
      </c>
      <c r="I80" s="3133"/>
      <c r="J80" s="3132" t="s">
        <v>13</v>
      </c>
      <c r="K80" s="3133"/>
      <c r="L80" s="3132" t="s">
        <v>14</v>
      </c>
      <c r="M80" s="3133"/>
      <c r="N80" s="3132" t="s">
        <v>106</v>
      </c>
      <c r="O80" s="3133"/>
      <c r="P80" s="3132">
        <v>19</v>
      </c>
      <c r="Q80" s="3133"/>
      <c r="R80" s="3132" t="s">
        <v>16</v>
      </c>
      <c r="S80" s="3133"/>
      <c r="T80" s="3132" t="s">
        <v>17</v>
      </c>
      <c r="U80" s="3133"/>
      <c r="V80" s="3132" t="s">
        <v>18</v>
      </c>
      <c r="W80" s="3133"/>
      <c r="X80" s="3132" t="s">
        <v>19</v>
      </c>
      <c r="Y80" s="3133"/>
      <c r="Z80" s="3132" t="s">
        <v>20</v>
      </c>
      <c r="AA80" s="3133"/>
      <c r="AB80" s="3132" t="s">
        <v>21</v>
      </c>
      <c r="AC80" s="3133"/>
      <c r="AD80" s="3132" t="s">
        <v>22</v>
      </c>
      <c r="AE80" s="3133"/>
      <c r="AF80" s="3132" t="s">
        <v>23</v>
      </c>
      <c r="AG80" s="3133"/>
      <c r="AH80" s="3132" t="s">
        <v>24</v>
      </c>
      <c r="AI80" s="3146"/>
      <c r="AJ80" s="2952"/>
      <c r="AK80" s="2892"/>
      <c r="AL80" s="2294"/>
      <c r="AM80" s="2295"/>
      <c r="AN80" s="2294"/>
      <c r="AO80" s="2294"/>
      <c r="AP80" s="2294"/>
      <c r="AQ80" s="2294"/>
      <c r="AR80" s="2294"/>
      <c r="AS80" s="2296"/>
      <c r="AT80" s="2296"/>
      <c r="BX80" s="2"/>
      <c r="BY80" s="2"/>
      <c r="BZ80" s="3"/>
      <c r="CG80" s="40"/>
      <c r="CH80" s="40"/>
      <c r="CI80" s="40"/>
      <c r="CJ80" s="40"/>
    </row>
    <row r="81" spans="1:88" ht="24.75" customHeight="1" x14ac:dyDescent="0.2">
      <c r="A81" s="3140"/>
      <c r="B81" s="3142"/>
      <c r="C81" s="2297" t="s">
        <v>29</v>
      </c>
      <c r="D81" s="2298" t="s">
        <v>30</v>
      </c>
      <c r="E81" s="2299" t="s">
        <v>31</v>
      </c>
      <c r="F81" s="2297" t="s">
        <v>30</v>
      </c>
      <c r="G81" s="2299" t="s">
        <v>31</v>
      </c>
      <c r="H81" s="2300" t="s">
        <v>30</v>
      </c>
      <c r="I81" s="2299" t="s">
        <v>31</v>
      </c>
      <c r="J81" s="2297" t="s">
        <v>30</v>
      </c>
      <c r="K81" s="2299" t="s">
        <v>31</v>
      </c>
      <c r="L81" s="2297" t="s">
        <v>30</v>
      </c>
      <c r="M81" s="2299" t="s">
        <v>31</v>
      </c>
      <c r="N81" s="2297" t="s">
        <v>30</v>
      </c>
      <c r="O81" s="2299" t="s">
        <v>31</v>
      </c>
      <c r="P81" s="2297" t="s">
        <v>30</v>
      </c>
      <c r="Q81" s="2299" t="s">
        <v>31</v>
      </c>
      <c r="R81" s="2297" t="s">
        <v>30</v>
      </c>
      <c r="S81" s="2299" t="s">
        <v>31</v>
      </c>
      <c r="T81" s="2297" t="s">
        <v>30</v>
      </c>
      <c r="U81" s="2299" t="s">
        <v>31</v>
      </c>
      <c r="V81" s="2297" t="s">
        <v>30</v>
      </c>
      <c r="W81" s="2299" t="s">
        <v>31</v>
      </c>
      <c r="X81" s="2297" t="s">
        <v>30</v>
      </c>
      <c r="Y81" s="2299" t="s">
        <v>31</v>
      </c>
      <c r="Z81" s="2297" t="s">
        <v>30</v>
      </c>
      <c r="AA81" s="2299" t="s">
        <v>31</v>
      </c>
      <c r="AB81" s="2297" t="s">
        <v>30</v>
      </c>
      <c r="AC81" s="2299" t="s">
        <v>31</v>
      </c>
      <c r="AD81" s="2297" t="s">
        <v>30</v>
      </c>
      <c r="AE81" s="2299" t="s">
        <v>31</v>
      </c>
      <c r="AF81" s="2297" t="s">
        <v>30</v>
      </c>
      <c r="AG81" s="2299" t="s">
        <v>31</v>
      </c>
      <c r="AH81" s="2297" t="s">
        <v>30</v>
      </c>
      <c r="AI81" s="2301" t="s">
        <v>31</v>
      </c>
      <c r="AJ81" s="3135"/>
      <c r="AK81" s="3137"/>
      <c r="AL81" s="2294"/>
      <c r="AM81" s="2295"/>
      <c r="AN81" s="2294"/>
      <c r="AO81" s="2294"/>
      <c r="AP81" s="2294"/>
      <c r="AQ81" s="2294"/>
      <c r="AR81" s="2294"/>
      <c r="AS81" s="2296"/>
      <c r="AT81" s="2296"/>
      <c r="BX81" s="2"/>
      <c r="BY81" s="2"/>
      <c r="BZ81" s="3"/>
      <c r="CG81" s="40"/>
      <c r="CH81" s="40"/>
      <c r="CI81" s="40"/>
      <c r="CJ81" s="40"/>
    </row>
    <row r="82" spans="1:88" ht="16.350000000000001" customHeight="1" x14ac:dyDescent="0.2">
      <c r="A82" s="2302" t="s">
        <v>107</v>
      </c>
      <c r="B82" s="1457" t="s">
        <v>108</v>
      </c>
      <c r="C82" s="2303">
        <f>SUM(D82:E82)</f>
        <v>0</v>
      </c>
      <c r="D82" s="2304">
        <f>SUM(F82,H82,J82,L82,N82,P82,R82,T82,V82,X82,Z82,AB82,AD82,AF82,AH82)</f>
        <v>0</v>
      </c>
      <c r="E82" s="2305">
        <f>SUM(G82,I82,K82,M82,O82,Q82,S82,U82,W82,Y82,AA82,AC82,AE82,AG82,AI82)</f>
        <v>0</v>
      </c>
      <c r="F82" s="2306"/>
      <c r="G82" s="2307"/>
      <c r="H82" s="2308"/>
      <c r="I82" s="2307"/>
      <c r="J82" s="2306"/>
      <c r="K82" s="2309"/>
      <c r="L82" s="2306"/>
      <c r="M82" s="2309"/>
      <c r="N82" s="2306"/>
      <c r="O82" s="2309"/>
      <c r="P82" s="2306"/>
      <c r="Q82" s="2309"/>
      <c r="R82" s="2306"/>
      <c r="S82" s="2309"/>
      <c r="T82" s="2306"/>
      <c r="U82" s="2309"/>
      <c r="V82" s="2306"/>
      <c r="W82" s="2309"/>
      <c r="X82" s="2306"/>
      <c r="Y82" s="2309"/>
      <c r="Z82" s="2306"/>
      <c r="AA82" s="2309"/>
      <c r="AB82" s="2306"/>
      <c r="AC82" s="2309"/>
      <c r="AD82" s="2306"/>
      <c r="AE82" s="2309"/>
      <c r="AF82" s="2306"/>
      <c r="AG82" s="2309"/>
      <c r="AH82" s="2306"/>
      <c r="AI82" s="2310"/>
      <c r="AJ82" s="2311"/>
      <c r="AK82" s="2307"/>
      <c r="AL82" s="2312"/>
      <c r="AM82" s="2295"/>
      <c r="AN82" s="2294"/>
      <c r="AO82" s="2294"/>
      <c r="AP82" s="2294"/>
      <c r="AQ82" s="2294"/>
      <c r="AR82" s="2294"/>
      <c r="AS82" s="2296"/>
      <c r="AT82" s="2296"/>
      <c r="BX82" s="2"/>
      <c r="BY82" s="2"/>
      <c r="BZ82" s="3"/>
      <c r="CG82" s="40">
        <v>0</v>
      </c>
      <c r="CH82" s="40">
        <v>0</v>
      </c>
      <c r="CI82" s="40"/>
      <c r="CJ82" s="40"/>
    </row>
    <row r="83" spans="1:88" ht="16.350000000000001" customHeight="1" x14ac:dyDescent="0.2">
      <c r="A83" s="3129" t="s">
        <v>109</v>
      </c>
      <c r="B83" s="2313" t="s">
        <v>110</v>
      </c>
      <c r="C83" s="27">
        <f>SUM(D83:E83)</f>
        <v>0</v>
      </c>
      <c r="D83" s="254">
        <f t="shared" ref="D83:E85" si="7">SUM(F83,H83,J83,L83,N83,P83,R83,T83,V83,X83,Z83,AB83,AD83,AF83,AH83)</f>
        <v>0</v>
      </c>
      <c r="E83" s="254">
        <f t="shared" si="7"/>
        <v>0</v>
      </c>
      <c r="F83" s="255"/>
      <c r="G83" s="256"/>
      <c r="H83" s="257"/>
      <c r="I83" s="256"/>
      <c r="J83" s="255"/>
      <c r="K83" s="258"/>
      <c r="L83" s="255"/>
      <c r="M83" s="258"/>
      <c r="N83" s="255"/>
      <c r="O83" s="258"/>
      <c r="P83" s="255"/>
      <c r="Q83" s="258"/>
      <c r="R83" s="255"/>
      <c r="S83" s="258"/>
      <c r="T83" s="255"/>
      <c r="U83" s="258"/>
      <c r="V83" s="255"/>
      <c r="W83" s="258"/>
      <c r="X83" s="255"/>
      <c r="Y83" s="258"/>
      <c r="Z83" s="255"/>
      <c r="AA83" s="258"/>
      <c r="AB83" s="255"/>
      <c r="AC83" s="258"/>
      <c r="AD83" s="255"/>
      <c r="AE83" s="258"/>
      <c r="AF83" s="255"/>
      <c r="AG83" s="258"/>
      <c r="AH83" s="255"/>
      <c r="AI83" s="259"/>
      <c r="AJ83" s="260"/>
      <c r="AK83" s="256"/>
      <c r="AL83" s="2312"/>
      <c r="AM83" s="2295"/>
      <c r="AN83" s="2294"/>
      <c r="AO83" s="2294"/>
      <c r="AP83" s="2294"/>
      <c r="AQ83" s="2294"/>
      <c r="AR83" s="2294"/>
      <c r="AS83" s="2296"/>
      <c r="AT83" s="2296"/>
      <c r="BX83" s="2"/>
      <c r="BY83" s="2"/>
      <c r="BZ83" s="3"/>
      <c r="CG83" s="40">
        <v>0</v>
      </c>
      <c r="CH83" s="40">
        <v>0</v>
      </c>
      <c r="CI83" s="40"/>
      <c r="CJ83" s="40"/>
    </row>
    <row r="84" spans="1:88" ht="25.35" customHeight="1" x14ac:dyDescent="0.2">
      <c r="A84" s="3129"/>
      <c r="B84" s="261" t="s">
        <v>111</v>
      </c>
      <c r="C84" s="77">
        <f>SUM(D84:E84)</f>
        <v>0</v>
      </c>
      <c r="D84" s="254">
        <f t="shared" si="7"/>
        <v>0</v>
      </c>
      <c r="E84" s="254">
        <f t="shared" si="7"/>
        <v>0</v>
      </c>
      <c r="F84" s="262"/>
      <c r="G84" s="263"/>
      <c r="H84" s="264"/>
      <c r="I84" s="263"/>
      <c r="J84" s="262"/>
      <c r="K84" s="265"/>
      <c r="L84" s="262"/>
      <c r="M84" s="265"/>
      <c r="N84" s="262"/>
      <c r="O84" s="265"/>
      <c r="P84" s="262"/>
      <c r="Q84" s="265"/>
      <c r="R84" s="262"/>
      <c r="S84" s="265"/>
      <c r="T84" s="262"/>
      <c r="U84" s="265"/>
      <c r="V84" s="262"/>
      <c r="W84" s="265"/>
      <c r="X84" s="262"/>
      <c r="Y84" s="265"/>
      <c r="Z84" s="262"/>
      <c r="AA84" s="265"/>
      <c r="AB84" s="262"/>
      <c r="AC84" s="265"/>
      <c r="AD84" s="262"/>
      <c r="AE84" s="265"/>
      <c r="AF84" s="262"/>
      <c r="AG84" s="265"/>
      <c r="AH84" s="262"/>
      <c r="AI84" s="266"/>
      <c r="AJ84" s="267"/>
      <c r="AK84" s="263"/>
      <c r="AL84" s="2314"/>
      <c r="AM84" s="2315"/>
      <c r="AN84" s="2292"/>
      <c r="AO84" s="2292"/>
      <c r="AP84" s="2292"/>
      <c r="AQ84" s="2292"/>
      <c r="AR84" s="2292"/>
      <c r="AS84" s="2293"/>
      <c r="AT84" s="2293"/>
      <c r="BX84" s="2"/>
      <c r="BY84" s="2"/>
      <c r="BZ84" s="3"/>
      <c r="CG84" s="40"/>
      <c r="CH84" s="40"/>
      <c r="CI84" s="40"/>
      <c r="CJ84" s="40"/>
    </row>
    <row r="85" spans="1:88" ht="16.350000000000001" customHeight="1" x14ac:dyDescent="0.2">
      <c r="A85" s="2316" t="s">
        <v>60</v>
      </c>
      <c r="B85" s="2317" t="s">
        <v>112</v>
      </c>
      <c r="C85" s="2303">
        <f>SUM(D85:E85)</f>
        <v>0</v>
      </c>
      <c r="D85" s="2304">
        <f t="shared" si="7"/>
        <v>0</v>
      </c>
      <c r="E85" s="2305">
        <f t="shared" si="7"/>
        <v>0</v>
      </c>
      <c r="F85" s="2318"/>
      <c r="G85" s="2319"/>
      <c r="H85" s="2320"/>
      <c r="I85" s="2319"/>
      <c r="J85" s="2318"/>
      <c r="K85" s="2321"/>
      <c r="L85" s="2318"/>
      <c r="M85" s="2321"/>
      <c r="N85" s="2318"/>
      <c r="O85" s="2321"/>
      <c r="P85" s="2318"/>
      <c r="Q85" s="2321"/>
      <c r="R85" s="2318"/>
      <c r="S85" s="2321"/>
      <c r="T85" s="2318"/>
      <c r="U85" s="2321"/>
      <c r="V85" s="2318"/>
      <c r="W85" s="2321"/>
      <c r="X85" s="2318"/>
      <c r="Y85" s="2321"/>
      <c r="Z85" s="2318"/>
      <c r="AA85" s="2321"/>
      <c r="AB85" s="2318"/>
      <c r="AC85" s="2321"/>
      <c r="AD85" s="2318"/>
      <c r="AE85" s="2321"/>
      <c r="AF85" s="2318"/>
      <c r="AG85" s="2321"/>
      <c r="AH85" s="2318"/>
      <c r="AI85" s="2322"/>
      <c r="AJ85" s="2323"/>
      <c r="AK85" s="2319"/>
      <c r="AL85" s="2312"/>
      <c r="AM85" s="2295"/>
      <c r="AN85" s="2294"/>
      <c r="AO85" s="2294"/>
      <c r="AP85" s="2294"/>
      <c r="AQ85" s="2294"/>
      <c r="AR85" s="2294"/>
      <c r="AS85" s="2296"/>
      <c r="AT85" s="2296"/>
      <c r="BX85" s="2"/>
      <c r="BY85" s="2"/>
      <c r="BZ85" s="3"/>
      <c r="CG85" s="40"/>
      <c r="CH85" s="40"/>
      <c r="CI85" s="40"/>
      <c r="CJ85" s="40"/>
    </row>
    <row r="86" spans="1:88" ht="31.35" customHeight="1" x14ac:dyDescent="0.2">
      <c r="A86" s="9" t="s">
        <v>113</v>
      </c>
      <c r="B86" s="6"/>
      <c r="C86" s="128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233"/>
      <c r="R86" s="233"/>
      <c r="S86" s="233"/>
      <c r="T86" s="233"/>
      <c r="U86" s="233"/>
      <c r="V86" s="233"/>
      <c r="W86" s="6"/>
      <c r="X86" s="233"/>
      <c r="Y86" s="233"/>
      <c r="Z86" s="2324"/>
      <c r="AA86" s="234"/>
      <c r="AB86" s="2325"/>
      <c r="AC86" s="2325"/>
      <c r="AD86" s="2325"/>
      <c r="AE86" s="2325"/>
      <c r="AF86" s="2325"/>
      <c r="AG86" s="2296"/>
      <c r="AH86" s="128"/>
      <c r="AI86" s="2294"/>
      <c r="AJ86" s="2294"/>
      <c r="AK86" s="2294"/>
      <c r="AL86" s="2294"/>
      <c r="AM86" s="2294"/>
      <c r="AN86" s="2294"/>
      <c r="AO86" s="2294"/>
      <c r="AP86" s="2294"/>
      <c r="AQ86" s="2296"/>
      <c r="AR86" s="2296"/>
      <c r="CG86" s="40"/>
      <c r="CH86" s="40"/>
      <c r="CI86" s="40"/>
      <c r="CJ86" s="40"/>
    </row>
    <row r="87" spans="1:88" ht="16.350000000000001" customHeight="1" x14ac:dyDescent="0.2">
      <c r="A87" s="3129" t="s">
        <v>96</v>
      </c>
      <c r="B87" s="3116" t="s">
        <v>32</v>
      </c>
      <c r="C87" s="3116" t="s">
        <v>114</v>
      </c>
      <c r="D87" s="3130" t="s">
        <v>115</v>
      </c>
      <c r="E87" s="3131" t="s">
        <v>116</v>
      </c>
      <c r="F87" s="3116" t="s">
        <v>117</v>
      </c>
      <c r="G87" s="6"/>
      <c r="H87" s="2295"/>
      <c r="I87" s="2295"/>
      <c r="J87" s="2295"/>
      <c r="K87" s="2295"/>
      <c r="L87" s="2295"/>
      <c r="M87" s="2295"/>
      <c r="N87" s="2295"/>
      <c r="O87" s="2295"/>
      <c r="P87" s="2326"/>
      <c r="Q87" s="2326"/>
      <c r="R87" s="2326"/>
      <c r="S87" s="2326"/>
      <c r="T87" s="2326"/>
      <c r="U87" s="2326"/>
      <c r="V87" s="2326"/>
      <c r="W87" s="2295"/>
      <c r="X87" s="2326"/>
      <c r="Y87" s="2296"/>
      <c r="Z87" s="2296"/>
      <c r="AA87" s="2296"/>
      <c r="AB87" s="2296"/>
      <c r="AC87" s="2296"/>
      <c r="AD87" s="2296"/>
      <c r="AE87" s="2296"/>
      <c r="AF87" s="2296"/>
      <c r="AG87" s="2296"/>
      <c r="AH87" s="2294"/>
      <c r="AI87" s="2294"/>
      <c r="AJ87" s="2294"/>
      <c r="AK87" s="2294"/>
      <c r="AL87" s="2294"/>
      <c r="AM87" s="2294"/>
      <c r="AN87" s="2294"/>
      <c r="AO87" s="2294"/>
      <c r="AP87" s="2294"/>
      <c r="AQ87" s="2296"/>
      <c r="AR87" s="2296"/>
      <c r="CG87" s="40"/>
      <c r="CH87" s="40"/>
      <c r="CI87" s="40"/>
      <c r="CJ87" s="40"/>
    </row>
    <row r="88" spans="1:88" ht="45.75" customHeight="1" x14ac:dyDescent="0.2">
      <c r="A88" s="3129"/>
      <c r="B88" s="3116"/>
      <c r="C88" s="3116"/>
      <c r="D88" s="3130"/>
      <c r="E88" s="3131"/>
      <c r="F88" s="3116"/>
      <c r="G88" s="6"/>
      <c r="H88" s="2295"/>
      <c r="I88" s="2295"/>
      <c r="J88" s="2295"/>
      <c r="K88" s="2295"/>
      <c r="L88" s="2295"/>
      <c r="M88" s="2295"/>
      <c r="N88" s="2295"/>
      <c r="O88" s="2295"/>
      <c r="P88" s="2326"/>
      <c r="Q88" s="2326"/>
      <c r="R88" s="2326"/>
      <c r="S88" s="2326"/>
      <c r="T88" s="2326"/>
      <c r="U88" s="2326"/>
      <c r="V88" s="2326"/>
      <c r="W88" s="2295"/>
      <c r="X88" s="2326"/>
      <c r="Y88" s="2296"/>
      <c r="Z88" s="2296"/>
      <c r="AA88" s="2296"/>
      <c r="AB88" s="2296"/>
      <c r="AC88" s="2296"/>
      <c r="AD88" s="2296"/>
      <c r="AE88" s="2296"/>
      <c r="AF88" s="2296"/>
      <c r="AG88" s="2296"/>
      <c r="AH88" s="2294"/>
      <c r="AI88" s="2294"/>
      <c r="AJ88" s="2294"/>
      <c r="AK88" s="2294"/>
      <c r="AL88" s="2294"/>
      <c r="AM88" s="2294"/>
      <c r="AN88" s="2294"/>
      <c r="AO88" s="2294"/>
      <c r="AP88" s="2294"/>
      <c r="AQ88" s="2296"/>
      <c r="AR88" s="2296"/>
      <c r="CG88" s="40"/>
      <c r="CH88" s="40"/>
      <c r="CI88" s="40"/>
      <c r="CJ88" s="40"/>
    </row>
    <row r="89" spans="1:88" ht="16.350000000000001" customHeight="1" x14ac:dyDescent="0.2">
      <c r="A89" s="3117" t="s">
        <v>118</v>
      </c>
      <c r="B89" s="3118"/>
      <c r="C89" s="3118"/>
      <c r="D89" s="3118"/>
      <c r="E89" s="3118"/>
      <c r="F89" s="3119"/>
      <c r="G89" s="6"/>
      <c r="H89" s="2230"/>
      <c r="I89" s="2230"/>
      <c r="J89" s="2230"/>
      <c r="K89" s="2230"/>
      <c r="L89" s="2230"/>
      <c r="M89" s="2230"/>
      <c r="N89" s="2230"/>
      <c r="O89" s="2230"/>
      <c r="P89" s="2131"/>
      <c r="Q89" s="2131"/>
      <c r="R89" s="2131"/>
      <c r="S89" s="2131"/>
      <c r="T89" s="2131"/>
      <c r="U89" s="2131"/>
      <c r="V89" s="2131"/>
      <c r="W89" s="2230"/>
      <c r="X89" s="2131"/>
      <c r="Y89" s="2132"/>
      <c r="Z89" s="2132"/>
      <c r="AA89" s="2132"/>
      <c r="AB89" s="2132"/>
      <c r="AC89" s="2132"/>
      <c r="AD89" s="2132"/>
      <c r="AE89" s="2132"/>
      <c r="AF89" s="2132"/>
      <c r="AG89" s="2132"/>
      <c r="AH89" s="2232"/>
      <c r="AI89" s="2232"/>
      <c r="AJ89" s="2232"/>
      <c r="AK89" s="2232"/>
      <c r="AL89" s="2232"/>
      <c r="AM89" s="2232"/>
      <c r="AN89" s="2232"/>
      <c r="AO89" s="2232"/>
      <c r="AP89" s="2232"/>
      <c r="AQ89" s="2132"/>
      <c r="AR89" s="2132"/>
      <c r="CG89" s="40"/>
      <c r="CH89" s="40"/>
      <c r="CI89" s="40"/>
      <c r="CJ89" s="40"/>
    </row>
    <row r="90" spans="1:88" ht="16.350000000000001" customHeight="1" x14ac:dyDescent="0.2">
      <c r="A90" s="2327" t="s">
        <v>119</v>
      </c>
      <c r="B90" s="2328">
        <f>SUM(C90:D90)</f>
        <v>408</v>
      </c>
      <c r="C90" s="2329">
        <v>57</v>
      </c>
      <c r="D90" s="2330">
        <v>351</v>
      </c>
      <c r="E90" s="2331">
        <v>408</v>
      </c>
      <c r="F90" s="2329"/>
      <c r="G90" s="6"/>
      <c r="H90" s="2230"/>
      <c r="I90" s="2230"/>
      <c r="J90" s="2230"/>
      <c r="K90" s="2230"/>
      <c r="L90" s="2230"/>
      <c r="M90" s="2230"/>
      <c r="N90" s="2230"/>
      <c r="O90" s="2230"/>
      <c r="P90" s="2131"/>
      <c r="Q90" s="2131"/>
      <c r="R90" s="2131"/>
      <c r="S90" s="2131"/>
      <c r="T90" s="2131"/>
      <c r="U90" s="2131"/>
      <c r="V90" s="2131"/>
      <c r="W90" s="2230"/>
      <c r="X90" s="2131"/>
      <c r="Y90" s="2132"/>
      <c r="Z90" s="2132"/>
      <c r="AA90" s="2132"/>
      <c r="AB90" s="2132"/>
      <c r="AC90" s="2132"/>
      <c r="AD90" s="2132"/>
      <c r="AE90" s="2132"/>
      <c r="AF90" s="2132"/>
      <c r="AG90" s="2132"/>
      <c r="AH90" s="2232"/>
      <c r="AI90" s="2232"/>
      <c r="AJ90" s="2232"/>
      <c r="AK90" s="2232"/>
      <c r="AL90" s="2232"/>
      <c r="AM90" s="2232"/>
      <c r="AN90" s="2232"/>
      <c r="AO90" s="2232"/>
      <c r="AP90" s="2232"/>
      <c r="AQ90" s="2132"/>
      <c r="AR90" s="2132"/>
      <c r="CG90" s="40"/>
      <c r="CH90" s="40"/>
      <c r="CI90" s="40"/>
      <c r="CJ90" s="40"/>
    </row>
    <row r="91" spans="1:88" ht="16.350000000000001" customHeight="1" x14ac:dyDescent="0.2">
      <c r="A91" s="281" t="s">
        <v>120</v>
      </c>
      <c r="B91" s="261">
        <f>SUM(C91:D91)</f>
        <v>0</v>
      </c>
      <c r="C91" s="161"/>
      <c r="D91" s="282"/>
      <c r="E91" s="46"/>
      <c r="F91" s="161"/>
      <c r="G91" s="6"/>
      <c r="H91" s="2230"/>
      <c r="I91" s="2230"/>
      <c r="J91" s="2230"/>
      <c r="K91" s="2230"/>
      <c r="L91" s="2230"/>
      <c r="M91" s="2230"/>
      <c r="N91" s="2230"/>
      <c r="O91" s="2230"/>
      <c r="P91" s="2131"/>
      <c r="Q91" s="2131"/>
      <c r="R91" s="2131"/>
      <c r="S91" s="2131"/>
      <c r="T91" s="2131"/>
      <c r="U91" s="2131"/>
      <c r="V91" s="2131"/>
      <c r="W91" s="2230"/>
      <c r="X91" s="2131"/>
      <c r="Y91" s="2132"/>
      <c r="Z91" s="2132"/>
      <c r="AA91" s="2132"/>
      <c r="AB91" s="2132"/>
      <c r="AC91" s="2132"/>
      <c r="AD91" s="2132"/>
      <c r="AE91" s="2132"/>
      <c r="AF91" s="2132"/>
      <c r="AG91" s="2132"/>
      <c r="AH91" s="2232"/>
      <c r="AI91" s="2232"/>
      <c r="AJ91" s="2232"/>
      <c r="AK91" s="2232"/>
      <c r="AL91" s="2232"/>
      <c r="AM91" s="2232"/>
      <c r="AN91" s="2232"/>
      <c r="AO91" s="2232"/>
      <c r="AP91" s="2232"/>
      <c r="AQ91" s="2132"/>
      <c r="AR91" s="2132"/>
      <c r="CG91" s="40"/>
      <c r="CH91" s="40"/>
      <c r="CI91" s="40"/>
      <c r="CJ91" s="40"/>
    </row>
    <row r="92" spans="1:88" ht="16.350000000000001" customHeight="1" x14ac:dyDescent="0.2">
      <c r="A92" s="281" t="s">
        <v>121</v>
      </c>
      <c r="B92" s="261">
        <f>SUM(C92:D92)</f>
        <v>0</v>
      </c>
      <c r="C92" s="161"/>
      <c r="D92" s="282"/>
      <c r="E92" s="46"/>
      <c r="F92" s="161"/>
      <c r="G92" s="6"/>
      <c r="H92" s="2230"/>
      <c r="I92" s="2230"/>
      <c r="J92" s="2230"/>
      <c r="K92" s="2230"/>
      <c r="L92" s="2230"/>
      <c r="M92" s="2230"/>
      <c r="N92" s="2230"/>
      <c r="O92" s="2230"/>
      <c r="P92" s="2131"/>
      <c r="Q92" s="2131"/>
      <c r="R92" s="2131"/>
      <c r="S92" s="2131"/>
      <c r="T92" s="2131"/>
      <c r="U92" s="2131"/>
      <c r="V92" s="2131"/>
      <c r="W92" s="2230"/>
      <c r="X92" s="2131"/>
      <c r="Y92" s="2132"/>
      <c r="Z92" s="2132"/>
      <c r="AA92" s="2132"/>
      <c r="AB92" s="2132"/>
      <c r="AC92" s="2132"/>
      <c r="AD92" s="2132"/>
      <c r="AE92" s="2132"/>
      <c r="AF92" s="2132"/>
      <c r="AG92" s="2132"/>
      <c r="AH92" s="2232"/>
      <c r="AI92" s="2232"/>
      <c r="AJ92" s="2232"/>
      <c r="AK92" s="2232"/>
      <c r="AL92" s="2232"/>
      <c r="AM92" s="2232"/>
      <c r="AN92" s="2232"/>
      <c r="AO92" s="2232"/>
      <c r="AP92" s="2232"/>
      <c r="AQ92" s="2132"/>
      <c r="AR92" s="2132"/>
      <c r="CG92" s="40"/>
      <c r="CH92" s="40"/>
      <c r="CI92" s="40"/>
      <c r="CJ92" s="40"/>
    </row>
    <row r="93" spans="1:88" ht="16.350000000000001" customHeight="1" x14ac:dyDescent="0.2">
      <c r="A93" s="281" t="s">
        <v>122</v>
      </c>
      <c r="B93" s="261">
        <f>SUM(C93:D93)</f>
        <v>0</v>
      </c>
      <c r="C93" s="161"/>
      <c r="D93" s="282"/>
      <c r="E93" s="46"/>
      <c r="F93" s="161"/>
      <c r="G93" s="6"/>
      <c r="H93" s="2230"/>
      <c r="I93" s="2230"/>
      <c r="J93" s="2230"/>
      <c r="K93" s="2230"/>
      <c r="L93" s="2230"/>
      <c r="M93" s="2230"/>
      <c r="N93" s="2230"/>
      <c r="O93" s="2230"/>
      <c r="P93" s="2131"/>
      <c r="Q93" s="2131"/>
      <c r="R93" s="2131"/>
      <c r="S93" s="2131"/>
      <c r="T93" s="2131"/>
      <c r="U93" s="2131"/>
      <c r="V93" s="2131"/>
      <c r="W93" s="2230"/>
      <c r="X93" s="2131"/>
      <c r="Y93" s="2132"/>
      <c r="Z93" s="2132"/>
      <c r="AA93" s="2132"/>
      <c r="AB93" s="2132"/>
      <c r="AC93" s="2132"/>
      <c r="AD93" s="2132"/>
      <c r="AE93" s="2132"/>
      <c r="AF93" s="2132"/>
      <c r="AG93" s="2132"/>
      <c r="AH93" s="2232"/>
      <c r="AI93" s="2232"/>
      <c r="AJ93" s="2232"/>
      <c r="AK93" s="2232"/>
      <c r="AL93" s="2232"/>
      <c r="AM93" s="2232"/>
      <c r="AN93" s="2232"/>
      <c r="AO93" s="2232"/>
      <c r="AP93" s="2232"/>
      <c r="AQ93" s="2132"/>
      <c r="AR93" s="2132"/>
      <c r="CG93" s="40"/>
      <c r="CH93" s="40"/>
      <c r="CI93" s="40"/>
      <c r="CJ93" s="40"/>
    </row>
    <row r="94" spans="1:88" ht="16.350000000000001" customHeight="1" x14ac:dyDescent="0.2">
      <c r="A94" s="283" t="s">
        <v>123</v>
      </c>
      <c r="B94" s="284">
        <f>SUM(C94:D94)</f>
        <v>4</v>
      </c>
      <c r="C94" s="285"/>
      <c r="D94" s="2332">
        <v>4</v>
      </c>
      <c r="E94" s="190">
        <v>4</v>
      </c>
      <c r="F94" s="285"/>
      <c r="G94" s="6"/>
      <c r="H94" s="2230"/>
      <c r="I94" s="2230"/>
      <c r="J94" s="2230"/>
      <c r="K94" s="2230"/>
      <c r="L94" s="2230"/>
      <c r="M94" s="2230"/>
      <c r="N94" s="2230"/>
      <c r="O94" s="2230"/>
      <c r="P94" s="2131"/>
      <c r="Q94" s="2131"/>
      <c r="R94" s="2131"/>
      <c r="S94" s="2131"/>
      <c r="T94" s="2131"/>
      <c r="U94" s="2131"/>
      <c r="V94" s="2131"/>
      <c r="W94" s="2230"/>
      <c r="X94" s="2131"/>
      <c r="Y94" s="2132"/>
      <c r="Z94" s="2132"/>
      <c r="AA94" s="2132"/>
      <c r="AB94" s="2132"/>
      <c r="AC94" s="2132"/>
      <c r="AD94" s="2132"/>
      <c r="AE94" s="2132"/>
      <c r="AF94" s="2132"/>
      <c r="AG94" s="2132"/>
      <c r="AH94" s="2232"/>
      <c r="AI94" s="2232"/>
      <c r="AJ94" s="2232"/>
      <c r="AK94" s="2232"/>
      <c r="AL94" s="2232"/>
      <c r="AM94" s="2232"/>
      <c r="AN94" s="2232"/>
      <c r="AO94" s="2232"/>
      <c r="AP94" s="2232"/>
      <c r="AQ94" s="2132"/>
      <c r="AR94" s="2132"/>
      <c r="CG94" s="40"/>
      <c r="CH94" s="40"/>
      <c r="CI94" s="40"/>
      <c r="CJ94" s="40"/>
    </row>
    <row r="95" spans="1:88" ht="16.350000000000001" customHeight="1" x14ac:dyDescent="0.2">
      <c r="A95" s="3120" t="s">
        <v>124</v>
      </c>
      <c r="B95" s="3121"/>
      <c r="C95" s="3121"/>
      <c r="D95" s="3121"/>
      <c r="E95" s="3121"/>
      <c r="F95" s="3122"/>
      <c r="G95" s="6"/>
      <c r="H95" s="2230"/>
      <c r="I95" s="2230"/>
      <c r="J95" s="2230"/>
      <c r="K95" s="2230"/>
      <c r="L95" s="2230"/>
      <c r="M95" s="2230"/>
      <c r="N95" s="2230"/>
      <c r="O95" s="2230"/>
      <c r="P95" s="2131"/>
      <c r="Q95" s="2131"/>
      <c r="R95" s="2131"/>
      <c r="S95" s="2131"/>
      <c r="T95" s="2131"/>
      <c r="U95" s="2131"/>
      <c r="V95" s="2131"/>
      <c r="W95" s="2230"/>
      <c r="X95" s="2131"/>
      <c r="Y95" s="2132"/>
      <c r="Z95" s="2132"/>
      <c r="AA95" s="2132"/>
      <c r="AB95" s="2132"/>
      <c r="AC95" s="2132"/>
      <c r="AD95" s="2132"/>
      <c r="AE95" s="2132"/>
      <c r="AF95" s="2132"/>
      <c r="AG95" s="2132"/>
      <c r="AH95" s="2232"/>
      <c r="AI95" s="2232"/>
      <c r="AJ95" s="2232"/>
      <c r="AK95" s="2232"/>
      <c r="AL95" s="2232"/>
      <c r="AM95" s="2232"/>
      <c r="AN95" s="2232"/>
      <c r="AO95" s="2232"/>
      <c r="AP95" s="2232"/>
      <c r="AQ95" s="2132"/>
      <c r="AR95" s="2132"/>
      <c r="CG95" s="40"/>
      <c r="CH95" s="40"/>
      <c r="CI95" s="40"/>
      <c r="CJ95" s="40"/>
    </row>
    <row r="96" spans="1:88" ht="16.350000000000001" customHeight="1" x14ac:dyDescent="0.2">
      <c r="A96" s="2260" t="s">
        <v>125</v>
      </c>
      <c r="B96" s="2333">
        <f>SUM(C96:D96)</f>
        <v>0</v>
      </c>
      <c r="C96" s="2329"/>
      <c r="D96" s="2330"/>
      <c r="E96" s="2331"/>
      <c r="F96" s="2329"/>
      <c r="G96" s="6"/>
      <c r="H96" s="2230"/>
      <c r="I96" s="2230"/>
      <c r="J96" s="2230"/>
      <c r="K96" s="2230"/>
      <c r="L96" s="2230"/>
      <c r="M96" s="2230"/>
      <c r="N96" s="2230"/>
      <c r="O96" s="2230"/>
      <c r="P96" s="2131"/>
      <c r="Q96" s="2131"/>
      <c r="R96" s="2131"/>
      <c r="S96" s="2131"/>
      <c r="T96" s="2131"/>
      <c r="U96" s="2131"/>
      <c r="V96" s="2131"/>
      <c r="W96" s="2230"/>
      <c r="X96" s="2131"/>
      <c r="Y96" s="2132"/>
      <c r="Z96" s="2132"/>
      <c r="AA96" s="2132"/>
      <c r="AB96" s="2132"/>
      <c r="AC96" s="2132"/>
      <c r="AD96" s="2132"/>
      <c r="AE96" s="2132"/>
      <c r="AF96" s="2132"/>
      <c r="AG96" s="2132"/>
      <c r="AH96" s="2132"/>
      <c r="AI96" s="2132"/>
      <c r="AJ96" s="2132"/>
      <c r="AK96" s="2132"/>
      <c r="AL96" s="2132"/>
      <c r="AM96" s="2132"/>
      <c r="AN96" s="2132"/>
      <c r="AO96" s="2132"/>
      <c r="AP96" s="2132"/>
      <c r="AQ96" s="2132"/>
      <c r="AR96" s="2132"/>
      <c r="CG96" s="40"/>
      <c r="CH96" s="40"/>
      <c r="CI96" s="40"/>
      <c r="CJ96" s="40"/>
    </row>
    <row r="97" spans="1:104" ht="16.350000000000001" customHeight="1" x14ac:dyDescent="0.2">
      <c r="A97" s="288" t="s">
        <v>126</v>
      </c>
      <c r="B97" s="289">
        <f>SUM(C97:D97)</f>
        <v>0</v>
      </c>
      <c r="C97" s="161"/>
      <c r="D97" s="282"/>
      <c r="E97" s="46"/>
      <c r="F97" s="161"/>
      <c r="G97" s="6"/>
      <c r="H97" s="2230"/>
      <c r="I97" s="2230"/>
      <c r="J97" s="2230"/>
      <c r="K97" s="2230"/>
      <c r="L97" s="2230"/>
      <c r="M97" s="2230"/>
      <c r="N97" s="2230"/>
      <c r="O97" s="2230"/>
      <c r="P97" s="2131"/>
      <c r="Q97" s="2131"/>
      <c r="R97" s="2131"/>
      <c r="S97" s="2131"/>
      <c r="T97" s="2131"/>
      <c r="U97" s="2131"/>
      <c r="V97" s="2131"/>
      <c r="W97" s="2230"/>
      <c r="X97" s="2131"/>
      <c r="Y97" s="2132"/>
      <c r="Z97" s="2132"/>
      <c r="AA97" s="2132"/>
      <c r="AB97" s="2132"/>
      <c r="AC97" s="2132"/>
      <c r="AD97" s="2132"/>
      <c r="AE97" s="2132"/>
      <c r="AF97" s="2132"/>
      <c r="AG97" s="2132"/>
      <c r="AH97" s="2132"/>
      <c r="AI97" s="2132"/>
      <c r="AJ97" s="2132"/>
      <c r="AK97" s="2132"/>
      <c r="AL97" s="2132"/>
      <c r="AM97" s="2132"/>
      <c r="AN97" s="2132"/>
      <c r="AO97" s="2132"/>
      <c r="AP97" s="2132"/>
      <c r="AQ97" s="2132"/>
      <c r="AR97" s="2132"/>
      <c r="CG97" s="40"/>
      <c r="CH97" s="40"/>
      <c r="CI97" s="40"/>
      <c r="CJ97" s="40"/>
    </row>
    <row r="98" spans="1:104" ht="24.75" customHeight="1" x14ac:dyDescent="0.2">
      <c r="A98" s="2263" t="s">
        <v>127</v>
      </c>
      <c r="B98" s="290">
        <f>SUM(C98:D98)</f>
        <v>0</v>
      </c>
      <c r="C98" s="2334"/>
      <c r="D98" s="2332"/>
      <c r="E98" s="2266"/>
      <c r="F98" s="2334"/>
      <c r="G98" s="6"/>
      <c r="H98" s="2230"/>
      <c r="I98" s="2230"/>
      <c r="J98" s="2230"/>
      <c r="K98" s="2230"/>
      <c r="L98" s="2230"/>
      <c r="M98" s="2230"/>
      <c r="N98" s="2230"/>
      <c r="O98" s="2230"/>
      <c r="P98" s="2131"/>
      <c r="Q98" s="2131"/>
      <c r="R98" s="2131"/>
      <c r="S98" s="2131"/>
      <c r="T98" s="2131"/>
      <c r="U98" s="2131"/>
      <c r="V98" s="2131"/>
      <c r="W98" s="2230"/>
      <c r="X98" s="2131"/>
      <c r="Y98" s="2132"/>
      <c r="Z98" s="2132"/>
      <c r="AA98" s="2132"/>
      <c r="AB98" s="2132"/>
      <c r="AC98" s="2132"/>
      <c r="AD98" s="2132"/>
      <c r="AE98" s="2132"/>
      <c r="AF98" s="2132"/>
      <c r="AG98" s="2132"/>
      <c r="AH98" s="2132"/>
      <c r="AI98" s="2132"/>
      <c r="AJ98" s="2132"/>
      <c r="AK98" s="2132"/>
      <c r="AL98" s="2132"/>
      <c r="AM98" s="2132"/>
      <c r="AN98" s="2132"/>
      <c r="AO98" s="2132"/>
      <c r="AP98" s="2132"/>
      <c r="AQ98" s="2132"/>
      <c r="AR98" s="2132"/>
      <c r="CG98" s="40"/>
      <c r="CH98" s="40"/>
      <c r="CI98" s="40"/>
      <c r="CJ98" s="40"/>
    </row>
    <row r="99" spans="1:104" s="8" customFormat="1" ht="31.35" customHeight="1" x14ac:dyDescent="0.2">
      <c r="A99" s="3032" t="s">
        <v>128</v>
      </c>
      <c r="B99" s="3032"/>
      <c r="C99" s="3032"/>
      <c r="D99" s="3032"/>
      <c r="E99" s="3032"/>
      <c r="F99" s="3032"/>
      <c r="G99" s="2274"/>
      <c r="H99" s="2274"/>
      <c r="I99" s="2274"/>
      <c r="J99" s="2274"/>
      <c r="K99" s="2274"/>
      <c r="L99" s="2274"/>
      <c r="M99" s="2274"/>
      <c r="N99" s="2274"/>
      <c r="O99" s="2274"/>
      <c r="P99" s="2274"/>
      <c r="Q99" s="2233"/>
      <c r="R99" s="2233"/>
      <c r="S99" s="2233"/>
      <c r="T99" s="2233"/>
      <c r="U99" s="2233"/>
      <c r="V99" s="2233"/>
      <c r="W99" s="2274"/>
      <c r="X99" s="2233"/>
      <c r="Y99" s="2233"/>
      <c r="Z99" s="2233"/>
      <c r="AA99" s="2233"/>
      <c r="AB99" s="2233"/>
      <c r="AC99" s="2233"/>
      <c r="AD99" s="2233"/>
      <c r="AE99" s="2233"/>
      <c r="AF99" s="2233"/>
      <c r="AG99" s="2233"/>
      <c r="AH99" s="2233"/>
      <c r="AI99" s="2233"/>
      <c r="AJ99" s="2233"/>
      <c r="AK99" s="2233"/>
      <c r="AL99" s="2233"/>
      <c r="AM99" s="2233"/>
      <c r="AN99" s="2233"/>
      <c r="AO99" s="2233"/>
      <c r="AP99" s="2233"/>
      <c r="AQ99" s="2233"/>
      <c r="AR99" s="2233"/>
      <c r="BX99" s="4"/>
      <c r="BY99" s="4"/>
      <c r="BZ99" s="4"/>
      <c r="CA99" s="5"/>
      <c r="CB99" s="5"/>
      <c r="CC99" s="5"/>
      <c r="CD99" s="5"/>
      <c r="CE99" s="5"/>
      <c r="CF99" s="5"/>
      <c r="CG99" s="40"/>
      <c r="CH99" s="40"/>
      <c r="CI99" s="40"/>
      <c r="CJ99" s="40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4"/>
    </row>
    <row r="100" spans="1:104" ht="16.350000000000001" customHeight="1" x14ac:dyDescent="0.2">
      <c r="A100" s="3123" t="s">
        <v>129</v>
      </c>
      <c r="B100" s="3124" t="s">
        <v>130</v>
      </c>
      <c r="C100" s="3125"/>
      <c r="D100" s="3125"/>
      <c r="E100" s="3126"/>
      <c r="F100" s="3124" t="s">
        <v>131</v>
      </c>
      <c r="G100" s="3125"/>
      <c r="H100" s="3125"/>
      <c r="I100" s="3126"/>
      <c r="J100" s="3105" t="s">
        <v>132</v>
      </c>
      <c r="K100" s="3107" t="s">
        <v>133</v>
      </c>
      <c r="L100" s="3108"/>
      <c r="M100" s="3107" t="s">
        <v>134</v>
      </c>
      <c r="N100" s="3108"/>
      <c r="O100" s="6"/>
      <c r="P100" s="233"/>
      <c r="Q100" s="233"/>
      <c r="R100" s="233"/>
      <c r="S100" s="233"/>
      <c r="T100" s="233"/>
      <c r="U100" s="233"/>
      <c r="V100" s="6"/>
      <c r="W100" s="233"/>
      <c r="X100" s="2335"/>
      <c r="Y100" s="2291"/>
      <c r="Z100" s="2291"/>
      <c r="AA100" s="2291"/>
      <c r="AB100" s="2291"/>
      <c r="AC100" s="2291"/>
      <c r="AD100" s="2291"/>
      <c r="AE100" s="2291"/>
      <c r="AF100" s="2291"/>
      <c r="AG100" s="2291"/>
      <c r="AH100" s="2291"/>
      <c r="AI100" s="2132"/>
      <c r="AJ100" s="2132"/>
      <c r="AK100" s="2132"/>
      <c r="AL100" s="2132"/>
      <c r="AM100" s="2132"/>
      <c r="AN100" s="2132"/>
      <c r="AO100" s="2132"/>
      <c r="AP100" s="2132"/>
      <c r="AQ100" s="2132"/>
      <c r="AR100" s="2132"/>
      <c r="CG100" s="40"/>
      <c r="CH100" s="40"/>
      <c r="CI100" s="40"/>
      <c r="CJ100" s="40"/>
    </row>
    <row r="101" spans="1:104" ht="39" customHeight="1" x14ac:dyDescent="0.2">
      <c r="A101" s="2937"/>
      <c r="B101" s="3127"/>
      <c r="C101" s="3039"/>
      <c r="D101" s="3039"/>
      <c r="E101" s="3128"/>
      <c r="F101" s="2945"/>
      <c r="G101" s="2946"/>
      <c r="H101" s="2946"/>
      <c r="I101" s="2947"/>
      <c r="J101" s="2918"/>
      <c r="K101" s="3109"/>
      <c r="L101" s="3110"/>
      <c r="M101" s="3109"/>
      <c r="N101" s="3110"/>
      <c r="O101" s="6"/>
      <c r="P101" s="233"/>
      <c r="Q101" s="233"/>
      <c r="R101" s="233"/>
      <c r="S101" s="233"/>
      <c r="T101" s="233"/>
      <c r="U101" s="233"/>
      <c r="V101" s="6"/>
      <c r="W101" s="233"/>
      <c r="X101" s="2131"/>
      <c r="Y101" s="2132"/>
      <c r="Z101" s="2132"/>
      <c r="AA101" s="2132"/>
      <c r="AB101" s="2132"/>
      <c r="AC101" s="2132"/>
      <c r="AD101" s="2132"/>
      <c r="AE101" s="2132"/>
      <c r="AF101" s="2132"/>
      <c r="AG101" s="2132"/>
      <c r="AH101" s="2132"/>
      <c r="AI101" s="2132"/>
      <c r="AJ101" s="2132"/>
      <c r="AK101" s="2132"/>
      <c r="AL101" s="2132"/>
      <c r="AM101" s="2132"/>
      <c r="AN101" s="2132"/>
      <c r="AO101" s="2132"/>
      <c r="AP101" s="2132"/>
      <c r="AQ101" s="2132"/>
      <c r="AR101" s="2132"/>
      <c r="CG101" s="40"/>
      <c r="CH101" s="40"/>
      <c r="CI101" s="40"/>
      <c r="CJ101" s="40"/>
    </row>
    <row r="102" spans="1:104" ht="40.5" customHeight="1" x14ac:dyDescent="0.2">
      <c r="A102" s="3112"/>
      <c r="B102" s="2336" t="s">
        <v>135</v>
      </c>
      <c r="C102" s="2337" t="s">
        <v>136</v>
      </c>
      <c r="D102" s="2338" t="s">
        <v>137</v>
      </c>
      <c r="E102" s="2339" t="s">
        <v>138</v>
      </c>
      <c r="F102" s="2340" t="s">
        <v>139</v>
      </c>
      <c r="G102" s="2341" t="s">
        <v>140</v>
      </c>
      <c r="H102" s="2341" t="s">
        <v>137</v>
      </c>
      <c r="I102" s="2339" t="s">
        <v>138</v>
      </c>
      <c r="J102" s="3106"/>
      <c r="K102" s="2336" t="s">
        <v>135</v>
      </c>
      <c r="L102" s="2342" t="s">
        <v>136</v>
      </c>
      <c r="M102" s="2336" t="s">
        <v>139</v>
      </c>
      <c r="N102" s="2342" t="s">
        <v>141</v>
      </c>
      <c r="O102" s="6"/>
      <c r="P102" s="233"/>
      <c r="Q102" s="233"/>
      <c r="R102" s="233"/>
      <c r="S102" s="233"/>
      <c r="T102" s="233"/>
      <c r="U102" s="233"/>
      <c r="V102" s="6"/>
      <c r="W102" s="233"/>
      <c r="X102" s="2343"/>
      <c r="Y102" s="2344"/>
      <c r="Z102" s="2344"/>
      <c r="AA102" s="2344"/>
      <c r="AB102" s="2344"/>
      <c r="AC102" s="2344"/>
      <c r="AD102" s="2344"/>
      <c r="AE102" s="2344"/>
      <c r="AF102" s="2344"/>
      <c r="AG102" s="2344"/>
      <c r="AH102" s="2344"/>
      <c r="AI102" s="2344"/>
      <c r="AJ102" s="2344"/>
      <c r="AK102" s="2344"/>
      <c r="AL102" s="2344"/>
      <c r="AM102" s="2344"/>
      <c r="AN102" s="2344"/>
      <c r="AO102" s="2344"/>
      <c r="AP102" s="2344"/>
      <c r="AQ102" s="2344"/>
      <c r="AR102" s="2344"/>
      <c r="CG102" s="40"/>
      <c r="CH102" s="40"/>
      <c r="CI102" s="40"/>
      <c r="CJ102" s="40"/>
    </row>
    <row r="103" spans="1:104" ht="16.350000000000001" customHeight="1" x14ac:dyDescent="0.2">
      <c r="A103" s="2345" t="s">
        <v>142</v>
      </c>
      <c r="B103" s="2346">
        <v>9331</v>
      </c>
      <c r="C103" s="2347">
        <v>476</v>
      </c>
      <c r="D103" s="2348">
        <v>6982</v>
      </c>
      <c r="E103" s="2349">
        <v>2825</v>
      </c>
      <c r="F103" s="2346">
        <v>30800</v>
      </c>
      <c r="G103" s="2350">
        <v>498</v>
      </c>
      <c r="H103" s="2350">
        <v>22344</v>
      </c>
      <c r="I103" s="2347">
        <v>7958</v>
      </c>
      <c r="J103" s="2351">
        <v>6506</v>
      </c>
      <c r="K103" s="2346"/>
      <c r="L103" s="2351"/>
      <c r="M103" s="2346"/>
      <c r="N103" s="2351"/>
      <c r="O103" s="6" t="str">
        <f>CA103&amp;CB103&amp;CC103&amp;CD103</f>
        <v/>
      </c>
      <c r="P103" s="233"/>
      <c r="Q103" s="233"/>
      <c r="R103" s="233"/>
      <c r="S103" s="233"/>
      <c r="T103" s="233"/>
      <c r="U103" s="233"/>
      <c r="V103" s="6"/>
      <c r="W103" s="233"/>
      <c r="X103" s="2352"/>
      <c r="Y103" s="2353"/>
      <c r="Z103" s="2353"/>
      <c r="AA103" s="2353"/>
      <c r="AB103" s="2353"/>
      <c r="AC103" s="2353"/>
      <c r="AD103" s="2353"/>
      <c r="AE103" s="2353"/>
      <c r="AF103" s="2353"/>
      <c r="AG103" s="2353"/>
      <c r="AH103" s="2353"/>
      <c r="AI103" s="2353"/>
      <c r="AJ103" s="2353"/>
      <c r="AK103" s="2353"/>
      <c r="AL103" s="2353"/>
      <c r="AM103" s="2353"/>
      <c r="AN103" s="2353"/>
      <c r="AO103" s="2353"/>
      <c r="AP103" s="2353"/>
      <c r="AQ103" s="2353"/>
      <c r="AR103" s="2353"/>
      <c r="CA103" s="306" t="str">
        <f>IF(CG103=1,"* Las recetas totales despachadas a pacientes del PSC, deben ser menores o iguales al total de Recetas con Despacho Total. ","")</f>
        <v/>
      </c>
      <c r="CB103" s="306" t="str">
        <f>IF(CH103=1,"* Las recetas parciales despachadas a pacientes del PSC, deben ser menores o iguales al total de Recetas con Despacho Parcial. ","")</f>
        <v/>
      </c>
      <c r="CC103" s="306" t="str">
        <f>IF(CI103=1,"* Las prescripciones emitidas a pacientes del PSC, deben ser menores o iguales a las Prescripciones totales emitidas. ","")</f>
        <v/>
      </c>
      <c r="CD103" s="306" t="str">
        <f>IF(CJ103=1,"* Las prescripciones rechazadas a pacientes del PSC, deben ser menores o iguales a las Prescripciones totales rechazadas. ","")</f>
        <v/>
      </c>
      <c r="CG103" s="307">
        <f>IF(B103&lt;K103,1,0)</f>
        <v>0</v>
      </c>
      <c r="CH103" s="307">
        <f>IF(C103&lt;L103,1,0)</f>
        <v>0</v>
      </c>
      <c r="CI103" s="307">
        <f>IF(F103&lt;M103,1,0)</f>
        <v>0</v>
      </c>
      <c r="CJ103" s="307">
        <f>IF(G103&lt;N103,1,0)</f>
        <v>0</v>
      </c>
    </row>
    <row r="104" spans="1:104" ht="16.350000000000001" customHeight="1" x14ac:dyDescent="0.2">
      <c r="A104" s="308" t="s">
        <v>143</v>
      </c>
      <c r="B104" s="309">
        <v>861</v>
      </c>
      <c r="C104" s="310">
        <v>149</v>
      </c>
      <c r="D104" s="311">
        <v>1010</v>
      </c>
      <c r="E104" s="312">
        <v>0</v>
      </c>
      <c r="F104" s="309">
        <v>2340</v>
      </c>
      <c r="G104" s="313">
        <v>173</v>
      </c>
      <c r="H104" s="313">
        <v>2167</v>
      </c>
      <c r="I104" s="310">
        <v>0</v>
      </c>
      <c r="J104" s="314">
        <v>861</v>
      </c>
      <c r="K104" s="315"/>
      <c r="L104" s="316"/>
      <c r="M104" s="315"/>
      <c r="N104" s="316"/>
      <c r="O104" s="6"/>
      <c r="P104" s="233"/>
      <c r="Q104" s="233"/>
      <c r="R104" s="233"/>
      <c r="S104" s="233"/>
      <c r="T104" s="233"/>
      <c r="U104" s="233"/>
      <c r="V104" s="6"/>
      <c r="W104" s="233"/>
      <c r="X104" s="2352"/>
      <c r="Y104" s="2353"/>
      <c r="Z104" s="2353"/>
      <c r="AA104" s="2353"/>
      <c r="AB104" s="2353"/>
      <c r="AC104" s="2353"/>
      <c r="AD104" s="2353"/>
      <c r="AE104" s="2353"/>
      <c r="AF104" s="2353"/>
      <c r="AG104" s="2353"/>
      <c r="AH104" s="2353"/>
      <c r="AI104" s="2353"/>
      <c r="AJ104" s="2353"/>
      <c r="AK104" s="2353"/>
      <c r="AL104" s="2353"/>
      <c r="AM104" s="2353"/>
      <c r="AN104" s="2353"/>
      <c r="AO104" s="2353"/>
      <c r="AP104" s="2353"/>
      <c r="AQ104" s="2353"/>
      <c r="AR104" s="2353"/>
      <c r="CA104" s="306" t="str">
        <f>IF(CG104=1,"* Las recetas totales despachadas a pacientes del PSC, deben ser menores o iguales al total de Recetas con Despacho Total. ","")</f>
        <v/>
      </c>
      <c r="CB104" s="306" t="str">
        <f>IF(CH104=1,"* Las recetas parciales despachadas a pacientes del PSC, deben ser menores o iguales al total de Recetas con Despacho Parcial. ","")</f>
        <v/>
      </c>
      <c r="CC104" s="306" t="str">
        <f>IF(CI104=1,"* Las prescripciones emitidas a pacientes del PSC, deben ser menores o iguales a las Prescripciones totales emitidas. ","")</f>
        <v/>
      </c>
      <c r="CD104" s="306" t="str">
        <f>IF(CJ104=1,"* Las prescripciones rechazadas a pacientes del PSC, deben ser menores o iguales a las Prescripciones totales rechazadas. ","")</f>
        <v/>
      </c>
      <c r="CG104" s="307">
        <f t="shared" ref="CG104:CH105" si="8">IF(B104&lt;K104,1,0)</f>
        <v>0</v>
      </c>
      <c r="CH104" s="307">
        <f t="shared" si="8"/>
        <v>0</v>
      </c>
      <c r="CI104" s="307">
        <f t="shared" ref="CI104:CJ105" si="9">IF(F104&lt;M104,1,0)</f>
        <v>0</v>
      </c>
      <c r="CJ104" s="307">
        <f t="shared" si="9"/>
        <v>0</v>
      </c>
    </row>
    <row r="105" spans="1:104" ht="16.350000000000001" customHeight="1" x14ac:dyDescent="0.2">
      <c r="A105" s="308" t="s">
        <v>144</v>
      </c>
      <c r="B105" s="317">
        <v>858</v>
      </c>
      <c r="C105" s="318">
        <v>0</v>
      </c>
      <c r="D105" s="319">
        <v>858</v>
      </c>
      <c r="E105" s="320">
        <v>0</v>
      </c>
      <c r="F105" s="317">
        <v>858</v>
      </c>
      <c r="G105" s="321">
        <v>0</v>
      </c>
      <c r="H105" s="321">
        <v>858</v>
      </c>
      <c r="I105" s="318">
        <v>0</v>
      </c>
      <c r="J105" s="322">
        <v>858</v>
      </c>
      <c r="K105" s="323"/>
      <c r="L105" s="324"/>
      <c r="M105" s="323"/>
      <c r="N105" s="324"/>
      <c r="O105" s="6"/>
      <c r="P105" s="233"/>
      <c r="Q105" s="233"/>
      <c r="R105" s="233"/>
      <c r="S105" s="233"/>
      <c r="T105" s="233"/>
      <c r="U105" s="233"/>
      <c r="V105" s="6"/>
      <c r="W105" s="233"/>
      <c r="X105" s="2352"/>
      <c r="Y105" s="2353"/>
      <c r="Z105" s="2353"/>
      <c r="AA105" s="2353"/>
      <c r="AB105" s="2353"/>
      <c r="AC105" s="2353"/>
      <c r="AD105" s="2353"/>
      <c r="AE105" s="2353"/>
      <c r="AF105" s="2353"/>
      <c r="AG105" s="2353"/>
      <c r="AH105" s="2353"/>
      <c r="AI105" s="2353"/>
      <c r="AJ105" s="2353"/>
      <c r="AK105" s="2353"/>
      <c r="AL105" s="2353"/>
      <c r="AM105" s="2353"/>
      <c r="AN105" s="2353"/>
      <c r="AO105" s="2353"/>
      <c r="AP105" s="2353"/>
      <c r="AQ105" s="2353"/>
      <c r="AR105" s="2353"/>
      <c r="CA105" s="306" t="str">
        <f>IF(CG105=1,"* Las recetas totales despachadas a pacientes del PSC, deben ser menores o iguales al total de Recetas con Despacho Total. ","")</f>
        <v/>
      </c>
      <c r="CB105" s="306" t="str">
        <f>IF(CH105=1,"* Las recetas parciales despachadas a pacientes del PSC, deben ser menores o iguales al total de Recetas con Despacho Parcial. ","")</f>
        <v/>
      </c>
      <c r="CC105" s="306" t="str">
        <f>IF(CI105=1,"* Las prescripciones emitidas a pacientes del PSC, deben ser menores o iguales a las Prescripciones totales emitidas. ","")</f>
        <v/>
      </c>
      <c r="CD105" s="306" t="str">
        <f>IF(CJ105=1,"* Las prescripciones rechazadas a pacientes del PSC, deben ser menores o iguales a las Prescripciones totales rechazadas. ","")</f>
        <v/>
      </c>
      <c r="CG105" s="307">
        <f t="shared" si="8"/>
        <v>0</v>
      </c>
      <c r="CH105" s="307">
        <f t="shared" si="8"/>
        <v>0</v>
      </c>
      <c r="CI105" s="307">
        <f t="shared" si="9"/>
        <v>0</v>
      </c>
      <c r="CJ105" s="307">
        <f t="shared" si="9"/>
        <v>0</v>
      </c>
    </row>
    <row r="106" spans="1:104" ht="16.350000000000001" customHeight="1" x14ac:dyDescent="0.2">
      <c r="A106" s="2354" t="s">
        <v>32</v>
      </c>
      <c r="B106" s="2355">
        <f>SUM(B103:B105)</f>
        <v>11050</v>
      </c>
      <c r="C106" s="2356">
        <f>SUM(C103:C105)</f>
        <v>625</v>
      </c>
      <c r="D106" s="2357">
        <f t="shared" ref="D106:E106" si="10">SUM(D103:D105)</f>
        <v>8850</v>
      </c>
      <c r="E106" s="2356">
        <f t="shared" si="10"/>
        <v>2825</v>
      </c>
      <c r="F106" s="2355">
        <f>SUM(F103:F105)</f>
        <v>33998</v>
      </c>
      <c r="G106" s="2358">
        <f>SUM(G103:G105)</f>
        <v>671</v>
      </c>
      <c r="H106" s="2358">
        <f t="shared" ref="H106:I106" si="11">SUM(H103:H105)</f>
        <v>25369</v>
      </c>
      <c r="I106" s="2356">
        <f t="shared" si="11"/>
        <v>7958</v>
      </c>
      <c r="J106" s="2359">
        <f>SUM(J103:J105)</f>
        <v>8225</v>
      </c>
      <c r="K106" s="2355">
        <f>+K103</f>
        <v>0</v>
      </c>
      <c r="L106" s="2359">
        <f>+L103</f>
        <v>0</v>
      </c>
      <c r="M106" s="2355">
        <f>+M103</f>
        <v>0</v>
      </c>
      <c r="N106" s="2359">
        <f>+N103</f>
        <v>0</v>
      </c>
      <c r="O106" s="6"/>
      <c r="P106" s="233"/>
      <c r="Q106" s="233"/>
      <c r="R106" s="233"/>
      <c r="S106" s="233"/>
      <c r="T106" s="233"/>
      <c r="U106" s="233"/>
      <c r="V106" s="6"/>
      <c r="W106" s="233"/>
      <c r="X106" s="2360"/>
      <c r="Y106" s="2361"/>
      <c r="Z106" s="2361"/>
      <c r="AA106" s="2361"/>
      <c r="AB106" s="2361"/>
      <c r="AC106" s="2361"/>
      <c r="AD106" s="2361"/>
      <c r="AE106" s="2361"/>
      <c r="AF106" s="2361"/>
      <c r="AG106" s="2361"/>
      <c r="AH106" s="2361"/>
      <c r="AI106" s="2361"/>
      <c r="AJ106" s="2361"/>
      <c r="AK106" s="2361"/>
      <c r="AL106" s="2361"/>
      <c r="AM106" s="2361"/>
      <c r="AN106" s="2361"/>
      <c r="AO106" s="2361"/>
      <c r="AP106" s="2361"/>
      <c r="AQ106" s="2361"/>
      <c r="AR106" s="2361"/>
      <c r="CG106" s="40"/>
      <c r="CH106" s="40"/>
      <c r="CI106" s="40"/>
      <c r="CJ106" s="40"/>
    </row>
    <row r="107" spans="1:104" ht="31.35" customHeight="1" x14ac:dyDescent="0.2">
      <c r="A107" s="9" t="s">
        <v>145</v>
      </c>
      <c r="B107" s="2362"/>
      <c r="C107" s="2363"/>
      <c r="D107" s="335"/>
      <c r="E107" s="2364"/>
      <c r="F107" s="2364"/>
      <c r="G107" s="2365"/>
      <c r="H107" s="2365"/>
      <c r="I107" s="2366"/>
      <c r="J107" s="339"/>
      <c r="K107" s="2366"/>
      <c r="L107" s="339"/>
      <c r="M107" s="6"/>
      <c r="N107" s="6"/>
      <c r="O107" s="6"/>
      <c r="P107" s="6"/>
      <c r="Q107" s="233"/>
      <c r="R107" s="233"/>
      <c r="S107" s="233"/>
      <c r="T107" s="233"/>
      <c r="U107" s="233"/>
      <c r="V107" s="233"/>
      <c r="W107" s="6"/>
      <c r="X107" s="2367"/>
      <c r="Y107" s="2367"/>
      <c r="Z107" s="2368"/>
      <c r="AA107" s="2368"/>
      <c r="AB107" s="2368"/>
      <c r="AC107" s="2368"/>
      <c r="AD107" s="2368"/>
      <c r="AE107" s="2368"/>
      <c r="AF107" s="2368"/>
      <c r="AG107" s="2368"/>
      <c r="AH107" s="2368"/>
      <c r="AI107" s="2368"/>
      <c r="AJ107" s="2368"/>
      <c r="AK107" s="2368"/>
      <c r="AL107" s="2368"/>
      <c r="AM107" s="2368"/>
      <c r="AN107" s="2368"/>
      <c r="AO107" s="2368"/>
      <c r="AP107" s="2368"/>
      <c r="AQ107" s="2368"/>
      <c r="AR107" s="2368"/>
      <c r="CG107" s="40"/>
      <c r="CH107" s="40"/>
      <c r="CI107" s="40"/>
      <c r="CJ107" s="40"/>
    </row>
    <row r="108" spans="1:104" ht="31.35" customHeight="1" x14ac:dyDescent="0.2">
      <c r="A108" s="3021" t="s">
        <v>146</v>
      </c>
      <c r="B108" s="3023" t="s">
        <v>147</v>
      </c>
      <c r="C108" s="3113" t="s">
        <v>148</v>
      </c>
      <c r="D108" s="3114"/>
      <c r="E108" s="3114"/>
      <c r="F108" s="3114"/>
      <c r="G108" s="3114"/>
      <c r="H108" s="3114"/>
      <c r="I108" s="3114"/>
      <c r="J108" s="3114"/>
      <c r="K108" s="3114"/>
      <c r="L108" s="3115"/>
      <c r="M108" s="3023" t="s">
        <v>149</v>
      </c>
      <c r="N108" s="6"/>
      <c r="O108" s="335"/>
      <c r="P108" s="335"/>
      <c r="Q108" s="335"/>
      <c r="R108" s="233"/>
      <c r="S108" s="233"/>
      <c r="T108" s="233"/>
      <c r="U108" s="233"/>
      <c r="V108" s="233"/>
      <c r="W108" s="233"/>
      <c r="X108" s="233"/>
      <c r="Y108" s="233"/>
      <c r="Z108" s="2131"/>
      <c r="AA108" s="2132"/>
      <c r="AB108" s="2132"/>
      <c r="AC108" s="2132"/>
      <c r="AD108" s="2132"/>
      <c r="AE108" s="2132"/>
      <c r="AF108" s="2132"/>
      <c r="AG108" s="2132"/>
      <c r="AH108" s="2132"/>
      <c r="AI108" s="2132"/>
      <c r="AJ108" s="2132"/>
      <c r="AK108" s="2132"/>
      <c r="AL108" s="2132"/>
      <c r="AM108" s="2132"/>
      <c r="AN108" s="2132"/>
      <c r="AO108" s="2132"/>
      <c r="AP108" s="2132"/>
      <c r="AQ108" s="2132"/>
      <c r="AR108" s="2132"/>
      <c r="AS108" s="2132"/>
      <c r="AT108" s="2132"/>
      <c r="BX108" s="2"/>
      <c r="BZ108" s="3"/>
      <c r="CG108" s="40"/>
      <c r="CH108" s="40"/>
      <c r="CI108" s="40"/>
      <c r="CJ108" s="40"/>
    </row>
    <row r="109" spans="1:104" ht="35.25" customHeight="1" x14ac:dyDescent="0.2">
      <c r="A109" s="3111"/>
      <c r="B109" s="3112"/>
      <c r="C109" s="2369" t="s">
        <v>150</v>
      </c>
      <c r="D109" s="2370" t="s">
        <v>151</v>
      </c>
      <c r="E109" s="2370" t="s">
        <v>152</v>
      </c>
      <c r="F109" s="2370" t="s">
        <v>153</v>
      </c>
      <c r="G109" s="2370" t="s">
        <v>154</v>
      </c>
      <c r="H109" s="2371" t="s">
        <v>155</v>
      </c>
      <c r="I109" s="2371" t="s">
        <v>156</v>
      </c>
      <c r="J109" s="2370" t="s">
        <v>157</v>
      </c>
      <c r="K109" s="2371" t="s">
        <v>158</v>
      </c>
      <c r="L109" s="2372" t="s">
        <v>159</v>
      </c>
      <c r="M109" s="3112"/>
      <c r="N109" s="6"/>
      <c r="O109" s="335"/>
      <c r="P109" s="335"/>
      <c r="Q109" s="335"/>
      <c r="R109" s="233"/>
      <c r="S109" s="233"/>
      <c r="T109" s="233"/>
      <c r="U109" s="233"/>
      <c r="V109" s="233"/>
      <c r="W109" s="233"/>
      <c r="X109" s="233"/>
      <c r="Y109" s="233"/>
      <c r="Z109" s="467"/>
      <c r="AA109" s="468"/>
      <c r="AB109" s="468"/>
      <c r="AC109" s="468"/>
      <c r="AD109" s="468"/>
      <c r="AE109" s="468"/>
      <c r="AF109" s="468"/>
      <c r="AG109" s="468"/>
      <c r="AH109" s="468"/>
      <c r="AI109" s="468"/>
      <c r="AJ109" s="468"/>
      <c r="AK109" s="468"/>
      <c r="AL109" s="468"/>
      <c r="AM109" s="468"/>
      <c r="AN109" s="468"/>
      <c r="AO109" s="468"/>
      <c r="AP109" s="468"/>
      <c r="AQ109" s="468"/>
      <c r="AR109" s="468"/>
      <c r="AS109" s="468"/>
      <c r="AT109" s="468"/>
      <c r="BX109" s="2"/>
      <c r="BZ109" s="3"/>
      <c r="CG109" s="40"/>
      <c r="CH109" s="40"/>
      <c r="CI109" s="40"/>
      <c r="CJ109" s="40"/>
    </row>
    <row r="110" spans="1:104" ht="16.350000000000001" customHeight="1" x14ac:dyDescent="0.2">
      <c r="A110" s="2373" t="s">
        <v>160</v>
      </c>
      <c r="B110" s="2374"/>
      <c r="C110" s="2375"/>
      <c r="D110" s="2350"/>
      <c r="E110" s="2350"/>
      <c r="F110" s="2350"/>
      <c r="G110" s="2350"/>
      <c r="H110" s="2350"/>
      <c r="I110" s="2350"/>
      <c r="J110" s="2350"/>
      <c r="K110" s="2350"/>
      <c r="L110" s="2376"/>
      <c r="M110" s="2377"/>
      <c r="N110" s="6"/>
      <c r="O110" s="335"/>
      <c r="P110" s="335"/>
      <c r="Q110" s="335"/>
      <c r="R110" s="233"/>
      <c r="S110" s="233"/>
      <c r="T110" s="233"/>
      <c r="U110" s="233"/>
      <c r="V110" s="233"/>
      <c r="W110" s="233"/>
      <c r="X110" s="233"/>
      <c r="Y110" s="233"/>
      <c r="Z110" s="2378"/>
      <c r="AA110" s="2379"/>
      <c r="AB110" s="2379"/>
      <c r="AC110" s="2379"/>
      <c r="AD110" s="2379"/>
      <c r="AE110" s="2379"/>
      <c r="AF110" s="2379"/>
      <c r="AG110" s="2379"/>
      <c r="AH110" s="2379"/>
      <c r="AI110" s="2379"/>
      <c r="AJ110" s="2379"/>
      <c r="AK110" s="2379"/>
      <c r="AL110" s="2379"/>
      <c r="AM110" s="2379"/>
      <c r="AN110" s="2379"/>
      <c r="AO110" s="2379"/>
      <c r="AP110" s="2379"/>
      <c r="AQ110" s="2379"/>
      <c r="AR110" s="2379"/>
      <c r="AS110" s="2379"/>
      <c r="AT110" s="2379"/>
      <c r="BX110" s="2"/>
      <c r="BZ110" s="3"/>
      <c r="CG110" s="40"/>
      <c r="CH110" s="40"/>
      <c r="CI110" s="40"/>
      <c r="CJ110" s="40"/>
    </row>
    <row r="111" spans="1:104" ht="16.350000000000001" customHeight="1" x14ac:dyDescent="0.2">
      <c r="A111" s="109" t="s">
        <v>161</v>
      </c>
      <c r="B111" s="318"/>
      <c r="C111" s="349"/>
      <c r="D111" s="321"/>
      <c r="E111" s="321"/>
      <c r="F111" s="321"/>
      <c r="G111" s="321"/>
      <c r="H111" s="321"/>
      <c r="I111" s="321"/>
      <c r="J111" s="321"/>
      <c r="K111" s="321"/>
      <c r="L111" s="318"/>
      <c r="M111" s="350"/>
      <c r="N111" s="339"/>
      <c r="O111" s="335"/>
      <c r="P111" s="335"/>
      <c r="Q111" s="335"/>
      <c r="R111" s="233"/>
      <c r="S111" s="233"/>
      <c r="T111" s="233"/>
      <c r="U111" s="233"/>
      <c r="V111" s="233"/>
      <c r="W111" s="233"/>
      <c r="X111" s="233"/>
      <c r="Y111" s="233"/>
      <c r="Z111" s="2378"/>
      <c r="AA111" s="2379"/>
      <c r="AB111" s="2379"/>
      <c r="AC111" s="2379"/>
      <c r="AD111" s="2379"/>
      <c r="AE111" s="2379"/>
      <c r="AF111" s="2379"/>
      <c r="AG111" s="2379"/>
      <c r="AH111" s="2379"/>
      <c r="AI111" s="2379"/>
      <c r="AJ111" s="2379"/>
      <c r="AK111" s="2379"/>
      <c r="AL111" s="2379"/>
      <c r="AM111" s="2379"/>
      <c r="AN111" s="2379"/>
      <c r="AO111" s="2379"/>
      <c r="AP111" s="2379"/>
      <c r="AQ111" s="2379"/>
      <c r="AR111" s="2379"/>
      <c r="AS111" s="2379"/>
      <c r="AT111" s="2379"/>
      <c r="BX111" s="2"/>
      <c r="BZ111" s="3"/>
      <c r="CG111" s="40"/>
      <c r="CH111" s="40"/>
      <c r="CI111" s="40"/>
      <c r="CJ111" s="40"/>
    </row>
    <row r="112" spans="1:104" ht="16.350000000000001" customHeight="1" x14ac:dyDescent="0.2">
      <c r="A112" s="230" t="s">
        <v>162</v>
      </c>
      <c r="B112" s="351"/>
      <c r="C112" s="317"/>
      <c r="D112" s="352"/>
      <c r="E112" s="352"/>
      <c r="F112" s="352"/>
      <c r="G112" s="352"/>
      <c r="H112" s="352"/>
      <c r="I112" s="352"/>
      <c r="J112" s="352"/>
      <c r="K112" s="352"/>
      <c r="L112" s="351"/>
      <c r="M112" s="353"/>
      <c r="N112" s="2380"/>
      <c r="O112" s="335"/>
      <c r="P112" s="335"/>
      <c r="Q112" s="335"/>
      <c r="R112" s="233"/>
      <c r="S112" s="233"/>
      <c r="T112" s="233"/>
      <c r="U112" s="233"/>
      <c r="V112" s="233"/>
      <c r="W112" s="233"/>
      <c r="X112" s="233"/>
      <c r="Y112" s="233"/>
      <c r="Z112" s="2378"/>
      <c r="AA112" s="2379"/>
      <c r="AB112" s="2379"/>
      <c r="AC112" s="2379"/>
      <c r="AD112" s="2379"/>
      <c r="AE112" s="2379"/>
      <c r="AF112" s="2379"/>
      <c r="AG112" s="2379"/>
      <c r="AH112" s="2379"/>
      <c r="AI112" s="2379"/>
      <c r="AJ112" s="2379"/>
      <c r="AK112" s="2379"/>
      <c r="AL112" s="2379"/>
      <c r="AM112" s="2379"/>
      <c r="AN112" s="2379"/>
      <c r="AO112" s="2379"/>
      <c r="AP112" s="2379"/>
      <c r="AQ112" s="2379"/>
      <c r="AR112" s="2379"/>
      <c r="AS112" s="2379"/>
      <c r="AT112" s="2379"/>
      <c r="BX112" s="2"/>
      <c r="BZ112" s="3"/>
      <c r="CG112" s="40"/>
      <c r="CH112" s="40"/>
      <c r="CI112" s="40"/>
      <c r="CJ112" s="40"/>
    </row>
    <row r="113" spans="1:88" ht="31.35" customHeight="1" x14ac:dyDescent="0.2">
      <c r="A113" s="10" t="s">
        <v>163</v>
      </c>
      <c r="B113" s="1533"/>
      <c r="C113" s="1533"/>
      <c r="D113" s="1533"/>
      <c r="E113" s="1533"/>
      <c r="F113" s="1533"/>
      <c r="G113" s="1533"/>
      <c r="H113" s="1533"/>
      <c r="I113" s="1533"/>
      <c r="J113" s="1533"/>
      <c r="K113" s="1533"/>
      <c r="L113" s="1533"/>
      <c r="M113" s="1533"/>
      <c r="N113" s="1533"/>
      <c r="O113" s="1533"/>
      <c r="P113" s="1533"/>
      <c r="Q113" s="1533"/>
      <c r="R113" s="1533"/>
      <c r="S113" s="1533"/>
      <c r="T113" s="1533"/>
      <c r="U113" s="1533"/>
      <c r="V113" s="1533"/>
      <c r="W113" s="1533"/>
      <c r="X113" s="1533"/>
      <c r="Y113" s="1533"/>
      <c r="Z113" s="1533"/>
      <c r="AA113" s="1533"/>
      <c r="AB113" s="1533"/>
      <c r="AC113" s="1533"/>
      <c r="AD113" s="1533"/>
      <c r="AE113" s="1533"/>
      <c r="AF113" s="1533"/>
      <c r="AG113" s="1533"/>
      <c r="AH113" s="1533"/>
      <c r="AI113" s="1533"/>
      <c r="AJ113" s="1533"/>
      <c r="AK113" s="1533"/>
      <c r="AL113" s="1533"/>
      <c r="AM113" s="1533"/>
      <c r="AN113" s="1533"/>
      <c r="AO113" s="2381"/>
      <c r="AP113" s="2381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CG113" s="40"/>
      <c r="CH113" s="40"/>
      <c r="CI113" s="40"/>
      <c r="CJ113" s="40"/>
    </row>
    <row r="114" spans="1:88" ht="16.350000000000001" customHeight="1" x14ac:dyDescent="0.2">
      <c r="A114" s="3087" t="s">
        <v>164</v>
      </c>
      <c r="B114" s="2890" t="s">
        <v>4</v>
      </c>
      <c r="C114" s="2891"/>
      <c r="D114" s="2892"/>
      <c r="E114" s="3101" t="s">
        <v>5</v>
      </c>
      <c r="F114" s="3102"/>
      <c r="G114" s="3102"/>
      <c r="H114" s="3102"/>
      <c r="I114" s="3102"/>
      <c r="J114" s="3102"/>
      <c r="K114" s="3102"/>
      <c r="L114" s="3102"/>
      <c r="M114" s="3102"/>
      <c r="N114" s="3102"/>
      <c r="O114" s="3102"/>
      <c r="P114" s="3102"/>
      <c r="Q114" s="3102"/>
      <c r="R114" s="3102"/>
      <c r="S114" s="3102"/>
      <c r="T114" s="3102"/>
      <c r="U114" s="3102"/>
      <c r="V114" s="3102"/>
      <c r="W114" s="3102"/>
      <c r="X114" s="3102"/>
      <c r="Y114" s="3102"/>
      <c r="Z114" s="3102"/>
      <c r="AA114" s="3102"/>
      <c r="AB114" s="3102"/>
      <c r="AC114" s="3102"/>
      <c r="AD114" s="3102"/>
      <c r="AE114" s="3102"/>
      <c r="AF114" s="3102"/>
      <c r="AG114" s="3102"/>
      <c r="AH114" s="3102"/>
      <c r="AI114" s="3102"/>
      <c r="AJ114" s="3102"/>
      <c r="AK114" s="3102"/>
      <c r="AL114" s="3102"/>
      <c r="AM114" s="3102"/>
      <c r="AN114" s="3103"/>
      <c r="AO114" s="2892" t="s">
        <v>6</v>
      </c>
      <c r="AP114" s="2871" t="s">
        <v>165</v>
      </c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CG114" s="40"/>
      <c r="CH114" s="40"/>
      <c r="CI114" s="40"/>
      <c r="CJ114" s="40"/>
    </row>
    <row r="115" spans="1:88" ht="16.350000000000001" customHeight="1" x14ac:dyDescent="0.2">
      <c r="A115" s="2888"/>
      <c r="B115" s="3089"/>
      <c r="C115" s="2993"/>
      <c r="D115" s="3090"/>
      <c r="E115" s="3101" t="s">
        <v>11</v>
      </c>
      <c r="F115" s="3104"/>
      <c r="G115" s="3101" t="s">
        <v>12</v>
      </c>
      <c r="H115" s="3104"/>
      <c r="I115" s="3101" t="s">
        <v>13</v>
      </c>
      <c r="J115" s="3104"/>
      <c r="K115" s="3101" t="s">
        <v>14</v>
      </c>
      <c r="L115" s="3104"/>
      <c r="M115" s="3101" t="s">
        <v>15</v>
      </c>
      <c r="N115" s="3104"/>
      <c r="O115" s="3101" t="s">
        <v>16</v>
      </c>
      <c r="P115" s="3104"/>
      <c r="Q115" s="3102" t="s">
        <v>17</v>
      </c>
      <c r="R115" s="3104"/>
      <c r="S115" s="3101" t="s">
        <v>18</v>
      </c>
      <c r="T115" s="3104"/>
      <c r="U115" s="3101" t="s">
        <v>19</v>
      </c>
      <c r="V115" s="3104"/>
      <c r="W115" s="3101" t="s">
        <v>20</v>
      </c>
      <c r="X115" s="3104"/>
      <c r="Y115" s="3101" t="s">
        <v>21</v>
      </c>
      <c r="Z115" s="3104"/>
      <c r="AA115" s="3101" t="s">
        <v>22</v>
      </c>
      <c r="AB115" s="3104"/>
      <c r="AC115" s="3101" t="s">
        <v>23</v>
      </c>
      <c r="AD115" s="3104"/>
      <c r="AE115" s="3101" t="s">
        <v>24</v>
      </c>
      <c r="AF115" s="3104"/>
      <c r="AG115" s="3101" t="s">
        <v>25</v>
      </c>
      <c r="AH115" s="3104"/>
      <c r="AI115" s="3101" t="s">
        <v>26</v>
      </c>
      <c r="AJ115" s="3104"/>
      <c r="AK115" s="3101" t="s">
        <v>27</v>
      </c>
      <c r="AL115" s="3104"/>
      <c r="AM115" s="3102" t="s">
        <v>28</v>
      </c>
      <c r="AN115" s="3103"/>
      <c r="AO115" s="2892"/>
      <c r="AP115" s="2871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CG115" s="40"/>
      <c r="CH115" s="40"/>
      <c r="CI115" s="40"/>
      <c r="CJ115" s="40"/>
    </row>
    <row r="116" spans="1:88" ht="16.350000000000001" customHeight="1" x14ac:dyDescent="0.2">
      <c r="A116" s="3088"/>
      <c r="B116" s="1998" t="s">
        <v>29</v>
      </c>
      <c r="C116" s="465" t="s">
        <v>30</v>
      </c>
      <c r="D116" s="2001" t="s">
        <v>31</v>
      </c>
      <c r="E116" s="464" t="s">
        <v>30</v>
      </c>
      <c r="F116" s="2382" t="s">
        <v>31</v>
      </c>
      <c r="G116" s="464" t="s">
        <v>30</v>
      </c>
      <c r="H116" s="2382" t="s">
        <v>31</v>
      </c>
      <c r="I116" s="464" t="s">
        <v>30</v>
      </c>
      <c r="J116" s="2382" t="s">
        <v>31</v>
      </c>
      <c r="K116" s="464" t="s">
        <v>30</v>
      </c>
      <c r="L116" s="2382" t="s">
        <v>31</v>
      </c>
      <c r="M116" s="464" t="s">
        <v>30</v>
      </c>
      <c r="N116" s="2382" t="s">
        <v>31</v>
      </c>
      <c r="O116" s="464" t="s">
        <v>30</v>
      </c>
      <c r="P116" s="2382" t="s">
        <v>31</v>
      </c>
      <c r="Q116" s="464" t="s">
        <v>30</v>
      </c>
      <c r="R116" s="2382" t="s">
        <v>31</v>
      </c>
      <c r="S116" s="464" t="s">
        <v>30</v>
      </c>
      <c r="T116" s="2382" t="s">
        <v>31</v>
      </c>
      <c r="U116" s="464" t="s">
        <v>30</v>
      </c>
      <c r="V116" s="2382" t="s">
        <v>31</v>
      </c>
      <c r="W116" s="464" t="s">
        <v>30</v>
      </c>
      <c r="X116" s="2382" t="s">
        <v>31</v>
      </c>
      <c r="Y116" s="464" t="s">
        <v>30</v>
      </c>
      <c r="Z116" s="2382" t="s">
        <v>31</v>
      </c>
      <c r="AA116" s="464" t="s">
        <v>30</v>
      </c>
      <c r="AB116" s="2382" t="s">
        <v>31</v>
      </c>
      <c r="AC116" s="464" t="s">
        <v>30</v>
      </c>
      <c r="AD116" s="2382" t="s">
        <v>31</v>
      </c>
      <c r="AE116" s="464" t="s">
        <v>30</v>
      </c>
      <c r="AF116" s="2382" t="s">
        <v>31</v>
      </c>
      <c r="AG116" s="464" t="s">
        <v>30</v>
      </c>
      <c r="AH116" s="2382" t="s">
        <v>31</v>
      </c>
      <c r="AI116" s="464" t="s">
        <v>30</v>
      </c>
      <c r="AJ116" s="2382" t="s">
        <v>31</v>
      </c>
      <c r="AK116" s="464" t="s">
        <v>30</v>
      </c>
      <c r="AL116" s="2382" t="s">
        <v>31</v>
      </c>
      <c r="AM116" s="464" t="s">
        <v>30</v>
      </c>
      <c r="AN116" s="1999" t="s">
        <v>31</v>
      </c>
      <c r="AO116" s="3090"/>
      <c r="AP116" s="3093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CG116" s="40"/>
      <c r="CH116" s="40"/>
      <c r="CI116" s="40"/>
      <c r="CJ116" s="40"/>
    </row>
    <row r="117" spans="1:88" ht="16.350000000000001" customHeight="1" x14ac:dyDescent="0.2">
      <c r="A117" s="358" t="s">
        <v>166</v>
      </c>
      <c r="B117" s="109">
        <f>SUM(C117:D117)</f>
        <v>0</v>
      </c>
      <c r="C117" s="359">
        <f>SUM(E117+G117+I117+K117+M117+O117+Q117+S117+U117+W117+Y117+AA117+AC117+AE117+AG117+AI117+AK117+AM117)</f>
        <v>0</v>
      </c>
      <c r="D117" s="360">
        <f>SUM(F117+H117+J117+L117+N117+P117+R117+T117+V117+X117+Z117+AB117+AD117+AF117+AH117+AJ117+AL117+AN117)</f>
        <v>0</v>
      </c>
      <c r="E117" s="65"/>
      <c r="F117" s="190"/>
      <c r="G117" s="65"/>
      <c r="H117" s="361"/>
      <c r="I117" s="65"/>
      <c r="J117" s="361"/>
      <c r="K117" s="65"/>
      <c r="L117" s="361"/>
      <c r="M117" s="65"/>
      <c r="N117" s="361"/>
      <c r="O117" s="65"/>
      <c r="P117" s="361"/>
      <c r="Q117" s="362"/>
      <c r="R117" s="361"/>
      <c r="S117" s="65"/>
      <c r="T117" s="361"/>
      <c r="U117" s="65"/>
      <c r="V117" s="361"/>
      <c r="W117" s="65"/>
      <c r="X117" s="361"/>
      <c r="Y117" s="65"/>
      <c r="Z117" s="361"/>
      <c r="AA117" s="65"/>
      <c r="AB117" s="361"/>
      <c r="AC117" s="65"/>
      <c r="AD117" s="361"/>
      <c r="AE117" s="65"/>
      <c r="AF117" s="361"/>
      <c r="AG117" s="65"/>
      <c r="AH117" s="361"/>
      <c r="AI117" s="65"/>
      <c r="AJ117" s="361"/>
      <c r="AK117" s="65"/>
      <c r="AL117" s="361"/>
      <c r="AM117" s="363"/>
      <c r="AN117" s="364"/>
      <c r="AO117" s="112"/>
      <c r="AP117" s="112"/>
      <c r="AQ117" s="162"/>
      <c r="AR117" s="38"/>
      <c r="AS117" s="38"/>
      <c r="AT117" s="38"/>
      <c r="AU117" s="38"/>
      <c r="AV117" s="38"/>
      <c r="AW117" s="38"/>
      <c r="AX117" s="38"/>
      <c r="AY117" s="38"/>
      <c r="AZ117" s="38"/>
      <c r="BA117" s="38"/>
      <c r="BB117" s="38"/>
      <c r="BC117" s="8"/>
      <c r="BD117" s="8"/>
      <c r="BE117" s="8"/>
      <c r="BF117" s="8"/>
      <c r="CA117" s="39"/>
      <c r="CB117" s="39"/>
      <c r="CC117" s="39"/>
      <c r="CG117" s="40">
        <v>0</v>
      </c>
      <c r="CH117" s="40">
        <v>0</v>
      </c>
      <c r="CI117" s="40">
        <v>0</v>
      </c>
      <c r="CJ117" s="40"/>
    </row>
    <row r="118" spans="1:88" ht="16.350000000000001" customHeight="1" x14ac:dyDescent="0.2">
      <c r="A118" s="358" t="s">
        <v>167</v>
      </c>
      <c r="B118" s="109">
        <f>SUM(C118:D118)</f>
        <v>0</v>
      </c>
      <c r="C118" s="359">
        <f t="shared" ref="C118:D119" si="12">SUM(E118+G118+I118+K118+M118+O118+Q118+S118+U118+W118+Y118+AA118+AC118+AE118+AG118+AI118+AK118+AM118)</f>
        <v>0</v>
      </c>
      <c r="D118" s="360">
        <f t="shared" si="12"/>
        <v>0</v>
      </c>
      <c r="E118" s="45"/>
      <c r="F118" s="46"/>
      <c r="G118" s="45"/>
      <c r="H118" s="47"/>
      <c r="I118" s="45"/>
      <c r="J118" s="47"/>
      <c r="K118" s="45"/>
      <c r="L118" s="47"/>
      <c r="M118" s="45"/>
      <c r="N118" s="47"/>
      <c r="O118" s="45"/>
      <c r="P118" s="47"/>
      <c r="Q118" s="110"/>
      <c r="R118" s="47"/>
      <c r="S118" s="45"/>
      <c r="T118" s="47"/>
      <c r="U118" s="45"/>
      <c r="V118" s="47"/>
      <c r="W118" s="45"/>
      <c r="X118" s="47"/>
      <c r="Y118" s="45"/>
      <c r="Z118" s="47"/>
      <c r="AA118" s="45"/>
      <c r="AB118" s="47"/>
      <c r="AC118" s="45"/>
      <c r="AD118" s="47"/>
      <c r="AE118" s="45"/>
      <c r="AF118" s="47"/>
      <c r="AG118" s="45"/>
      <c r="AH118" s="47"/>
      <c r="AI118" s="45"/>
      <c r="AJ118" s="47"/>
      <c r="AK118" s="45"/>
      <c r="AL118" s="47"/>
      <c r="AM118" s="111"/>
      <c r="AN118" s="55"/>
      <c r="AO118" s="52"/>
      <c r="AP118" s="52"/>
      <c r="AQ118" s="162"/>
      <c r="AR118" s="38"/>
      <c r="AS118" s="38"/>
      <c r="AT118" s="38"/>
      <c r="AU118" s="38"/>
      <c r="AV118" s="38"/>
      <c r="AW118" s="38"/>
      <c r="AX118" s="38"/>
      <c r="AY118" s="38"/>
      <c r="AZ118" s="38"/>
      <c r="BA118" s="38"/>
      <c r="BB118" s="38"/>
      <c r="BC118" s="8"/>
      <c r="BD118" s="8"/>
      <c r="BE118" s="8"/>
      <c r="BF118" s="8"/>
      <c r="CG118" s="40">
        <v>0</v>
      </c>
      <c r="CH118" s="40">
        <v>0</v>
      </c>
      <c r="CI118" s="40">
        <v>0</v>
      </c>
      <c r="CJ118" s="40"/>
    </row>
    <row r="119" spans="1:88" ht="16.350000000000001" customHeight="1" x14ac:dyDescent="0.2">
      <c r="A119" s="2383" t="s">
        <v>168</v>
      </c>
      <c r="B119" s="230">
        <f>SUM(C119:D119)</f>
        <v>0</v>
      </c>
      <c r="C119" s="366">
        <f t="shared" si="12"/>
        <v>0</v>
      </c>
      <c r="D119" s="367">
        <f t="shared" si="12"/>
        <v>0</v>
      </c>
      <c r="E119" s="88"/>
      <c r="F119" s="89"/>
      <c r="G119" s="88"/>
      <c r="H119" s="87"/>
      <c r="I119" s="88"/>
      <c r="J119" s="87"/>
      <c r="K119" s="88"/>
      <c r="L119" s="87"/>
      <c r="M119" s="88"/>
      <c r="N119" s="87"/>
      <c r="O119" s="88"/>
      <c r="P119" s="87"/>
      <c r="Q119" s="126"/>
      <c r="R119" s="87"/>
      <c r="S119" s="88"/>
      <c r="T119" s="87"/>
      <c r="U119" s="88"/>
      <c r="V119" s="87"/>
      <c r="W119" s="88"/>
      <c r="X119" s="87"/>
      <c r="Y119" s="88"/>
      <c r="Z119" s="87"/>
      <c r="AA119" s="88"/>
      <c r="AB119" s="87"/>
      <c r="AC119" s="88"/>
      <c r="AD119" s="87"/>
      <c r="AE119" s="88"/>
      <c r="AF119" s="87"/>
      <c r="AG119" s="88"/>
      <c r="AH119" s="87"/>
      <c r="AI119" s="88"/>
      <c r="AJ119" s="87"/>
      <c r="AK119" s="88"/>
      <c r="AL119" s="87"/>
      <c r="AM119" s="127"/>
      <c r="AN119" s="92"/>
      <c r="AO119" s="94"/>
      <c r="AP119" s="94"/>
      <c r="AQ119" s="162"/>
      <c r="AR119" s="38"/>
      <c r="AS119" s="38"/>
      <c r="AT119" s="38"/>
      <c r="AU119" s="38"/>
      <c r="AV119" s="38"/>
      <c r="AW119" s="38"/>
      <c r="AX119" s="38"/>
      <c r="AY119" s="38"/>
      <c r="AZ119" s="38"/>
      <c r="BA119" s="38"/>
      <c r="BB119" s="38"/>
      <c r="BC119" s="8"/>
      <c r="BD119" s="8"/>
      <c r="BE119" s="8"/>
      <c r="BF119" s="8"/>
      <c r="CG119" s="40">
        <v>0</v>
      </c>
      <c r="CH119" s="40">
        <v>0</v>
      </c>
      <c r="CI119" s="40">
        <v>0</v>
      </c>
      <c r="CJ119" s="40"/>
    </row>
    <row r="120" spans="1:88" ht="31.35" customHeight="1" x14ac:dyDescent="0.2">
      <c r="A120" s="9" t="s">
        <v>169</v>
      </c>
      <c r="B120" s="368"/>
      <c r="C120" s="368"/>
      <c r="D120" s="6"/>
      <c r="E120" s="368"/>
      <c r="F120" s="6"/>
      <c r="G120" s="6"/>
      <c r="H120" s="6"/>
      <c r="I120" s="6"/>
      <c r="J120" s="6"/>
      <c r="K120" s="6"/>
      <c r="L120" s="369"/>
      <c r="M120" s="369"/>
      <c r="N120" s="369"/>
      <c r="O120" s="369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CG120" s="40"/>
      <c r="CH120" s="40"/>
      <c r="CI120" s="40"/>
      <c r="CJ120" s="40"/>
    </row>
    <row r="121" spans="1:88" ht="16.350000000000001" customHeight="1" x14ac:dyDescent="0.2">
      <c r="A121" s="3097" t="s">
        <v>170</v>
      </c>
      <c r="B121" s="3004"/>
      <c r="C121" s="3097" t="s">
        <v>32</v>
      </c>
      <c r="D121" s="3007"/>
      <c r="E121" s="3004"/>
      <c r="F121" s="3091" t="s">
        <v>171</v>
      </c>
      <c r="G121" s="3099"/>
      <c r="H121" s="3099"/>
      <c r="I121" s="3099"/>
      <c r="J121" s="3099"/>
      <c r="K121" s="3099"/>
      <c r="L121" s="3099"/>
      <c r="M121" s="3099"/>
      <c r="N121" s="3099"/>
      <c r="O121" s="3092"/>
      <c r="P121" s="3010" t="s">
        <v>7</v>
      </c>
      <c r="Q121" s="3004" t="s">
        <v>8</v>
      </c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CG121" s="40"/>
      <c r="CH121" s="40"/>
      <c r="CI121" s="40"/>
      <c r="CJ121" s="40"/>
    </row>
    <row r="122" spans="1:88" ht="24" customHeight="1" x14ac:dyDescent="0.2">
      <c r="A122" s="2907"/>
      <c r="B122" s="2883"/>
      <c r="C122" s="3098"/>
      <c r="D122" s="3008"/>
      <c r="E122" s="3084"/>
      <c r="F122" s="3091" t="s">
        <v>172</v>
      </c>
      <c r="G122" s="3100"/>
      <c r="H122" s="3091" t="s">
        <v>173</v>
      </c>
      <c r="I122" s="3100"/>
      <c r="J122" s="3082" t="s">
        <v>174</v>
      </c>
      <c r="K122" s="3083"/>
      <c r="L122" s="3082" t="s">
        <v>175</v>
      </c>
      <c r="M122" s="3083"/>
      <c r="N122" s="3091" t="s">
        <v>176</v>
      </c>
      <c r="O122" s="3092"/>
      <c r="P122" s="2904"/>
      <c r="Q122" s="2883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CG122" s="40"/>
      <c r="CH122" s="40"/>
      <c r="CI122" s="40"/>
      <c r="CJ122" s="40"/>
    </row>
    <row r="123" spans="1:88" ht="22.5" customHeight="1" x14ac:dyDescent="0.2">
      <c r="A123" s="3098"/>
      <c r="B123" s="3084"/>
      <c r="C123" s="2384" t="s">
        <v>29</v>
      </c>
      <c r="D123" s="2385" t="s">
        <v>30</v>
      </c>
      <c r="E123" s="2386" t="s">
        <v>31</v>
      </c>
      <c r="F123" s="2384" t="s">
        <v>30</v>
      </c>
      <c r="G123" s="2386" t="s">
        <v>31</v>
      </c>
      <c r="H123" s="2384" t="s">
        <v>30</v>
      </c>
      <c r="I123" s="2386" t="s">
        <v>31</v>
      </c>
      <c r="J123" s="2384" t="s">
        <v>30</v>
      </c>
      <c r="K123" s="2386" t="s">
        <v>31</v>
      </c>
      <c r="L123" s="2384" t="s">
        <v>30</v>
      </c>
      <c r="M123" s="2386" t="s">
        <v>31</v>
      </c>
      <c r="N123" s="2384" t="s">
        <v>30</v>
      </c>
      <c r="O123" s="2387" t="s">
        <v>31</v>
      </c>
      <c r="P123" s="3096"/>
      <c r="Q123" s="3084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CG123" s="40"/>
      <c r="CH123" s="40"/>
      <c r="CI123" s="40"/>
      <c r="CJ123" s="40"/>
    </row>
    <row r="124" spans="1:88" ht="16.350000000000001" customHeight="1" x14ac:dyDescent="0.2">
      <c r="A124" s="3073" t="s">
        <v>177</v>
      </c>
      <c r="B124" s="2388" t="s">
        <v>178</v>
      </c>
      <c r="C124" s="2389">
        <f t="shared" ref="C124:C130" si="13">SUM(D124:E124)</f>
        <v>0</v>
      </c>
      <c r="D124" s="2390">
        <f>SUM(F124+H124+J124+L124+N124)</f>
        <v>0</v>
      </c>
      <c r="E124" s="377">
        <f>SUM(G124+I124+K124+M124+O124)</f>
        <v>0</v>
      </c>
      <c r="F124" s="2391"/>
      <c r="G124" s="2392"/>
      <c r="H124" s="2391"/>
      <c r="I124" s="2392"/>
      <c r="J124" s="2391"/>
      <c r="K124" s="2392"/>
      <c r="L124" s="2391"/>
      <c r="M124" s="2392"/>
      <c r="N124" s="2391"/>
      <c r="O124" s="2393"/>
      <c r="P124" s="2394"/>
      <c r="Q124" s="2392"/>
      <c r="R124" s="3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CG124" s="40">
        <v>0</v>
      </c>
      <c r="CH124" s="40">
        <v>0</v>
      </c>
      <c r="CI124" s="40">
        <v>0</v>
      </c>
      <c r="CJ124" s="40">
        <v>0</v>
      </c>
    </row>
    <row r="125" spans="1:88" ht="16.350000000000001" customHeight="1" x14ac:dyDescent="0.2">
      <c r="A125" s="2890"/>
      <c r="B125" s="382" t="s">
        <v>179</v>
      </c>
      <c r="C125" s="383">
        <f>SUM(D125:E125)</f>
        <v>0</v>
      </c>
      <c r="D125" s="384">
        <f t="shared" ref="D125:E130" si="14">SUM(F125+H125+J125+L125+N125)</f>
        <v>0</v>
      </c>
      <c r="E125" s="385">
        <f t="shared" si="14"/>
        <v>0</v>
      </c>
      <c r="F125" s="2395"/>
      <c r="G125" s="2396"/>
      <c r="H125" s="2395"/>
      <c r="I125" s="2396"/>
      <c r="J125" s="2395"/>
      <c r="K125" s="2396"/>
      <c r="L125" s="2395"/>
      <c r="M125" s="2396"/>
      <c r="N125" s="2395"/>
      <c r="O125" s="2397"/>
      <c r="P125" s="2398"/>
      <c r="Q125" s="2396"/>
      <c r="R125" s="3"/>
      <c r="CG125" s="40"/>
      <c r="CH125" s="40"/>
      <c r="CI125" s="40"/>
      <c r="CJ125" s="40"/>
    </row>
    <row r="126" spans="1:88" ht="30.75" customHeight="1" thickBot="1" x14ac:dyDescent="0.3">
      <c r="A126" s="2898"/>
      <c r="B126" s="390" t="s">
        <v>180</v>
      </c>
      <c r="C126" s="391">
        <f t="shared" si="13"/>
        <v>0</v>
      </c>
      <c r="D126" s="392">
        <f>SUM(F126+H126+J126+L126+N126)</f>
        <v>0</v>
      </c>
      <c r="E126" s="393">
        <f t="shared" si="14"/>
        <v>0</v>
      </c>
      <c r="F126" s="2399"/>
      <c r="G126" s="2400"/>
      <c r="H126" s="2399"/>
      <c r="I126" s="2400"/>
      <c r="J126" s="2399"/>
      <c r="K126" s="2400"/>
      <c r="L126" s="2399"/>
      <c r="M126" s="2400"/>
      <c r="N126" s="2399"/>
      <c r="O126" s="2401"/>
      <c r="P126" s="2402"/>
      <c r="Q126" s="2400"/>
      <c r="R126" s="3"/>
      <c r="CG126" s="40"/>
      <c r="CH126" s="40"/>
      <c r="CI126" s="40"/>
      <c r="CJ126" s="40"/>
    </row>
    <row r="127" spans="1:88" ht="16.350000000000001" customHeight="1" thickTop="1" x14ac:dyDescent="0.2">
      <c r="A127" s="2899" t="s">
        <v>181</v>
      </c>
      <c r="B127" s="26" t="s">
        <v>72</v>
      </c>
      <c r="C127" s="398">
        <f t="shared" si="13"/>
        <v>0</v>
      </c>
      <c r="D127" s="399">
        <f t="shared" si="14"/>
        <v>0</v>
      </c>
      <c r="E127" s="377">
        <f t="shared" si="14"/>
        <v>0</v>
      </c>
      <c r="F127" s="2391"/>
      <c r="G127" s="2392"/>
      <c r="H127" s="2391"/>
      <c r="I127" s="2392"/>
      <c r="J127" s="2391"/>
      <c r="K127" s="2392"/>
      <c r="L127" s="2391"/>
      <c r="M127" s="2392"/>
      <c r="N127" s="2391"/>
      <c r="O127" s="2393"/>
      <c r="P127" s="2394"/>
      <c r="Q127" s="2392"/>
      <c r="R127" s="3"/>
      <c r="CG127" s="40"/>
      <c r="CH127" s="40"/>
      <c r="CI127" s="40"/>
      <c r="CJ127" s="40"/>
    </row>
    <row r="128" spans="1:88" ht="16.350000000000001" customHeight="1" x14ac:dyDescent="0.2">
      <c r="A128" s="2871"/>
      <c r="B128" s="26" t="s">
        <v>182</v>
      </c>
      <c r="C128" s="398">
        <f t="shared" si="13"/>
        <v>0</v>
      </c>
      <c r="D128" s="399">
        <f t="shared" si="14"/>
        <v>0</v>
      </c>
      <c r="E128" s="377">
        <f t="shared" si="14"/>
        <v>0</v>
      </c>
      <c r="F128" s="2391"/>
      <c r="G128" s="2392"/>
      <c r="H128" s="2391"/>
      <c r="I128" s="2392"/>
      <c r="J128" s="2391"/>
      <c r="K128" s="2392"/>
      <c r="L128" s="2391"/>
      <c r="M128" s="2392"/>
      <c r="N128" s="2391"/>
      <c r="O128" s="2393"/>
      <c r="P128" s="2394"/>
      <c r="Q128" s="2392"/>
      <c r="R128" s="3"/>
      <c r="CG128" s="40"/>
      <c r="CH128" s="40"/>
      <c r="CI128" s="40"/>
      <c r="CJ128" s="40"/>
    </row>
    <row r="129" spans="1:88" ht="16.350000000000001" customHeight="1" x14ac:dyDescent="0.2">
      <c r="A129" s="2871"/>
      <c r="B129" s="41" t="s">
        <v>183</v>
      </c>
      <c r="C129" s="383">
        <f t="shared" si="13"/>
        <v>0</v>
      </c>
      <c r="D129" s="384">
        <f t="shared" si="14"/>
        <v>0</v>
      </c>
      <c r="E129" s="385">
        <f t="shared" si="14"/>
        <v>0</v>
      </c>
      <c r="F129" s="2395"/>
      <c r="G129" s="2396"/>
      <c r="H129" s="2395"/>
      <c r="I129" s="2396"/>
      <c r="J129" s="2395"/>
      <c r="K129" s="2396"/>
      <c r="L129" s="2395"/>
      <c r="M129" s="2396"/>
      <c r="N129" s="2395"/>
      <c r="O129" s="2397"/>
      <c r="P129" s="2398"/>
      <c r="Q129" s="2396"/>
      <c r="R129" s="3"/>
      <c r="CG129" s="40"/>
      <c r="CH129" s="40"/>
      <c r="CI129" s="40"/>
      <c r="CJ129" s="40"/>
    </row>
    <row r="130" spans="1:88" ht="16.350000000000001" customHeight="1" x14ac:dyDescent="0.2">
      <c r="A130" s="3093"/>
      <c r="B130" s="400" t="s">
        <v>109</v>
      </c>
      <c r="C130" s="401">
        <f t="shared" si="13"/>
        <v>0</v>
      </c>
      <c r="D130" s="402">
        <f t="shared" si="14"/>
        <v>0</v>
      </c>
      <c r="E130" s="403">
        <f t="shared" si="14"/>
        <v>0</v>
      </c>
      <c r="F130" s="2403"/>
      <c r="G130" s="2404"/>
      <c r="H130" s="2403"/>
      <c r="I130" s="2404"/>
      <c r="J130" s="2403"/>
      <c r="K130" s="2404"/>
      <c r="L130" s="2403"/>
      <c r="M130" s="2404"/>
      <c r="N130" s="2403"/>
      <c r="O130" s="2405"/>
      <c r="P130" s="2406"/>
      <c r="Q130" s="2404"/>
      <c r="R130" s="3"/>
      <c r="CG130" s="40"/>
      <c r="CH130" s="40"/>
      <c r="CI130" s="40"/>
      <c r="CJ130" s="40"/>
    </row>
    <row r="131" spans="1:88" ht="27" customHeight="1" x14ac:dyDescent="0.25">
      <c r="A131" s="9" t="s">
        <v>184</v>
      </c>
      <c r="B131" s="408"/>
      <c r="C131" s="408"/>
      <c r="D131" s="408"/>
      <c r="E131" s="408"/>
      <c r="F131" s="408"/>
      <c r="G131" s="408"/>
      <c r="H131" s="408"/>
      <c r="I131" s="408"/>
      <c r="J131" s="408"/>
      <c r="K131" s="408"/>
      <c r="L131" s="408"/>
      <c r="M131" s="408"/>
      <c r="N131" s="408"/>
      <c r="O131" s="408"/>
      <c r="P131" s="408"/>
      <c r="Q131" s="408"/>
      <c r="R131" s="408"/>
      <c r="S131" s="408"/>
      <c r="T131" s="408"/>
      <c r="U131" s="408"/>
      <c r="V131" s="408"/>
      <c r="W131" s="408"/>
      <c r="X131" s="408"/>
      <c r="Y131" s="408"/>
      <c r="Z131" s="408"/>
      <c r="AA131" s="408"/>
      <c r="AB131" s="408"/>
      <c r="AC131" s="408"/>
      <c r="AD131" s="408"/>
      <c r="AE131" s="408"/>
      <c r="AF131" s="408"/>
      <c r="AG131" s="408"/>
      <c r="AH131" s="408"/>
      <c r="AI131" s="408"/>
      <c r="AJ131" s="408"/>
      <c r="AK131" s="408"/>
      <c r="AL131" s="408"/>
      <c r="AM131" s="408"/>
      <c r="CG131" s="40"/>
      <c r="CH131" s="40"/>
      <c r="CI131" s="40"/>
      <c r="CJ131" s="40"/>
    </row>
    <row r="132" spans="1:88" ht="16.5" customHeight="1" x14ac:dyDescent="0.2">
      <c r="A132" s="3094" t="s">
        <v>49</v>
      </c>
      <c r="B132" s="3094" t="s">
        <v>185</v>
      </c>
      <c r="C132" s="3010" t="s">
        <v>29</v>
      </c>
      <c r="D132" s="3010" t="s">
        <v>30</v>
      </c>
      <c r="E132" s="3004" t="s">
        <v>31</v>
      </c>
      <c r="F132" s="3077" t="s">
        <v>186</v>
      </c>
      <c r="G132" s="3078"/>
      <c r="H132" s="3078"/>
      <c r="I132" s="3078"/>
      <c r="J132" s="3078"/>
      <c r="K132" s="3078"/>
      <c r="L132" s="3078"/>
      <c r="M132" s="3078"/>
      <c r="N132" s="3078"/>
      <c r="O132" s="3078"/>
      <c r="P132" s="3078"/>
      <c r="Q132" s="3078"/>
      <c r="R132" s="3078"/>
      <c r="S132" s="3078"/>
      <c r="T132" s="3078"/>
      <c r="U132" s="3078"/>
      <c r="V132" s="3078"/>
      <c r="W132" s="3078"/>
      <c r="X132" s="3078"/>
      <c r="Y132" s="3078"/>
      <c r="Z132" s="3078"/>
      <c r="AA132" s="3078"/>
      <c r="AB132" s="3078"/>
      <c r="AC132" s="3078"/>
      <c r="AD132" s="3078"/>
      <c r="AE132" s="3078"/>
      <c r="AF132" s="3078"/>
      <c r="AG132" s="3078"/>
      <c r="AH132" s="3078"/>
      <c r="AI132" s="3078"/>
      <c r="AJ132" s="3078"/>
      <c r="AK132" s="3078"/>
      <c r="AL132" s="3078"/>
      <c r="AM132" s="3079"/>
      <c r="AN132" s="3010" t="s">
        <v>7</v>
      </c>
      <c r="AO132" s="3004" t="s">
        <v>8</v>
      </c>
      <c r="CG132" s="40"/>
      <c r="CH132" s="40"/>
      <c r="CI132" s="40"/>
      <c r="CJ132" s="40"/>
    </row>
    <row r="133" spans="1:88" ht="15" customHeight="1" x14ac:dyDescent="0.2">
      <c r="A133" s="2901"/>
      <c r="B133" s="2901"/>
      <c r="C133" s="2904"/>
      <c r="D133" s="2904"/>
      <c r="E133" s="2883"/>
      <c r="F133" s="3082" t="s">
        <v>187</v>
      </c>
      <c r="G133" s="3085"/>
      <c r="H133" s="3082" t="s">
        <v>188</v>
      </c>
      <c r="I133" s="3085"/>
      <c r="J133" s="3082" t="s">
        <v>189</v>
      </c>
      <c r="K133" s="3085"/>
      <c r="L133" s="3082" t="s">
        <v>190</v>
      </c>
      <c r="M133" s="3085"/>
      <c r="N133" s="3082" t="s">
        <v>191</v>
      </c>
      <c r="O133" s="3085"/>
      <c r="P133" s="3082" t="s">
        <v>192</v>
      </c>
      <c r="Q133" s="3083"/>
      <c r="R133" s="3082" t="s">
        <v>193</v>
      </c>
      <c r="S133" s="3083"/>
      <c r="T133" s="3082" t="s">
        <v>194</v>
      </c>
      <c r="U133" s="3083"/>
      <c r="V133" s="3082" t="s">
        <v>195</v>
      </c>
      <c r="W133" s="3083"/>
      <c r="X133" s="3082" t="s">
        <v>196</v>
      </c>
      <c r="Y133" s="3083"/>
      <c r="Z133" s="3082" t="s">
        <v>197</v>
      </c>
      <c r="AA133" s="3083"/>
      <c r="AB133" s="3082" t="s">
        <v>198</v>
      </c>
      <c r="AC133" s="3083"/>
      <c r="AD133" s="3082" t="s">
        <v>199</v>
      </c>
      <c r="AE133" s="3083"/>
      <c r="AF133" s="3082" t="s">
        <v>200</v>
      </c>
      <c r="AG133" s="3083"/>
      <c r="AH133" s="3082" t="s">
        <v>201</v>
      </c>
      <c r="AI133" s="3083"/>
      <c r="AJ133" s="3082" t="s">
        <v>202</v>
      </c>
      <c r="AK133" s="3083"/>
      <c r="AL133" s="3082" t="s">
        <v>203</v>
      </c>
      <c r="AM133" s="3086"/>
      <c r="AN133" s="2904"/>
      <c r="AO133" s="2883"/>
      <c r="CG133" s="40"/>
      <c r="CH133" s="40"/>
      <c r="CI133" s="40"/>
      <c r="CJ133" s="40"/>
    </row>
    <row r="134" spans="1:88" ht="15.75" customHeight="1" x14ac:dyDescent="0.2">
      <c r="A134" s="3095"/>
      <c r="B134" s="3095"/>
      <c r="C134" s="3096"/>
      <c r="D134" s="3096"/>
      <c r="E134" s="3084"/>
      <c r="F134" s="2407" t="s">
        <v>204</v>
      </c>
      <c r="G134" s="2408" t="s">
        <v>31</v>
      </c>
      <c r="H134" s="2407" t="s">
        <v>204</v>
      </c>
      <c r="I134" s="2408" t="s">
        <v>31</v>
      </c>
      <c r="J134" s="2407" t="s">
        <v>204</v>
      </c>
      <c r="K134" s="2408" t="s">
        <v>31</v>
      </c>
      <c r="L134" s="2407" t="s">
        <v>204</v>
      </c>
      <c r="M134" s="2408" t="s">
        <v>31</v>
      </c>
      <c r="N134" s="2407" t="s">
        <v>204</v>
      </c>
      <c r="O134" s="2408" t="s">
        <v>31</v>
      </c>
      <c r="P134" s="2407" t="s">
        <v>204</v>
      </c>
      <c r="Q134" s="2408" t="s">
        <v>31</v>
      </c>
      <c r="R134" s="2407" t="s">
        <v>204</v>
      </c>
      <c r="S134" s="2408" t="s">
        <v>31</v>
      </c>
      <c r="T134" s="2407" t="s">
        <v>204</v>
      </c>
      <c r="U134" s="2408" t="s">
        <v>31</v>
      </c>
      <c r="V134" s="2407" t="s">
        <v>204</v>
      </c>
      <c r="W134" s="2408" t="s">
        <v>31</v>
      </c>
      <c r="X134" s="2407" t="s">
        <v>204</v>
      </c>
      <c r="Y134" s="2408" t="s">
        <v>31</v>
      </c>
      <c r="Z134" s="2407" t="s">
        <v>204</v>
      </c>
      <c r="AA134" s="2408" t="s">
        <v>31</v>
      </c>
      <c r="AB134" s="2407" t="s">
        <v>204</v>
      </c>
      <c r="AC134" s="2408" t="s">
        <v>31</v>
      </c>
      <c r="AD134" s="2407" t="s">
        <v>204</v>
      </c>
      <c r="AE134" s="2408" t="s">
        <v>31</v>
      </c>
      <c r="AF134" s="2407" t="s">
        <v>204</v>
      </c>
      <c r="AG134" s="2408" t="s">
        <v>31</v>
      </c>
      <c r="AH134" s="2407" t="s">
        <v>204</v>
      </c>
      <c r="AI134" s="2408" t="s">
        <v>31</v>
      </c>
      <c r="AJ134" s="2407" t="s">
        <v>204</v>
      </c>
      <c r="AK134" s="2408" t="s">
        <v>31</v>
      </c>
      <c r="AL134" s="2407" t="s">
        <v>204</v>
      </c>
      <c r="AM134" s="2409" t="s">
        <v>31</v>
      </c>
      <c r="AN134" s="3096"/>
      <c r="AO134" s="3084"/>
      <c r="CG134" s="40"/>
      <c r="CH134" s="40"/>
      <c r="CI134" s="40"/>
      <c r="CJ134" s="40"/>
    </row>
    <row r="135" spans="1:88" x14ac:dyDescent="0.2">
      <c r="A135" s="3073" t="s">
        <v>72</v>
      </c>
      <c r="B135" s="2410" t="s">
        <v>205</v>
      </c>
      <c r="C135" s="2389">
        <f>SUM(D135:E135)</f>
        <v>0</v>
      </c>
      <c r="D135" s="2390">
        <f>+F135+H135+J135+L135+N135+P135+R135+T135+V135+X135+Z135+AB135+AD135+AF135+AH135+AJ135+AL135</f>
        <v>0</v>
      </c>
      <c r="E135" s="2411">
        <f>+G135+I135+K135+M135+O135+Q135+S135+U135+W135+Y135+AA135+AC135+AE135+AG135+AI135+AK135+AM135</f>
        <v>0</v>
      </c>
      <c r="F135" s="2412"/>
      <c r="G135" s="2413"/>
      <c r="H135" s="2412"/>
      <c r="I135" s="2413"/>
      <c r="J135" s="2412"/>
      <c r="K135" s="2413"/>
      <c r="L135" s="2412"/>
      <c r="M135" s="2413"/>
      <c r="N135" s="2412"/>
      <c r="O135" s="2413"/>
      <c r="P135" s="2412"/>
      <c r="Q135" s="2413"/>
      <c r="R135" s="2412"/>
      <c r="S135" s="2413"/>
      <c r="T135" s="2412"/>
      <c r="U135" s="2413"/>
      <c r="V135" s="2412"/>
      <c r="W135" s="2413"/>
      <c r="X135" s="2412"/>
      <c r="Y135" s="2413"/>
      <c r="Z135" s="2412"/>
      <c r="AA135" s="2413"/>
      <c r="AB135" s="2412"/>
      <c r="AC135" s="2413"/>
      <c r="AD135" s="2412"/>
      <c r="AE135" s="2413"/>
      <c r="AF135" s="2412"/>
      <c r="AG135" s="2413"/>
      <c r="AH135" s="2412"/>
      <c r="AI135" s="2413"/>
      <c r="AJ135" s="2412"/>
      <c r="AK135" s="2413"/>
      <c r="AL135" s="2412"/>
      <c r="AM135" s="2414"/>
      <c r="AN135" s="2415"/>
      <c r="AO135" s="2413"/>
      <c r="AP135" s="3"/>
      <c r="CG135" s="5">
        <v>0</v>
      </c>
      <c r="CH135" s="5">
        <v>0</v>
      </c>
      <c r="CI135" s="5">
        <v>0</v>
      </c>
      <c r="CJ135" s="5">
        <v>0</v>
      </c>
    </row>
    <row r="136" spans="1:88" x14ac:dyDescent="0.2">
      <c r="A136" s="2871"/>
      <c r="B136" s="109" t="s">
        <v>206</v>
      </c>
      <c r="C136" s="383">
        <f>SUM(D136:E136)</f>
        <v>0</v>
      </c>
      <c r="D136" s="384">
        <f t="shared" ref="D136:E148" si="15">+F136+H136+J136+L136+N136+P136+R136+T136+V136+X136+Z136+AB136+AD136+AF136+AH136+AJ136+AL136</f>
        <v>0</v>
      </c>
      <c r="E136" s="358">
        <f t="shared" si="15"/>
        <v>0</v>
      </c>
      <c r="F136" s="65"/>
      <c r="G136" s="190"/>
      <c r="H136" s="65"/>
      <c r="I136" s="190"/>
      <c r="J136" s="65"/>
      <c r="K136" s="190"/>
      <c r="L136" s="65"/>
      <c r="M136" s="190"/>
      <c r="N136" s="65"/>
      <c r="O136" s="190"/>
      <c r="P136" s="65"/>
      <c r="Q136" s="190"/>
      <c r="R136" s="65"/>
      <c r="S136" s="190"/>
      <c r="T136" s="65"/>
      <c r="U136" s="190"/>
      <c r="V136" s="65"/>
      <c r="W136" s="190"/>
      <c r="X136" s="65"/>
      <c r="Y136" s="190"/>
      <c r="Z136" s="65"/>
      <c r="AA136" s="190"/>
      <c r="AB136" s="65"/>
      <c r="AC136" s="190"/>
      <c r="AD136" s="65"/>
      <c r="AE136" s="190"/>
      <c r="AF136" s="65"/>
      <c r="AG136" s="190"/>
      <c r="AH136" s="65"/>
      <c r="AI136" s="190"/>
      <c r="AJ136" s="65"/>
      <c r="AK136" s="190"/>
      <c r="AL136" s="65"/>
      <c r="AM136" s="414"/>
      <c r="AN136" s="362"/>
      <c r="AO136" s="190"/>
      <c r="AP136" s="3"/>
    </row>
    <row r="137" spans="1:88" x14ac:dyDescent="0.2">
      <c r="A137" s="2871"/>
      <c r="B137" s="109" t="s">
        <v>207</v>
      </c>
      <c r="C137" s="383">
        <f t="shared" ref="C137:C148" si="16">SUM(D137:E137)</f>
        <v>0</v>
      </c>
      <c r="D137" s="384">
        <f t="shared" si="15"/>
        <v>0</v>
      </c>
      <c r="E137" s="358">
        <f t="shared" si="15"/>
        <v>0</v>
      </c>
      <c r="F137" s="45"/>
      <c r="G137" s="46"/>
      <c r="H137" s="45"/>
      <c r="I137" s="46"/>
      <c r="J137" s="45"/>
      <c r="K137" s="46"/>
      <c r="L137" s="45"/>
      <c r="M137" s="46"/>
      <c r="N137" s="45"/>
      <c r="O137" s="46"/>
      <c r="P137" s="45"/>
      <c r="Q137" s="46"/>
      <c r="R137" s="45"/>
      <c r="S137" s="46"/>
      <c r="T137" s="45"/>
      <c r="U137" s="46"/>
      <c r="V137" s="45"/>
      <c r="W137" s="46"/>
      <c r="X137" s="45"/>
      <c r="Y137" s="46"/>
      <c r="Z137" s="45"/>
      <c r="AA137" s="46"/>
      <c r="AB137" s="45"/>
      <c r="AC137" s="46"/>
      <c r="AD137" s="45"/>
      <c r="AE137" s="46"/>
      <c r="AF137" s="45"/>
      <c r="AG137" s="46"/>
      <c r="AH137" s="45"/>
      <c r="AI137" s="46"/>
      <c r="AJ137" s="45"/>
      <c r="AK137" s="46"/>
      <c r="AL137" s="45"/>
      <c r="AM137" s="415"/>
      <c r="AN137" s="110"/>
      <c r="AO137" s="46"/>
      <c r="AP137" s="3"/>
    </row>
    <row r="138" spans="1:88" x14ac:dyDescent="0.2">
      <c r="A138" s="2871"/>
      <c r="B138" s="109" t="s">
        <v>208</v>
      </c>
      <c r="C138" s="383">
        <f t="shared" si="16"/>
        <v>0</v>
      </c>
      <c r="D138" s="384">
        <f t="shared" si="15"/>
        <v>0</v>
      </c>
      <c r="E138" s="358">
        <f t="shared" si="15"/>
        <v>0</v>
      </c>
      <c r="F138" s="45"/>
      <c r="G138" s="46"/>
      <c r="H138" s="45"/>
      <c r="I138" s="46"/>
      <c r="J138" s="45"/>
      <c r="K138" s="46"/>
      <c r="L138" s="45"/>
      <c r="M138" s="46"/>
      <c r="N138" s="45"/>
      <c r="O138" s="46"/>
      <c r="P138" s="45"/>
      <c r="Q138" s="46"/>
      <c r="R138" s="45"/>
      <c r="S138" s="46"/>
      <c r="T138" s="45"/>
      <c r="U138" s="46"/>
      <c r="V138" s="45"/>
      <c r="W138" s="46"/>
      <c r="X138" s="45"/>
      <c r="Y138" s="46"/>
      <c r="Z138" s="45"/>
      <c r="AA138" s="46"/>
      <c r="AB138" s="45"/>
      <c r="AC138" s="46"/>
      <c r="AD138" s="45"/>
      <c r="AE138" s="46"/>
      <c r="AF138" s="45"/>
      <c r="AG138" s="46"/>
      <c r="AH138" s="45"/>
      <c r="AI138" s="46"/>
      <c r="AJ138" s="45"/>
      <c r="AK138" s="46"/>
      <c r="AL138" s="45"/>
      <c r="AM138" s="415"/>
      <c r="AN138" s="110"/>
      <c r="AO138" s="46"/>
      <c r="AP138" s="3"/>
    </row>
    <row r="139" spans="1:88" x14ac:dyDescent="0.2">
      <c r="A139" s="2871"/>
      <c r="B139" s="416" t="s">
        <v>209</v>
      </c>
      <c r="C139" s="383">
        <f t="shared" si="16"/>
        <v>0</v>
      </c>
      <c r="D139" s="384">
        <f t="shared" si="15"/>
        <v>0</v>
      </c>
      <c r="E139" s="358">
        <f t="shared" si="15"/>
        <v>0</v>
      </c>
      <c r="F139" s="45"/>
      <c r="G139" s="46"/>
      <c r="H139" s="45"/>
      <c r="I139" s="46"/>
      <c r="J139" s="45"/>
      <c r="K139" s="46"/>
      <c r="L139" s="45"/>
      <c r="M139" s="46"/>
      <c r="N139" s="45"/>
      <c r="O139" s="46"/>
      <c r="P139" s="45"/>
      <c r="Q139" s="46"/>
      <c r="R139" s="45"/>
      <c r="S139" s="46"/>
      <c r="T139" s="45"/>
      <c r="U139" s="46"/>
      <c r="V139" s="45"/>
      <c r="W139" s="46"/>
      <c r="X139" s="45"/>
      <c r="Y139" s="46"/>
      <c r="Z139" s="45"/>
      <c r="AA139" s="46"/>
      <c r="AB139" s="45"/>
      <c r="AC139" s="46"/>
      <c r="AD139" s="45"/>
      <c r="AE139" s="46"/>
      <c r="AF139" s="45"/>
      <c r="AG139" s="46"/>
      <c r="AH139" s="45"/>
      <c r="AI139" s="46"/>
      <c r="AJ139" s="45"/>
      <c r="AK139" s="46"/>
      <c r="AL139" s="45"/>
      <c r="AM139" s="415"/>
      <c r="AN139" s="110"/>
      <c r="AO139" s="46"/>
      <c r="AP139" s="3"/>
    </row>
    <row r="140" spans="1:88" x14ac:dyDescent="0.2">
      <c r="A140" s="2871"/>
      <c r="B140" s="109" t="s">
        <v>210</v>
      </c>
      <c r="C140" s="383">
        <f t="shared" si="16"/>
        <v>0</v>
      </c>
      <c r="D140" s="384">
        <f t="shared" si="15"/>
        <v>0</v>
      </c>
      <c r="E140" s="358">
        <f t="shared" si="15"/>
        <v>0</v>
      </c>
      <c r="F140" s="79"/>
      <c r="G140" s="73"/>
      <c r="H140" s="79"/>
      <c r="I140" s="73"/>
      <c r="J140" s="79"/>
      <c r="K140" s="73"/>
      <c r="L140" s="79"/>
      <c r="M140" s="73"/>
      <c r="N140" s="79"/>
      <c r="O140" s="73"/>
      <c r="P140" s="79"/>
      <c r="Q140" s="73"/>
      <c r="R140" s="79"/>
      <c r="S140" s="73"/>
      <c r="T140" s="79"/>
      <c r="U140" s="73"/>
      <c r="V140" s="79"/>
      <c r="W140" s="73"/>
      <c r="X140" s="79"/>
      <c r="Y140" s="73"/>
      <c r="Z140" s="79"/>
      <c r="AA140" s="73"/>
      <c r="AB140" s="79"/>
      <c r="AC140" s="73"/>
      <c r="AD140" s="79"/>
      <c r="AE140" s="73"/>
      <c r="AF140" s="79"/>
      <c r="AG140" s="73"/>
      <c r="AH140" s="79"/>
      <c r="AI140" s="73"/>
      <c r="AJ140" s="79"/>
      <c r="AK140" s="73"/>
      <c r="AL140" s="79"/>
      <c r="AM140" s="417"/>
      <c r="AN140" s="418"/>
      <c r="AO140" s="73"/>
      <c r="AP140" s="3"/>
    </row>
    <row r="141" spans="1:88" x14ac:dyDescent="0.2">
      <c r="A141" s="2871"/>
      <c r="B141" s="109" t="s">
        <v>211</v>
      </c>
      <c r="C141" s="383">
        <f t="shared" si="16"/>
        <v>0</v>
      </c>
      <c r="D141" s="384">
        <f t="shared" si="15"/>
        <v>0</v>
      </c>
      <c r="E141" s="358">
        <f t="shared" si="15"/>
        <v>0</v>
      </c>
      <c r="F141" s="79"/>
      <c r="G141" s="73"/>
      <c r="H141" s="79"/>
      <c r="I141" s="73"/>
      <c r="J141" s="79"/>
      <c r="K141" s="73"/>
      <c r="L141" s="79"/>
      <c r="M141" s="73"/>
      <c r="N141" s="79"/>
      <c r="O141" s="73"/>
      <c r="P141" s="79"/>
      <c r="Q141" s="73"/>
      <c r="R141" s="79"/>
      <c r="S141" s="73"/>
      <c r="T141" s="79"/>
      <c r="U141" s="73"/>
      <c r="V141" s="79"/>
      <c r="W141" s="73"/>
      <c r="X141" s="79"/>
      <c r="Y141" s="73"/>
      <c r="Z141" s="79"/>
      <c r="AA141" s="73"/>
      <c r="AB141" s="79"/>
      <c r="AC141" s="73"/>
      <c r="AD141" s="79"/>
      <c r="AE141" s="73"/>
      <c r="AF141" s="79"/>
      <c r="AG141" s="73"/>
      <c r="AH141" s="79"/>
      <c r="AI141" s="73"/>
      <c r="AJ141" s="79"/>
      <c r="AK141" s="73"/>
      <c r="AL141" s="79"/>
      <c r="AM141" s="417"/>
      <c r="AN141" s="418"/>
      <c r="AO141" s="73"/>
      <c r="AP141" s="3"/>
    </row>
    <row r="142" spans="1:88" x14ac:dyDescent="0.2">
      <c r="A142" s="3074"/>
      <c r="B142" s="230" t="s">
        <v>212</v>
      </c>
      <c r="C142" s="401">
        <f t="shared" si="16"/>
        <v>0</v>
      </c>
      <c r="D142" s="402">
        <f t="shared" si="15"/>
        <v>0</v>
      </c>
      <c r="E142" s="419">
        <f t="shared" si="15"/>
        <v>0</v>
      </c>
      <c r="F142" s="88"/>
      <c r="G142" s="89"/>
      <c r="H142" s="88"/>
      <c r="I142" s="89"/>
      <c r="J142" s="88"/>
      <c r="K142" s="89"/>
      <c r="L142" s="88"/>
      <c r="M142" s="89"/>
      <c r="N142" s="88"/>
      <c r="O142" s="89"/>
      <c r="P142" s="88"/>
      <c r="Q142" s="89"/>
      <c r="R142" s="88"/>
      <c r="S142" s="89"/>
      <c r="T142" s="88"/>
      <c r="U142" s="89"/>
      <c r="V142" s="88"/>
      <c r="W142" s="89"/>
      <c r="X142" s="88"/>
      <c r="Y142" s="89"/>
      <c r="Z142" s="88"/>
      <c r="AA142" s="89"/>
      <c r="AB142" s="88"/>
      <c r="AC142" s="89"/>
      <c r="AD142" s="88"/>
      <c r="AE142" s="89"/>
      <c r="AF142" s="88"/>
      <c r="AG142" s="89"/>
      <c r="AH142" s="88"/>
      <c r="AI142" s="89"/>
      <c r="AJ142" s="88"/>
      <c r="AK142" s="89"/>
      <c r="AL142" s="88"/>
      <c r="AM142" s="420"/>
      <c r="AN142" s="126"/>
      <c r="AO142" s="89"/>
      <c r="AP142" s="3"/>
    </row>
    <row r="143" spans="1:88" x14ac:dyDescent="0.2">
      <c r="A143" s="3073" t="s">
        <v>183</v>
      </c>
      <c r="B143" s="2410" t="s">
        <v>213</v>
      </c>
      <c r="C143" s="2389">
        <f t="shared" si="16"/>
        <v>3</v>
      </c>
      <c r="D143" s="2390">
        <f t="shared" si="15"/>
        <v>3</v>
      </c>
      <c r="E143" s="2411">
        <f t="shared" si="15"/>
        <v>0</v>
      </c>
      <c r="F143" s="2412"/>
      <c r="G143" s="2413"/>
      <c r="H143" s="2412"/>
      <c r="I143" s="2413"/>
      <c r="J143" s="2412"/>
      <c r="K143" s="2413"/>
      <c r="L143" s="2412"/>
      <c r="M143" s="2413"/>
      <c r="N143" s="2412"/>
      <c r="O143" s="2413"/>
      <c r="P143" s="2412"/>
      <c r="Q143" s="2413"/>
      <c r="R143" s="2412"/>
      <c r="S143" s="2413"/>
      <c r="T143" s="2412">
        <v>1</v>
      </c>
      <c r="U143" s="2413"/>
      <c r="V143" s="2412"/>
      <c r="W143" s="2413"/>
      <c r="X143" s="2412">
        <v>1</v>
      </c>
      <c r="Y143" s="2413"/>
      <c r="Z143" s="2412">
        <v>1</v>
      </c>
      <c r="AA143" s="2413"/>
      <c r="AB143" s="2412"/>
      <c r="AC143" s="2413"/>
      <c r="AD143" s="2412"/>
      <c r="AE143" s="2413"/>
      <c r="AF143" s="2412"/>
      <c r="AG143" s="2413"/>
      <c r="AH143" s="2412"/>
      <c r="AI143" s="2413"/>
      <c r="AJ143" s="2412"/>
      <c r="AK143" s="2413"/>
      <c r="AL143" s="2412"/>
      <c r="AM143" s="2414"/>
      <c r="AN143" s="2415">
        <v>0</v>
      </c>
      <c r="AO143" s="2413">
        <v>0</v>
      </c>
      <c r="AP143" s="3"/>
      <c r="CG143" s="5">
        <v>0</v>
      </c>
      <c r="CH143" s="5">
        <v>0</v>
      </c>
      <c r="CI143" s="5">
        <v>0</v>
      </c>
      <c r="CJ143" s="5">
        <v>0</v>
      </c>
    </row>
    <row r="144" spans="1:88" x14ac:dyDescent="0.2">
      <c r="A144" s="2871"/>
      <c r="B144" s="109" t="s">
        <v>207</v>
      </c>
      <c r="C144" s="383">
        <f t="shared" si="16"/>
        <v>5</v>
      </c>
      <c r="D144" s="384">
        <f t="shared" si="15"/>
        <v>2</v>
      </c>
      <c r="E144" s="358">
        <f>+G144+I144+K144+M144+O144+Q144+S144+U144+W144+Y144+AA144+AC144+AE144+AG144+AI144+AK144+AM144</f>
        <v>3</v>
      </c>
      <c r="F144" s="45"/>
      <c r="G144" s="46"/>
      <c r="H144" s="45"/>
      <c r="I144" s="46"/>
      <c r="J144" s="45"/>
      <c r="K144" s="46"/>
      <c r="L144" s="45"/>
      <c r="M144" s="46"/>
      <c r="N144" s="45"/>
      <c r="O144" s="46"/>
      <c r="P144" s="45"/>
      <c r="Q144" s="46"/>
      <c r="R144" s="45"/>
      <c r="S144" s="46"/>
      <c r="T144" s="45"/>
      <c r="U144" s="46"/>
      <c r="V144" s="45">
        <v>1</v>
      </c>
      <c r="W144" s="46"/>
      <c r="X144" s="45"/>
      <c r="Y144" s="46"/>
      <c r="Z144" s="45"/>
      <c r="AA144" s="46">
        <v>1</v>
      </c>
      <c r="AB144" s="45"/>
      <c r="AC144" s="46">
        <v>2</v>
      </c>
      <c r="AD144" s="45"/>
      <c r="AE144" s="46"/>
      <c r="AF144" s="45"/>
      <c r="AG144" s="46"/>
      <c r="AH144" s="45">
        <v>1</v>
      </c>
      <c r="AI144" s="46"/>
      <c r="AJ144" s="45"/>
      <c r="AK144" s="46"/>
      <c r="AL144" s="45"/>
      <c r="AM144" s="415"/>
      <c r="AN144" s="110">
        <v>0</v>
      </c>
      <c r="AO144" s="46">
        <v>0</v>
      </c>
      <c r="AP144" s="3"/>
      <c r="CG144" s="5">
        <v>0</v>
      </c>
      <c r="CH144" s="5">
        <v>0</v>
      </c>
      <c r="CI144" s="5">
        <v>0</v>
      </c>
      <c r="CJ144" s="5">
        <v>0</v>
      </c>
    </row>
    <row r="145" spans="1:88" x14ac:dyDescent="0.2">
      <c r="A145" s="2871"/>
      <c r="B145" s="109" t="s">
        <v>208</v>
      </c>
      <c r="C145" s="383">
        <f>SUM(D145:E145)</f>
        <v>8</v>
      </c>
      <c r="D145" s="384">
        <f t="shared" si="15"/>
        <v>5</v>
      </c>
      <c r="E145" s="358">
        <f t="shared" si="15"/>
        <v>3</v>
      </c>
      <c r="F145" s="45"/>
      <c r="G145" s="46"/>
      <c r="H145" s="45"/>
      <c r="I145" s="46"/>
      <c r="J145" s="45"/>
      <c r="K145" s="46"/>
      <c r="L145" s="45"/>
      <c r="M145" s="46"/>
      <c r="N145" s="45"/>
      <c r="O145" s="46"/>
      <c r="P145" s="45"/>
      <c r="Q145" s="46"/>
      <c r="R145" s="45">
        <v>1</v>
      </c>
      <c r="S145" s="46"/>
      <c r="T145" s="45"/>
      <c r="U145" s="46"/>
      <c r="V145" s="45"/>
      <c r="W145" s="46"/>
      <c r="X145" s="45"/>
      <c r="Y145" s="46"/>
      <c r="Z145" s="45">
        <v>1</v>
      </c>
      <c r="AA145" s="46">
        <v>1</v>
      </c>
      <c r="AB145" s="45">
        <v>2</v>
      </c>
      <c r="AC145" s="46"/>
      <c r="AD145" s="45"/>
      <c r="AE145" s="46">
        <v>1</v>
      </c>
      <c r="AF145" s="45">
        <v>1</v>
      </c>
      <c r="AG145" s="46"/>
      <c r="AH145" s="45"/>
      <c r="AI145" s="46">
        <v>1</v>
      </c>
      <c r="AJ145" s="45"/>
      <c r="AK145" s="46"/>
      <c r="AL145" s="45"/>
      <c r="AM145" s="415"/>
      <c r="AN145" s="110">
        <v>0</v>
      </c>
      <c r="AO145" s="46">
        <v>0</v>
      </c>
      <c r="AP145" s="3"/>
      <c r="CG145" s="5">
        <v>0</v>
      </c>
      <c r="CH145" s="5">
        <v>0</v>
      </c>
      <c r="CI145" s="5">
        <v>0</v>
      </c>
      <c r="CJ145" s="5">
        <v>0</v>
      </c>
    </row>
    <row r="146" spans="1:88" x14ac:dyDescent="0.2">
      <c r="A146" s="2871"/>
      <c r="B146" s="416" t="s">
        <v>209</v>
      </c>
      <c r="C146" s="383">
        <f t="shared" si="16"/>
        <v>0</v>
      </c>
      <c r="D146" s="384">
        <f>+F146+H146+J146+L146+N146+P146+R146+T146+V146+X146+Z146+AB146+AD146+AF146+AH146+AJ146+AL146</f>
        <v>0</v>
      </c>
      <c r="E146" s="358">
        <f t="shared" si="15"/>
        <v>0</v>
      </c>
      <c r="F146" s="45"/>
      <c r="G146" s="46"/>
      <c r="H146" s="45"/>
      <c r="I146" s="46"/>
      <c r="J146" s="45"/>
      <c r="K146" s="46"/>
      <c r="L146" s="45"/>
      <c r="M146" s="46"/>
      <c r="N146" s="45"/>
      <c r="O146" s="46"/>
      <c r="P146" s="45"/>
      <c r="Q146" s="46"/>
      <c r="R146" s="45"/>
      <c r="S146" s="46"/>
      <c r="T146" s="45"/>
      <c r="U146" s="46"/>
      <c r="V146" s="45"/>
      <c r="W146" s="46"/>
      <c r="X146" s="45"/>
      <c r="Y146" s="46"/>
      <c r="Z146" s="45"/>
      <c r="AA146" s="46"/>
      <c r="AB146" s="45"/>
      <c r="AC146" s="46"/>
      <c r="AD146" s="45"/>
      <c r="AE146" s="46"/>
      <c r="AF146" s="45"/>
      <c r="AG146" s="46"/>
      <c r="AH146" s="45"/>
      <c r="AI146" s="46"/>
      <c r="AJ146" s="45"/>
      <c r="AK146" s="46"/>
      <c r="AL146" s="45"/>
      <c r="AM146" s="415"/>
      <c r="AN146" s="110"/>
      <c r="AO146" s="46"/>
      <c r="AP146" s="3"/>
    </row>
    <row r="147" spans="1:88" x14ac:dyDescent="0.2">
      <c r="A147" s="2871"/>
      <c r="B147" s="109" t="s">
        <v>210</v>
      </c>
      <c r="C147" s="421">
        <f t="shared" si="16"/>
        <v>0</v>
      </c>
      <c r="D147" s="422">
        <f t="shared" si="15"/>
        <v>0</v>
      </c>
      <c r="E147" s="423">
        <f t="shared" si="15"/>
        <v>0</v>
      </c>
      <c r="F147" s="79"/>
      <c r="G147" s="73"/>
      <c r="H147" s="79"/>
      <c r="I147" s="73"/>
      <c r="J147" s="79"/>
      <c r="K147" s="73"/>
      <c r="L147" s="79"/>
      <c r="M147" s="73"/>
      <c r="N147" s="79"/>
      <c r="O147" s="73"/>
      <c r="P147" s="79"/>
      <c r="Q147" s="73"/>
      <c r="R147" s="79"/>
      <c r="S147" s="73"/>
      <c r="T147" s="79"/>
      <c r="U147" s="73"/>
      <c r="V147" s="79"/>
      <c r="W147" s="73"/>
      <c r="X147" s="79"/>
      <c r="Y147" s="73"/>
      <c r="Z147" s="79"/>
      <c r="AA147" s="73"/>
      <c r="AB147" s="79"/>
      <c r="AC147" s="73"/>
      <c r="AD147" s="79"/>
      <c r="AE147" s="73"/>
      <c r="AF147" s="79"/>
      <c r="AG147" s="73"/>
      <c r="AH147" s="79"/>
      <c r="AI147" s="73"/>
      <c r="AJ147" s="79"/>
      <c r="AK147" s="73"/>
      <c r="AL147" s="79"/>
      <c r="AM147" s="417"/>
      <c r="AN147" s="418"/>
      <c r="AO147" s="73"/>
      <c r="AP147" s="3"/>
    </row>
    <row r="148" spans="1:88" x14ac:dyDescent="0.2">
      <c r="A148" s="3074"/>
      <c r="B148" s="230" t="s">
        <v>212</v>
      </c>
      <c r="C148" s="401">
        <f t="shared" si="16"/>
        <v>0</v>
      </c>
      <c r="D148" s="402">
        <f t="shared" si="15"/>
        <v>0</v>
      </c>
      <c r="E148" s="419">
        <f t="shared" si="15"/>
        <v>0</v>
      </c>
      <c r="F148" s="88"/>
      <c r="G148" s="89"/>
      <c r="H148" s="88"/>
      <c r="I148" s="89"/>
      <c r="J148" s="88"/>
      <c r="K148" s="89"/>
      <c r="L148" s="88"/>
      <c r="M148" s="89"/>
      <c r="N148" s="88"/>
      <c r="O148" s="89"/>
      <c r="P148" s="88"/>
      <c r="Q148" s="89"/>
      <c r="R148" s="88"/>
      <c r="S148" s="89"/>
      <c r="T148" s="88"/>
      <c r="U148" s="89"/>
      <c r="V148" s="88"/>
      <c r="W148" s="89"/>
      <c r="X148" s="88"/>
      <c r="Y148" s="89"/>
      <c r="Z148" s="88"/>
      <c r="AA148" s="89"/>
      <c r="AB148" s="88"/>
      <c r="AC148" s="89"/>
      <c r="AD148" s="88"/>
      <c r="AE148" s="89"/>
      <c r="AF148" s="88"/>
      <c r="AG148" s="89"/>
      <c r="AH148" s="88"/>
      <c r="AI148" s="89"/>
      <c r="AJ148" s="88"/>
      <c r="AK148" s="89"/>
      <c r="AL148" s="88"/>
      <c r="AM148" s="420"/>
      <c r="AN148" s="126"/>
      <c r="AO148" s="89"/>
      <c r="AP148" s="3"/>
    </row>
    <row r="149" spans="1:88" ht="21.75" customHeight="1" x14ac:dyDescent="0.25">
      <c r="A149" s="9" t="s">
        <v>214</v>
      </c>
      <c r="B149" s="424"/>
      <c r="C149" s="424"/>
      <c r="D149" s="424"/>
      <c r="E149" s="424"/>
      <c r="F149" s="424"/>
      <c r="G149" s="424"/>
      <c r="H149" s="424"/>
      <c r="I149" s="424"/>
      <c r="J149" s="424"/>
      <c r="K149" s="424"/>
      <c r="L149" s="424"/>
      <c r="M149" s="424"/>
      <c r="N149" s="424"/>
      <c r="O149" s="424"/>
      <c r="P149" s="408"/>
    </row>
    <row r="150" spans="1:88" ht="17.25" customHeight="1" x14ac:dyDescent="0.2">
      <c r="A150" s="3073" t="s">
        <v>215</v>
      </c>
      <c r="B150" s="3075" t="s">
        <v>32</v>
      </c>
      <c r="C150" s="3077" t="s">
        <v>186</v>
      </c>
      <c r="D150" s="3078"/>
      <c r="E150" s="3078"/>
      <c r="F150" s="3078"/>
      <c r="G150" s="3078"/>
      <c r="H150" s="3078"/>
      <c r="I150" s="3078"/>
      <c r="J150" s="3078"/>
      <c r="K150" s="3078"/>
      <c r="L150" s="3078"/>
      <c r="M150" s="3078"/>
      <c r="N150" s="3078"/>
      <c r="O150" s="3078"/>
      <c r="P150" s="3078"/>
      <c r="Q150" s="3078"/>
      <c r="R150" s="3078"/>
      <c r="S150" s="3079"/>
      <c r="T150" s="3080" t="s">
        <v>7</v>
      </c>
      <c r="U150" s="3081" t="s">
        <v>8</v>
      </c>
      <c r="BX150" s="2"/>
      <c r="BY150" s="2"/>
      <c r="BZ150" s="2"/>
    </row>
    <row r="151" spans="1:88" ht="24" customHeight="1" x14ac:dyDescent="0.2">
      <c r="A151" s="3074"/>
      <c r="B151" s="3076"/>
      <c r="C151" s="2416" t="s">
        <v>216</v>
      </c>
      <c r="D151" s="2417" t="s">
        <v>217</v>
      </c>
      <c r="E151" s="2417" t="s">
        <v>218</v>
      </c>
      <c r="F151" s="2417" t="s">
        <v>69</v>
      </c>
      <c r="G151" s="2417" t="s">
        <v>219</v>
      </c>
      <c r="H151" s="2417" t="s">
        <v>220</v>
      </c>
      <c r="I151" s="2417" t="s">
        <v>221</v>
      </c>
      <c r="J151" s="2417" t="s">
        <v>222</v>
      </c>
      <c r="K151" s="2417" t="s">
        <v>223</v>
      </c>
      <c r="L151" s="2417" t="s">
        <v>224</v>
      </c>
      <c r="M151" s="2417" t="s">
        <v>225</v>
      </c>
      <c r="N151" s="2417" t="s">
        <v>226</v>
      </c>
      <c r="O151" s="2417" t="s">
        <v>227</v>
      </c>
      <c r="P151" s="2417" t="s">
        <v>228</v>
      </c>
      <c r="Q151" s="2417" t="s">
        <v>229</v>
      </c>
      <c r="R151" s="2417" t="s">
        <v>230</v>
      </c>
      <c r="S151" s="2418" t="s">
        <v>231</v>
      </c>
      <c r="T151" s="3080"/>
      <c r="U151" s="3081"/>
      <c r="BX151" s="2"/>
      <c r="BY151" s="2"/>
      <c r="BZ151" s="2"/>
    </row>
    <row r="152" spans="1:88" ht="29.25" customHeight="1" x14ac:dyDescent="0.2">
      <c r="A152" s="2419" t="s">
        <v>232</v>
      </c>
      <c r="B152" s="2420">
        <f>SUM(C152:S152)</f>
        <v>99</v>
      </c>
      <c r="C152" s="88">
        <v>0</v>
      </c>
      <c r="D152" s="145">
        <v>2</v>
      </c>
      <c r="E152" s="145">
        <v>0</v>
      </c>
      <c r="F152" s="145">
        <v>0</v>
      </c>
      <c r="G152" s="145">
        <v>1</v>
      </c>
      <c r="H152" s="145">
        <v>0</v>
      </c>
      <c r="I152" s="145">
        <v>1</v>
      </c>
      <c r="J152" s="145">
        <v>2</v>
      </c>
      <c r="K152" s="145">
        <v>3</v>
      </c>
      <c r="L152" s="145">
        <v>6</v>
      </c>
      <c r="M152" s="145">
        <v>3</v>
      </c>
      <c r="N152" s="145">
        <v>14</v>
      </c>
      <c r="O152" s="145">
        <v>13</v>
      </c>
      <c r="P152" s="145">
        <v>15</v>
      </c>
      <c r="Q152" s="145">
        <v>18</v>
      </c>
      <c r="R152" s="145">
        <v>10</v>
      </c>
      <c r="S152" s="420">
        <v>11</v>
      </c>
      <c r="T152" s="126">
        <v>0</v>
      </c>
      <c r="U152" s="167">
        <v>0</v>
      </c>
      <c r="V152" s="3"/>
      <c r="BX152" s="2"/>
      <c r="BY152" s="2"/>
      <c r="BZ152" s="2"/>
      <c r="CG152" s="5">
        <v>0</v>
      </c>
      <c r="CH152" s="5">
        <v>0</v>
      </c>
      <c r="CI152" s="5">
        <v>0</v>
      </c>
      <c r="CJ152" s="5">
        <v>0</v>
      </c>
    </row>
    <row r="204" spans="1:104" hidden="1" x14ac:dyDescent="0.2"/>
    <row r="205" spans="1:104" hidden="1" x14ac:dyDescent="0.2"/>
    <row r="206" spans="1:104" s="430" customFormat="1" ht="18.75" hidden="1" customHeight="1" x14ac:dyDescent="0.2">
      <c r="A206" s="430">
        <f>SUM(B12:D12,B31:B44,B48:B49,B54,B57,C82:E82,B96:B98,B106:F106,B110:B112,B117:B119,C124:C130,C83:C85,B77,B72:B73,B63:G64)</f>
        <v>57348</v>
      </c>
      <c r="B206" s="430">
        <f>SUM(CG13:CJ134)</f>
        <v>0</v>
      </c>
      <c r="BX206" s="431"/>
      <c r="BY206" s="431"/>
      <c r="BZ206" s="431"/>
      <c r="CA206" s="431"/>
      <c r="CB206" s="431"/>
      <c r="CC206" s="431"/>
      <c r="CD206" s="431"/>
      <c r="CE206" s="431"/>
      <c r="CF206" s="431"/>
      <c r="CG206" s="431"/>
      <c r="CH206" s="431"/>
      <c r="CI206" s="431"/>
      <c r="CJ206" s="431"/>
      <c r="CK206" s="431"/>
      <c r="CL206" s="431"/>
      <c r="CM206" s="431"/>
      <c r="CN206" s="431"/>
      <c r="CO206" s="431"/>
      <c r="CP206" s="431"/>
      <c r="CQ206" s="431"/>
      <c r="CR206" s="431"/>
      <c r="CS206" s="431"/>
      <c r="CT206" s="431"/>
      <c r="CU206" s="431"/>
      <c r="CV206" s="431"/>
      <c r="CW206" s="431"/>
      <c r="CX206" s="431"/>
      <c r="CY206" s="431"/>
      <c r="CZ206" s="431"/>
    </row>
    <row r="207" spans="1:104" hidden="1" x14ac:dyDescent="0.2"/>
    <row r="208" spans="1:104" hidden="1" x14ac:dyDescent="0.2"/>
  </sheetData>
  <mergeCells count="200">
    <mergeCell ref="A6:W6"/>
    <mergeCell ref="A9:A11"/>
    <mergeCell ref="B9:D10"/>
    <mergeCell ref="E9:AN9"/>
    <mergeCell ref="AO9:AO11"/>
    <mergeCell ref="AP9:AP11"/>
    <mergeCell ref="S10:T10"/>
    <mergeCell ref="U10:V10"/>
    <mergeCell ref="W10:X10"/>
    <mergeCell ref="Y10:Z10"/>
    <mergeCell ref="AQ9:AQ11"/>
    <mergeCell ref="AR9:AR11"/>
    <mergeCell ref="AS9:AS11"/>
    <mergeCell ref="E10:F10"/>
    <mergeCell ref="G10:H10"/>
    <mergeCell ref="I10:J10"/>
    <mergeCell ref="K10:L10"/>
    <mergeCell ref="M10:N10"/>
    <mergeCell ref="O10:P10"/>
    <mergeCell ref="Q10:R10"/>
    <mergeCell ref="AM10:AN10"/>
    <mergeCell ref="AA10:AB10"/>
    <mergeCell ref="AC10:AD10"/>
    <mergeCell ref="AE10:AF10"/>
    <mergeCell ref="AG10:AH10"/>
    <mergeCell ref="AI10:AJ10"/>
    <mergeCell ref="AK10:AL10"/>
    <mergeCell ref="A28:A30"/>
    <mergeCell ref="B28:D29"/>
    <mergeCell ref="E28:AN28"/>
    <mergeCell ref="AO28:AO30"/>
    <mergeCell ref="AP28:AP30"/>
    <mergeCell ref="S29:T29"/>
    <mergeCell ref="U29:V29"/>
    <mergeCell ref="W29:X29"/>
    <mergeCell ref="Y29:Z29"/>
    <mergeCell ref="AQ28:AQ30"/>
    <mergeCell ref="AR28:AR30"/>
    <mergeCell ref="AS28:AS30"/>
    <mergeCell ref="E29:F29"/>
    <mergeCell ref="G29:H29"/>
    <mergeCell ref="I29:J29"/>
    <mergeCell ref="K29:L29"/>
    <mergeCell ref="M29:N29"/>
    <mergeCell ref="O29:P29"/>
    <mergeCell ref="Q29:R29"/>
    <mergeCell ref="W51:W53"/>
    <mergeCell ref="E52:E53"/>
    <mergeCell ref="F52:F53"/>
    <mergeCell ref="G52:G53"/>
    <mergeCell ref="H52:H53"/>
    <mergeCell ref="I52:I53"/>
    <mergeCell ref="J52:J53"/>
    <mergeCell ref="AM29:AN29"/>
    <mergeCell ref="A46:A47"/>
    <mergeCell ref="B46:B47"/>
    <mergeCell ref="C46:F46"/>
    <mergeCell ref="G46:J46"/>
    <mergeCell ref="L46:R46"/>
    <mergeCell ref="AA29:AB29"/>
    <mergeCell ref="AC29:AD29"/>
    <mergeCell ref="AE29:AF29"/>
    <mergeCell ref="AG29:AH29"/>
    <mergeCell ref="AI29:AJ29"/>
    <mergeCell ref="AK29:AL29"/>
    <mergeCell ref="S52:S53"/>
    <mergeCell ref="T52:T53"/>
    <mergeCell ref="U52:U53"/>
    <mergeCell ref="V52:V53"/>
    <mergeCell ref="K52:K53"/>
    <mergeCell ref="A66:A67"/>
    <mergeCell ref="B66:C66"/>
    <mergeCell ref="D66:E66"/>
    <mergeCell ref="Q52:Q53"/>
    <mergeCell ref="R52:R53"/>
    <mergeCell ref="A51:A53"/>
    <mergeCell ref="B51:D52"/>
    <mergeCell ref="E51:V51"/>
    <mergeCell ref="A75:A76"/>
    <mergeCell ref="B75:B76"/>
    <mergeCell ref="C75:C76"/>
    <mergeCell ref="D75:D76"/>
    <mergeCell ref="L52:L53"/>
    <mergeCell ref="M52:M53"/>
    <mergeCell ref="N52:N53"/>
    <mergeCell ref="O52:O53"/>
    <mergeCell ref="P52:P53"/>
    <mergeCell ref="A61:A62"/>
    <mergeCell ref="B61:C61"/>
    <mergeCell ref="D61:E61"/>
    <mergeCell ref="F61:G61"/>
    <mergeCell ref="A78:G78"/>
    <mergeCell ref="A79:A81"/>
    <mergeCell ref="B79:B81"/>
    <mergeCell ref="C79:E80"/>
    <mergeCell ref="F79:AI79"/>
    <mergeCell ref="V80:W80"/>
    <mergeCell ref="AD80:AE80"/>
    <mergeCell ref="AF80:AG80"/>
    <mergeCell ref="AH80:AI80"/>
    <mergeCell ref="AJ79:AJ81"/>
    <mergeCell ref="AK79:AK81"/>
    <mergeCell ref="F80:G80"/>
    <mergeCell ref="H80:I80"/>
    <mergeCell ref="J80:K80"/>
    <mergeCell ref="L80:M80"/>
    <mergeCell ref="N80:O80"/>
    <mergeCell ref="P80:Q80"/>
    <mergeCell ref="R80:S80"/>
    <mergeCell ref="T80:U80"/>
    <mergeCell ref="A83:A84"/>
    <mergeCell ref="A87:A88"/>
    <mergeCell ref="B87:B88"/>
    <mergeCell ref="C87:C88"/>
    <mergeCell ref="D87:D88"/>
    <mergeCell ref="E87:E88"/>
    <mergeCell ref="X80:Y80"/>
    <mergeCell ref="Z80:AA80"/>
    <mergeCell ref="AB80:AC80"/>
    <mergeCell ref="A108:A109"/>
    <mergeCell ref="B108:B109"/>
    <mergeCell ref="C108:L108"/>
    <mergeCell ref="M108:M109"/>
    <mergeCell ref="F87:F88"/>
    <mergeCell ref="A89:F89"/>
    <mergeCell ref="A95:F95"/>
    <mergeCell ref="A99:F99"/>
    <mergeCell ref="A100:A102"/>
    <mergeCell ref="B100:E101"/>
    <mergeCell ref="F100:I101"/>
    <mergeCell ref="AO114:AO116"/>
    <mergeCell ref="AP114:AP116"/>
    <mergeCell ref="E115:F115"/>
    <mergeCell ref="G115:H115"/>
    <mergeCell ref="I115:J115"/>
    <mergeCell ref="K115:L115"/>
    <mergeCell ref="M115:N115"/>
    <mergeCell ref="J100:J102"/>
    <mergeCell ref="K100:L101"/>
    <mergeCell ref="M100:N101"/>
    <mergeCell ref="AM115:AN115"/>
    <mergeCell ref="AA115:AB115"/>
    <mergeCell ref="AC115:AD115"/>
    <mergeCell ref="AE115:AF115"/>
    <mergeCell ref="AG115:AH115"/>
    <mergeCell ref="AI115:AJ115"/>
    <mergeCell ref="AK115:AL115"/>
    <mergeCell ref="O115:P115"/>
    <mergeCell ref="Q115:R115"/>
    <mergeCell ref="S115:T115"/>
    <mergeCell ref="U115:V115"/>
    <mergeCell ref="W115:X115"/>
    <mergeCell ref="Y115:Z115"/>
    <mergeCell ref="A114:A116"/>
    <mergeCell ref="B114:D115"/>
    <mergeCell ref="N122:O122"/>
    <mergeCell ref="A124:A126"/>
    <mergeCell ref="A127:A130"/>
    <mergeCell ref="A132:A134"/>
    <mergeCell ref="B132:B134"/>
    <mergeCell ref="C132:C134"/>
    <mergeCell ref="D132:D134"/>
    <mergeCell ref="E132:E134"/>
    <mergeCell ref="F132:AM132"/>
    <mergeCell ref="V133:W133"/>
    <mergeCell ref="A121:B123"/>
    <mergeCell ref="C121:E122"/>
    <mergeCell ref="F121:O121"/>
    <mergeCell ref="P121:P123"/>
    <mergeCell ref="Q121:Q123"/>
    <mergeCell ref="F122:G122"/>
    <mergeCell ref="H122:I122"/>
    <mergeCell ref="J122:K122"/>
    <mergeCell ref="L122:M122"/>
    <mergeCell ref="E114:AN114"/>
    <mergeCell ref="AN132:AN134"/>
    <mergeCell ref="AO132:AO134"/>
    <mergeCell ref="F133:G133"/>
    <mergeCell ref="H133:I133"/>
    <mergeCell ref="J133:K133"/>
    <mergeCell ref="L133:M133"/>
    <mergeCell ref="N133:O133"/>
    <mergeCell ref="P133:Q133"/>
    <mergeCell ref="R133:S133"/>
    <mergeCell ref="T133:U133"/>
    <mergeCell ref="AJ133:AK133"/>
    <mergeCell ref="AL133:AM133"/>
    <mergeCell ref="AB133:AC133"/>
    <mergeCell ref="AD133:AE133"/>
    <mergeCell ref="AF133:AG133"/>
    <mergeCell ref="AH133:AI133"/>
    <mergeCell ref="A135:A142"/>
    <mergeCell ref="A143:A148"/>
    <mergeCell ref="A150:A151"/>
    <mergeCell ref="B150:B151"/>
    <mergeCell ref="C150:S150"/>
    <mergeCell ref="T150:T151"/>
    <mergeCell ref="U150:U151"/>
    <mergeCell ref="X133:Y133"/>
    <mergeCell ref="Z133:AA133"/>
  </mergeCells>
  <dataValidations count="2">
    <dataValidation type="whole" operator="greaterThanOrEqual" allowBlank="1" showInputMessage="1" showErrorMessage="1" errorTitle="Error" error="Favor Ingrese sólo Números." sqref="E13:AS26 E31:AS44 C48:J49 C55:W56 C58:W59 B63:G64 B68:E69 B72:B73 C77:D77 F82:AK85 C90:F94 C96:F98 B103:N105 B110:M112 E117:AP119 F124:Q130 F135:AO148 C152:U152" xr:uid="{747D6095-7119-43F2-96A5-9B7A7FC3101C}">
      <formula1>0</formula1>
    </dataValidation>
    <dataValidation type="whole" allowBlank="1" showInputMessage="1" showErrorMessage="1" sqref="C132:E132" xr:uid="{C90F1201-33CA-4705-80A5-9FB986943459}">
      <formula1>0</formula1>
      <formula2>1E+30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150A7-602A-40D3-9050-3A312F11DA12}">
  <dimension ref="A1:CZ208"/>
  <sheetViews>
    <sheetView workbookViewId="0">
      <selection activeCell="A6" sqref="A6:W6"/>
    </sheetView>
  </sheetViews>
  <sheetFormatPr baseColWidth="10" defaultColWidth="11.42578125" defaultRowHeight="14.25" x14ac:dyDescent="0.2"/>
  <cols>
    <col min="1" max="1" width="45.7109375" style="2" customWidth="1"/>
    <col min="2" max="2" width="24" style="2" customWidth="1"/>
    <col min="3" max="3" width="12.5703125" style="2" customWidth="1"/>
    <col min="4" max="4" width="17.28515625" style="2" customWidth="1"/>
    <col min="5" max="5" width="16.28515625" style="2" customWidth="1"/>
    <col min="6" max="6" width="13.85546875" style="2" customWidth="1"/>
    <col min="7" max="7" width="12.28515625" style="2" customWidth="1"/>
    <col min="8" max="8" width="14.5703125" style="2" customWidth="1"/>
    <col min="9" max="9" width="12.28515625" style="2" customWidth="1"/>
    <col min="10" max="10" width="13.28515625" style="2" customWidth="1"/>
    <col min="11" max="12" width="11.42578125" style="2"/>
    <col min="13" max="13" width="11.85546875" style="2" customWidth="1"/>
    <col min="14" max="14" width="13.85546875" style="2" customWidth="1"/>
    <col min="15" max="18" width="11.42578125" style="2"/>
    <col min="19" max="19" width="13.5703125" style="2" customWidth="1"/>
    <col min="20" max="40" width="11.42578125" style="2"/>
    <col min="41" max="41" width="11.28515625" style="2" customWidth="1"/>
    <col min="42" max="42" width="12" style="2" customWidth="1"/>
    <col min="43" max="75" width="11.42578125" style="2"/>
    <col min="76" max="76" width="11.28515625" style="3" customWidth="1"/>
    <col min="77" max="77" width="11.85546875" style="3" customWidth="1"/>
    <col min="78" max="78" width="10.85546875" style="4" customWidth="1"/>
    <col min="79" max="103" width="10.85546875" style="5" hidden="1" customWidth="1"/>
    <col min="104" max="104" width="6.42578125" style="5" hidden="1" customWidth="1"/>
    <col min="105" max="105" width="10.85546875" style="2" customWidth="1"/>
    <col min="106" max="16384" width="11.42578125" style="2"/>
  </cols>
  <sheetData>
    <row r="1" spans="1:104" ht="16.350000000000001" customHeight="1" x14ac:dyDescent="0.2">
      <c r="A1" s="1" t="s">
        <v>0</v>
      </c>
    </row>
    <row r="2" spans="1:104" ht="16.350000000000001" customHeight="1" x14ac:dyDescent="0.2">
      <c r="A2" s="1" t="str">
        <f>CONCATENATE("COMUNA: ",[4]NOMBRE!B2," - ","( ",[4]NOMBRE!C2,[4]NOMBRE!D2,[4]NOMBRE!E2,[4]NOMBRE!F2,[4]NOMBRE!G2," )")</f>
        <v>COMUNA: LINARES - ( 07401 )</v>
      </c>
    </row>
    <row r="3" spans="1:104" ht="16.350000000000001" customHeight="1" x14ac:dyDescent="0.2">
      <c r="A3" s="1" t="str">
        <f>CONCATENATE("ESTABLECIMIENTO/ESTRATEGIA: ",[4]NOMBRE!B3," - ","( ",[4]NOMBRE!C3,[4]NOMBRE!D3,[4]NOMBRE!E3,[4]NOMBRE!F3,[4]NOMBRE!G3,[4]NOMBRE!H3," )")</f>
        <v>ESTABLECIMIENTO/ESTRATEGIA: HOSPITAL PRESIDENTE CARLOS IBAÑEZ DEL CAMPO - ( 116108 )</v>
      </c>
    </row>
    <row r="4" spans="1:104" ht="16.350000000000001" customHeight="1" x14ac:dyDescent="0.2">
      <c r="A4" s="1" t="str">
        <f>CONCATENATE("MES: ",[4]NOMBRE!B6," - ","( ",[4]NOMBRE!C6,[4]NOMBRE!D6," )")</f>
        <v>MES: MARZO - ( 03 )</v>
      </c>
    </row>
    <row r="5" spans="1:104" ht="16.350000000000001" customHeight="1" x14ac:dyDescent="0.2">
      <c r="A5" s="1" t="str">
        <f>CONCATENATE("AÑO: ",[4]NOMBRE!B7)</f>
        <v>AÑO: 2022</v>
      </c>
    </row>
    <row r="6" spans="1:104" ht="15" x14ac:dyDescent="0.2">
      <c r="A6" s="2974" t="s">
        <v>1</v>
      </c>
      <c r="B6" s="2974"/>
      <c r="C6" s="2974"/>
      <c r="D6" s="2974"/>
      <c r="E6" s="2974"/>
      <c r="F6" s="2974"/>
      <c r="G6" s="2974"/>
      <c r="H6" s="2974"/>
      <c r="I6" s="2974"/>
      <c r="J6" s="2974"/>
      <c r="K6" s="2974"/>
      <c r="L6" s="2974"/>
      <c r="M6" s="2974"/>
      <c r="N6" s="2974"/>
      <c r="O6" s="2974"/>
      <c r="P6" s="2974"/>
      <c r="Q6" s="2974"/>
      <c r="R6" s="2974"/>
      <c r="S6" s="2974"/>
      <c r="T6" s="2974"/>
      <c r="U6" s="2974"/>
      <c r="V6" s="2974"/>
      <c r="W6" s="2974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</row>
    <row r="7" spans="1:104" ht="15" x14ac:dyDescent="0.2">
      <c r="A7" s="2421"/>
      <c r="B7" s="2421"/>
      <c r="C7" s="2421"/>
      <c r="D7" s="2421"/>
      <c r="E7" s="2421"/>
      <c r="F7" s="2421"/>
      <c r="G7" s="2421"/>
      <c r="H7" s="2421"/>
      <c r="I7" s="2421"/>
      <c r="J7" s="2421"/>
      <c r="K7" s="2421"/>
      <c r="L7" s="2421"/>
      <c r="M7" s="2421"/>
      <c r="N7" s="2421"/>
      <c r="O7" s="2421"/>
      <c r="P7" s="2421"/>
      <c r="Q7" s="2421"/>
      <c r="R7" s="2421"/>
      <c r="S7" s="2421"/>
      <c r="T7" s="2421"/>
      <c r="U7" s="2421"/>
      <c r="V7" s="2421"/>
      <c r="W7" s="2421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</row>
    <row r="8" spans="1:104" ht="31.35" customHeight="1" x14ac:dyDescent="0.2">
      <c r="A8" s="9" t="s">
        <v>2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"/>
      <c r="Z8" s="1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</row>
    <row r="9" spans="1:104" ht="20.100000000000001" customHeight="1" x14ac:dyDescent="0.2">
      <c r="A9" s="3244" t="s">
        <v>3</v>
      </c>
      <c r="B9" s="3234" t="s">
        <v>4</v>
      </c>
      <c r="C9" s="3236"/>
      <c r="D9" s="3231"/>
      <c r="E9" s="3237" t="s">
        <v>5</v>
      </c>
      <c r="F9" s="3238"/>
      <c r="G9" s="3238"/>
      <c r="H9" s="3238"/>
      <c r="I9" s="3238"/>
      <c r="J9" s="3238"/>
      <c r="K9" s="3238"/>
      <c r="L9" s="3238"/>
      <c r="M9" s="3238"/>
      <c r="N9" s="3238"/>
      <c r="O9" s="3238"/>
      <c r="P9" s="3238"/>
      <c r="Q9" s="3238"/>
      <c r="R9" s="3238"/>
      <c r="S9" s="3238"/>
      <c r="T9" s="3238"/>
      <c r="U9" s="3238"/>
      <c r="V9" s="3238"/>
      <c r="W9" s="3238"/>
      <c r="X9" s="3238"/>
      <c r="Y9" s="3238"/>
      <c r="Z9" s="3238"/>
      <c r="AA9" s="3238"/>
      <c r="AB9" s="3238"/>
      <c r="AC9" s="3238"/>
      <c r="AD9" s="3238"/>
      <c r="AE9" s="3238"/>
      <c r="AF9" s="3238"/>
      <c r="AG9" s="3238"/>
      <c r="AH9" s="3238"/>
      <c r="AI9" s="3238"/>
      <c r="AJ9" s="3238"/>
      <c r="AK9" s="3238"/>
      <c r="AL9" s="3238"/>
      <c r="AM9" s="3238"/>
      <c r="AN9" s="3239"/>
      <c r="AO9" s="3231" t="s">
        <v>6</v>
      </c>
      <c r="AP9" s="3242" t="s">
        <v>7</v>
      </c>
      <c r="AQ9" s="3242" t="s">
        <v>8</v>
      </c>
      <c r="AR9" s="3231" t="s">
        <v>9</v>
      </c>
      <c r="AS9" s="3231" t="s">
        <v>10</v>
      </c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W9" s="3"/>
      <c r="BY9" s="4"/>
      <c r="CZ9" s="2"/>
    </row>
    <row r="10" spans="1:104" ht="20.100000000000001" customHeight="1" x14ac:dyDescent="0.2">
      <c r="A10" s="2888"/>
      <c r="B10" s="3089"/>
      <c r="C10" s="2993"/>
      <c r="D10" s="3137"/>
      <c r="E10" s="3237" t="s">
        <v>11</v>
      </c>
      <c r="F10" s="3246"/>
      <c r="G10" s="3250" t="s">
        <v>12</v>
      </c>
      <c r="H10" s="3251"/>
      <c r="I10" s="3250" t="s">
        <v>13</v>
      </c>
      <c r="J10" s="3251"/>
      <c r="K10" s="3250" t="s">
        <v>14</v>
      </c>
      <c r="L10" s="3251"/>
      <c r="M10" s="3250" t="s">
        <v>15</v>
      </c>
      <c r="N10" s="3251"/>
      <c r="O10" s="3250" t="s">
        <v>16</v>
      </c>
      <c r="P10" s="3251"/>
      <c r="Q10" s="3250" t="s">
        <v>17</v>
      </c>
      <c r="R10" s="3251"/>
      <c r="S10" s="3250" t="s">
        <v>18</v>
      </c>
      <c r="T10" s="3251"/>
      <c r="U10" s="3250" t="s">
        <v>19</v>
      </c>
      <c r="V10" s="3251"/>
      <c r="W10" s="3250" t="s">
        <v>20</v>
      </c>
      <c r="X10" s="3251"/>
      <c r="Y10" s="3250" t="s">
        <v>21</v>
      </c>
      <c r="Z10" s="3251"/>
      <c r="AA10" s="3250" t="s">
        <v>22</v>
      </c>
      <c r="AB10" s="3251"/>
      <c r="AC10" s="3250" t="s">
        <v>23</v>
      </c>
      <c r="AD10" s="3251"/>
      <c r="AE10" s="3250" t="s">
        <v>24</v>
      </c>
      <c r="AF10" s="3251"/>
      <c r="AG10" s="3250" t="s">
        <v>25</v>
      </c>
      <c r="AH10" s="3251"/>
      <c r="AI10" s="3250" t="s">
        <v>26</v>
      </c>
      <c r="AJ10" s="3251"/>
      <c r="AK10" s="3250" t="s">
        <v>27</v>
      </c>
      <c r="AL10" s="3251"/>
      <c r="AM10" s="3237" t="s">
        <v>28</v>
      </c>
      <c r="AN10" s="3239"/>
      <c r="AO10" s="2892"/>
      <c r="AP10" s="2871"/>
      <c r="AQ10" s="2871"/>
      <c r="AR10" s="2892"/>
      <c r="AS10" s="2892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W10" s="3"/>
      <c r="BY10" s="4"/>
      <c r="CZ10" s="2"/>
    </row>
    <row r="11" spans="1:104" ht="20.100000000000001" customHeight="1" x14ac:dyDescent="0.2">
      <c r="A11" s="3088"/>
      <c r="B11" s="2429" t="s">
        <v>29</v>
      </c>
      <c r="C11" s="2430" t="s">
        <v>30</v>
      </c>
      <c r="D11" s="2431" t="s">
        <v>31</v>
      </c>
      <c r="E11" s="2432" t="s">
        <v>30</v>
      </c>
      <c r="F11" s="2433" t="s">
        <v>31</v>
      </c>
      <c r="G11" s="2432" t="s">
        <v>30</v>
      </c>
      <c r="H11" s="2433" t="s">
        <v>31</v>
      </c>
      <c r="I11" s="2432" t="s">
        <v>30</v>
      </c>
      <c r="J11" s="2433" t="s">
        <v>31</v>
      </c>
      <c r="K11" s="2432" t="s">
        <v>30</v>
      </c>
      <c r="L11" s="2433" t="s">
        <v>31</v>
      </c>
      <c r="M11" s="2432" t="s">
        <v>30</v>
      </c>
      <c r="N11" s="2433" t="s">
        <v>31</v>
      </c>
      <c r="O11" s="2432" t="s">
        <v>30</v>
      </c>
      <c r="P11" s="2433" t="s">
        <v>31</v>
      </c>
      <c r="Q11" s="2432" t="s">
        <v>30</v>
      </c>
      <c r="R11" s="2433" t="s">
        <v>31</v>
      </c>
      <c r="S11" s="2432" t="s">
        <v>30</v>
      </c>
      <c r="T11" s="2433" t="s">
        <v>31</v>
      </c>
      <c r="U11" s="2432" t="s">
        <v>30</v>
      </c>
      <c r="V11" s="2433" t="s">
        <v>31</v>
      </c>
      <c r="W11" s="2432" t="s">
        <v>30</v>
      </c>
      <c r="X11" s="2433" t="s">
        <v>31</v>
      </c>
      <c r="Y11" s="2432" t="s">
        <v>30</v>
      </c>
      <c r="Z11" s="2433" t="s">
        <v>31</v>
      </c>
      <c r="AA11" s="2432" t="s">
        <v>30</v>
      </c>
      <c r="AB11" s="2433" t="s">
        <v>31</v>
      </c>
      <c r="AC11" s="2432" t="s">
        <v>30</v>
      </c>
      <c r="AD11" s="2433" t="s">
        <v>31</v>
      </c>
      <c r="AE11" s="2432" t="s">
        <v>30</v>
      </c>
      <c r="AF11" s="2433" t="s">
        <v>31</v>
      </c>
      <c r="AG11" s="2432" t="s">
        <v>30</v>
      </c>
      <c r="AH11" s="2433" t="s">
        <v>31</v>
      </c>
      <c r="AI11" s="2432" t="s">
        <v>30</v>
      </c>
      <c r="AJ11" s="2433" t="s">
        <v>31</v>
      </c>
      <c r="AK11" s="2432" t="s">
        <v>30</v>
      </c>
      <c r="AL11" s="2433" t="s">
        <v>31</v>
      </c>
      <c r="AM11" s="2432" t="s">
        <v>30</v>
      </c>
      <c r="AN11" s="2434" t="s">
        <v>31</v>
      </c>
      <c r="AO11" s="3137"/>
      <c r="AP11" s="3093"/>
      <c r="AQ11" s="3093"/>
      <c r="AR11" s="3137"/>
      <c r="AS11" s="3137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W11" s="3"/>
      <c r="BY11" s="4"/>
      <c r="CZ11" s="2"/>
    </row>
    <row r="12" spans="1:104" ht="16.350000000000001" customHeight="1" x14ac:dyDescent="0.2">
      <c r="A12" s="2435" t="s">
        <v>32</v>
      </c>
      <c r="B12" s="2436">
        <f>SUM(B13:B26)</f>
        <v>0</v>
      </c>
      <c r="C12" s="2437">
        <f>SUM(C13:C26)</f>
        <v>0</v>
      </c>
      <c r="D12" s="20">
        <f>SUM(D13:D26)</f>
        <v>0</v>
      </c>
      <c r="E12" s="2432">
        <f>SUM(E13:E26)</f>
        <v>0</v>
      </c>
      <c r="F12" s="21">
        <f t="shared" ref="F12:AO12" si="0">SUM(F13:F26)</f>
        <v>0</v>
      </c>
      <c r="G12" s="22">
        <f>SUM(G13:G26)</f>
        <v>0</v>
      </c>
      <c r="H12" s="21">
        <f t="shared" si="0"/>
        <v>0</v>
      </c>
      <c r="I12" s="2432">
        <f t="shared" si="0"/>
        <v>0</v>
      </c>
      <c r="J12" s="21">
        <f t="shared" si="0"/>
        <v>0</v>
      </c>
      <c r="K12" s="2432">
        <f t="shared" si="0"/>
        <v>0</v>
      </c>
      <c r="L12" s="21">
        <f t="shared" si="0"/>
        <v>0</v>
      </c>
      <c r="M12" s="2432">
        <f t="shared" si="0"/>
        <v>0</v>
      </c>
      <c r="N12" s="21">
        <f t="shared" si="0"/>
        <v>0</v>
      </c>
      <c r="O12" s="2432">
        <f t="shared" si="0"/>
        <v>0</v>
      </c>
      <c r="P12" s="21">
        <f t="shared" si="0"/>
        <v>0</v>
      </c>
      <c r="Q12" s="2432">
        <f t="shared" si="0"/>
        <v>0</v>
      </c>
      <c r="R12" s="21">
        <f t="shared" si="0"/>
        <v>0</v>
      </c>
      <c r="S12" s="2432">
        <f t="shared" si="0"/>
        <v>0</v>
      </c>
      <c r="T12" s="21">
        <f t="shared" si="0"/>
        <v>0</v>
      </c>
      <c r="U12" s="2432">
        <f>SUM(U13:U26)</f>
        <v>0</v>
      </c>
      <c r="V12" s="21">
        <f>SUM(V13:V26)</f>
        <v>0</v>
      </c>
      <c r="W12" s="2432">
        <f t="shared" si="0"/>
        <v>0</v>
      </c>
      <c r="X12" s="21">
        <f t="shared" si="0"/>
        <v>0</v>
      </c>
      <c r="Y12" s="2432">
        <f t="shared" si="0"/>
        <v>0</v>
      </c>
      <c r="Z12" s="21">
        <f t="shared" si="0"/>
        <v>0</v>
      </c>
      <c r="AA12" s="2432">
        <f t="shared" si="0"/>
        <v>0</v>
      </c>
      <c r="AB12" s="21">
        <f t="shared" si="0"/>
        <v>0</v>
      </c>
      <c r="AC12" s="2432">
        <f t="shared" si="0"/>
        <v>0</v>
      </c>
      <c r="AD12" s="21">
        <f t="shared" si="0"/>
        <v>0</v>
      </c>
      <c r="AE12" s="2432">
        <f t="shared" si="0"/>
        <v>0</v>
      </c>
      <c r="AF12" s="21">
        <f t="shared" si="0"/>
        <v>0</v>
      </c>
      <c r="AG12" s="2432">
        <f t="shared" si="0"/>
        <v>0</v>
      </c>
      <c r="AH12" s="21">
        <f t="shared" si="0"/>
        <v>0</v>
      </c>
      <c r="AI12" s="2432">
        <f t="shared" si="0"/>
        <v>0</v>
      </c>
      <c r="AJ12" s="21">
        <f t="shared" si="0"/>
        <v>0</v>
      </c>
      <c r="AK12" s="2432">
        <f t="shared" si="0"/>
        <v>0</v>
      </c>
      <c r="AL12" s="21">
        <f t="shared" si="0"/>
        <v>0</v>
      </c>
      <c r="AM12" s="2432">
        <f t="shared" si="0"/>
        <v>0</v>
      </c>
      <c r="AN12" s="23">
        <f t="shared" si="0"/>
        <v>0</v>
      </c>
      <c r="AO12" s="2433">
        <f t="shared" si="0"/>
        <v>0</v>
      </c>
      <c r="AP12" s="24">
        <f>SUM(AP13:AP26)</f>
        <v>0</v>
      </c>
      <c r="AQ12" s="2438">
        <f>SUM(AQ13:AQ26)</f>
        <v>0</v>
      </c>
      <c r="AR12" s="2433">
        <f>SUM(AR13:AR26)</f>
        <v>0</v>
      </c>
      <c r="AS12" s="2433">
        <f>SUM(AS13:AS26)</f>
        <v>0</v>
      </c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W12" s="3"/>
      <c r="BY12" s="4"/>
      <c r="CZ12" s="2"/>
    </row>
    <row r="13" spans="1:104" ht="16.350000000000001" customHeight="1" x14ac:dyDescent="0.2">
      <c r="A13" s="26" t="s">
        <v>33</v>
      </c>
      <c r="B13" s="27">
        <f>SUM(C13:D13)</f>
        <v>0</v>
      </c>
      <c r="C13" s="2439">
        <f>SUM(E13+G13+I13+K13+M13+O13+Q13+S13+U13+W13+Y13+AA13+AC13+AE13+AG13+AI13+AK13+AM13)</f>
        <v>0</v>
      </c>
      <c r="D13" s="2440">
        <f>SUM(F13+H13+J13+L13+N13+P13+R13+T13+V13+X13+Z13+AB13+AD13+AF13+AH13+AJ13+AL13+AN13)</f>
        <v>0</v>
      </c>
      <c r="E13" s="2441"/>
      <c r="F13" s="2442"/>
      <c r="G13" s="2441"/>
      <c r="H13" s="2442"/>
      <c r="I13" s="2441"/>
      <c r="J13" s="2443"/>
      <c r="K13" s="2441"/>
      <c r="L13" s="2443"/>
      <c r="M13" s="2441"/>
      <c r="N13" s="2443"/>
      <c r="O13" s="2441"/>
      <c r="P13" s="2443"/>
      <c r="Q13" s="2441"/>
      <c r="R13" s="2443"/>
      <c r="S13" s="2441"/>
      <c r="T13" s="2443"/>
      <c r="U13" s="2441"/>
      <c r="V13" s="2443"/>
      <c r="W13" s="2441"/>
      <c r="X13" s="2443"/>
      <c r="Y13" s="2441"/>
      <c r="Z13" s="2443"/>
      <c r="AA13" s="2441"/>
      <c r="AB13" s="2443"/>
      <c r="AC13" s="2441"/>
      <c r="AD13" s="2443"/>
      <c r="AE13" s="2441"/>
      <c r="AF13" s="2443"/>
      <c r="AG13" s="2441"/>
      <c r="AH13" s="2443"/>
      <c r="AI13" s="2441"/>
      <c r="AJ13" s="2443"/>
      <c r="AK13" s="2441"/>
      <c r="AL13" s="2443"/>
      <c r="AM13" s="2444"/>
      <c r="AN13" s="2445"/>
      <c r="AO13" s="2442"/>
      <c r="AP13" s="2446"/>
      <c r="AQ13" s="2446"/>
      <c r="AR13" s="2447"/>
      <c r="AS13" s="2447"/>
      <c r="AT13" s="37"/>
      <c r="AU13" s="38"/>
      <c r="AV13" s="38"/>
      <c r="AW13" s="38"/>
      <c r="AX13" s="38"/>
      <c r="AY13" s="38"/>
      <c r="AZ13" s="38"/>
      <c r="BA13" s="38"/>
      <c r="BB13" s="38"/>
      <c r="BC13" s="38"/>
      <c r="BD13" s="8"/>
      <c r="BE13" s="8"/>
      <c r="BF13" s="8"/>
      <c r="BW13" s="3"/>
      <c r="BY13" s="4"/>
      <c r="CA13" s="39"/>
      <c r="CG13" s="40">
        <v>0</v>
      </c>
      <c r="CH13" s="40"/>
      <c r="CI13" s="40">
        <v>0</v>
      </c>
      <c r="CJ13" s="40">
        <v>0</v>
      </c>
      <c r="CZ13" s="2"/>
    </row>
    <row r="14" spans="1:104" ht="16.350000000000001" customHeight="1" x14ac:dyDescent="0.2">
      <c r="A14" s="41" t="s">
        <v>34</v>
      </c>
      <c r="B14" s="42">
        <f t="shared" ref="B14:B26" si="1">SUM(C14:D14)</f>
        <v>0</v>
      </c>
      <c r="C14" s="43">
        <f>SUM(E14+G14+I14)</f>
        <v>0</v>
      </c>
      <c r="D14" s="44">
        <f>SUM(F14+H14+J14)</f>
        <v>0</v>
      </c>
      <c r="E14" s="45"/>
      <c r="F14" s="46"/>
      <c r="G14" s="45"/>
      <c r="H14" s="46"/>
      <c r="I14" s="45"/>
      <c r="J14" s="47"/>
      <c r="K14" s="48"/>
      <c r="L14" s="49"/>
      <c r="M14" s="48"/>
      <c r="N14" s="49"/>
      <c r="O14" s="48"/>
      <c r="P14" s="49"/>
      <c r="Q14" s="48"/>
      <c r="R14" s="49"/>
      <c r="S14" s="48"/>
      <c r="T14" s="49"/>
      <c r="U14" s="48"/>
      <c r="V14" s="49"/>
      <c r="W14" s="48"/>
      <c r="X14" s="49"/>
      <c r="Y14" s="48"/>
      <c r="Z14" s="49"/>
      <c r="AA14" s="48"/>
      <c r="AB14" s="49"/>
      <c r="AC14" s="48"/>
      <c r="AD14" s="49"/>
      <c r="AE14" s="48"/>
      <c r="AF14" s="49"/>
      <c r="AG14" s="48"/>
      <c r="AH14" s="49"/>
      <c r="AI14" s="48"/>
      <c r="AJ14" s="49"/>
      <c r="AK14" s="48"/>
      <c r="AL14" s="49"/>
      <c r="AM14" s="48"/>
      <c r="AN14" s="50"/>
      <c r="AO14" s="46"/>
      <c r="AP14" s="51"/>
      <c r="AQ14" s="51"/>
      <c r="AR14" s="52"/>
      <c r="AS14" s="52"/>
      <c r="AT14" s="37"/>
      <c r="AU14" s="38"/>
      <c r="AV14" s="38"/>
      <c r="AW14" s="38"/>
      <c r="AX14" s="38"/>
      <c r="AY14" s="38"/>
      <c r="AZ14" s="38"/>
      <c r="BA14" s="38"/>
      <c r="BB14" s="38"/>
      <c r="BC14" s="38"/>
      <c r="BD14" s="8"/>
      <c r="BE14" s="8"/>
      <c r="BF14" s="8"/>
      <c r="BW14" s="3"/>
      <c r="BY14" s="4"/>
      <c r="CA14" s="39"/>
      <c r="CG14" s="40">
        <v>0</v>
      </c>
      <c r="CH14" s="40"/>
      <c r="CI14" s="40">
        <v>0</v>
      </c>
      <c r="CJ14" s="40">
        <v>0</v>
      </c>
      <c r="CZ14" s="2"/>
    </row>
    <row r="15" spans="1:104" ht="16.350000000000001" customHeight="1" x14ac:dyDescent="0.2">
      <c r="A15" s="53" t="s">
        <v>35</v>
      </c>
      <c r="B15" s="42">
        <f t="shared" si="1"/>
        <v>0</v>
      </c>
      <c r="C15" s="43">
        <f>SUM(E15+G15+I15+K15+M15+O15+Q15+S15+U15+W15+Y15+AA15+AC15+AE15+AG15+AI15+AK15+AM15)</f>
        <v>0</v>
      </c>
      <c r="D15" s="44">
        <f>SUM(F15+H15+J15+L15+N15+P15+R15+T15+V15+X15+Z15+AB15+AD15+AF15+AH15+AJ15+AL15+AN15)</f>
        <v>0</v>
      </c>
      <c r="E15" s="45"/>
      <c r="F15" s="46"/>
      <c r="G15" s="45"/>
      <c r="H15" s="46"/>
      <c r="I15" s="45"/>
      <c r="J15" s="47"/>
      <c r="K15" s="45"/>
      <c r="L15" s="47"/>
      <c r="M15" s="45"/>
      <c r="N15" s="47"/>
      <c r="O15" s="45"/>
      <c r="P15" s="47"/>
      <c r="Q15" s="45"/>
      <c r="R15" s="47"/>
      <c r="S15" s="45"/>
      <c r="T15" s="47"/>
      <c r="U15" s="45"/>
      <c r="V15" s="47"/>
      <c r="W15" s="45"/>
      <c r="X15" s="47"/>
      <c r="Y15" s="45"/>
      <c r="Z15" s="47"/>
      <c r="AA15" s="45"/>
      <c r="AB15" s="47"/>
      <c r="AC15" s="45"/>
      <c r="AD15" s="47"/>
      <c r="AE15" s="45"/>
      <c r="AF15" s="47"/>
      <c r="AG15" s="45"/>
      <c r="AH15" s="47"/>
      <c r="AI15" s="45"/>
      <c r="AJ15" s="47"/>
      <c r="AK15" s="45"/>
      <c r="AL15" s="47"/>
      <c r="AM15" s="54"/>
      <c r="AN15" s="55"/>
      <c r="AO15" s="46"/>
      <c r="AP15" s="51"/>
      <c r="AQ15" s="51"/>
      <c r="AR15" s="52"/>
      <c r="AS15" s="52"/>
      <c r="AT15" s="37"/>
      <c r="AU15" s="38"/>
      <c r="AV15" s="38"/>
      <c r="AW15" s="38"/>
      <c r="AX15" s="38"/>
      <c r="AY15" s="38"/>
      <c r="AZ15" s="38"/>
      <c r="BA15" s="38"/>
      <c r="BB15" s="38"/>
      <c r="BC15" s="38"/>
      <c r="BD15" s="8"/>
      <c r="BE15" s="8"/>
      <c r="BF15" s="8"/>
      <c r="BW15" s="3"/>
      <c r="BY15" s="4"/>
      <c r="CA15" s="39"/>
      <c r="CG15" s="40">
        <v>0</v>
      </c>
      <c r="CH15" s="40"/>
      <c r="CI15" s="40">
        <v>0</v>
      </c>
      <c r="CJ15" s="40">
        <v>0</v>
      </c>
      <c r="CZ15" s="2"/>
    </row>
    <row r="16" spans="1:104" ht="16.350000000000001" customHeight="1" x14ac:dyDescent="0.2">
      <c r="A16" s="56" t="s">
        <v>36</v>
      </c>
      <c r="B16" s="57">
        <f t="shared" si="1"/>
        <v>0</v>
      </c>
      <c r="C16" s="58">
        <f>SUM(I16+K16+M16+O16+Q16+S16+U16+W16+Y16+AA16+AC16+AE16+AG16+AI16+AK16+AM16)</f>
        <v>0</v>
      </c>
      <c r="D16" s="59">
        <f>SUM(J16+L16+N16+P16+R16+T16+V16+X16+Z16+AB16+AD16+AF16+AH16+AJ16+AL16+AN16)</f>
        <v>0</v>
      </c>
      <c r="E16" s="48"/>
      <c r="F16" s="49"/>
      <c r="G16" s="60"/>
      <c r="H16" s="61"/>
      <c r="I16" s="45"/>
      <c r="J16" s="47"/>
      <c r="K16" s="45"/>
      <c r="L16" s="47"/>
      <c r="M16" s="45"/>
      <c r="N16" s="47"/>
      <c r="O16" s="45"/>
      <c r="P16" s="47"/>
      <c r="Q16" s="45"/>
      <c r="R16" s="47"/>
      <c r="S16" s="45"/>
      <c r="T16" s="47"/>
      <c r="U16" s="45"/>
      <c r="V16" s="47"/>
      <c r="W16" s="45"/>
      <c r="X16" s="47"/>
      <c r="Y16" s="45"/>
      <c r="Z16" s="47"/>
      <c r="AA16" s="45"/>
      <c r="AB16" s="47"/>
      <c r="AC16" s="45"/>
      <c r="AD16" s="47"/>
      <c r="AE16" s="45"/>
      <c r="AF16" s="47"/>
      <c r="AG16" s="45"/>
      <c r="AH16" s="47"/>
      <c r="AI16" s="45"/>
      <c r="AJ16" s="47"/>
      <c r="AK16" s="45"/>
      <c r="AL16" s="47"/>
      <c r="AM16" s="54"/>
      <c r="AN16" s="55"/>
      <c r="AO16" s="46"/>
      <c r="AP16" s="51"/>
      <c r="AQ16" s="51"/>
      <c r="AR16" s="52"/>
      <c r="AS16" s="52"/>
      <c r="AT16" s="37"/>
      <c r="AU16" s="38"/>
      <c r="AV16" s="38"/>
      <c r="AW16" s="38"/>
      <c r="AX16" s="38"/>
      <c r="AY16" s="38"/>
      <c r="AZ16" s="38"/>
      <c r="BA16" s="38"/>
      <c r="BB16" s="38"/>
      <c r="BC16" s="38"/>
      <c r="BD16" s="8"/>
      <c r="BE16" s="8"/>
      <c r="BF16" s="8"/>
      <c r="BW16" s="3"/>
      <c r="BY16" s="4"/>
      <c r="CA16" s="39"/>
      <c r="CG16" s="40">
        <v>0</v>
      </c>
      <c r="CH16" s="40"/>
      <c r="CI16" s="40">
        <v>0</v>
      </c>
      <c r="CJ16" s="40">
        <v>0</v>
      </c>
      <c r="CZ16" s="2"/>
    </row>
    <row r="17" spans="1:104" ht="16.350000000000001" customHeight="1" x14ac:dyDescent="0.2">
      <c r="A17" s="62" t="s">
        <v>37</v>
      </c>
      <c r="B17" s="42">
        <f t="shared" si="1"/>
        <v>0</v>
      </c>
      <c r="C17" s="43">
        <f>SUM(U17+W17+Y17+AA17+AC17+AE17+AG17+AI17+AK17+AM17)</f>
        <v>0</v>
      </c>
      <c r="D17" s="44">
        <f>SUM(V17+X17+Z17+AB17+AD17+AF17+AH17+AJ17+AL17+AN17)</f>
        <v>0</v>
      </c>
      <c r="E17" s="48"/>
      <c r="F17" s="63"/>
      <c r="G17" s="48"/>
      <c r="H17" s="63"/>
      <c r="I17" s="48"/>
      <c r="J17" s="49"/>
      <c r="K17" s="48"/>
      <c r="L17" s="49"/>
      <c r="M17" s="48"/>
      <c r="N17" s="49"/>
      <c r="O17" s="48"/>
      <c r="P17" s="49"/>
      <c r="Q17" s="48"/>
      <c r="R17" s="49"/>
      <c r="S17" s="48"/>
      <c r="T17" s="49"/>
      <c r="U17" s="45"/>
      <c r="V17" s="47"/>
      <c r="W17" s="45"/>
      <c r="X17" s="47"/>
      <c r="Y17" s="45"/>
      <c r="Z17" s="47"/>
      <c r="AA17" s="45"/>
      <c r="AB17" s="47"/>
      <c r="AC17" s="45"/>
      <c r="AD17" s="47"/>
      <c r="AE17" s="45"/>
      <c r="AF17" s="47"/>
      <c r="AG17" s="45"/>
      <c r="AH17" s="47"/>
      <c r="AI17" s="45"/>
      <c r="AJ17" s="47"/>
      <c r="AK17" s="45"/>
      <c r="AL17" s="47"/>
      <c r="AM17" s="54"/>
      <c r="AN17" s="55"/>
      <c r="AO17" s="46"/>
      <c r="AP17" s="51"/>
      <c r="AQ17" s="51"/>
      <c r="AR17" s="52"/>
      <c r="AS17" s="52"/>
      <c r="AT17" s="37"/>
      <c r="AU17" s="38"/>
      <c r="AV17" s="38"/>
      <c r="AW17" s="38"/>
      <c r="AX17" s="38"/>
      <c r="AY17" s="38"/>
      <c r="AZ17" s="38"/>
      <c r="BA17" s="38"/>
      <c r="BB17" s="38"/>
      <c r="BC17" s="38"/>
      <c r="BD17" s="8"/>
      <c r="BE17" s="8"/>
      <c r="BF17" s="8"/>
      <c r="BW17" s="3"/>
      <c r="BY17" s="4"/>
      <c r="CA17" s="39"/>
      <c r="CG17" s="40">
        <v>0</v>
      </c>
      <c r="CH17" s="40"/>
      <c r="CI17" s="40">
        <v>0</v>
      </c>
      <c r="CJ17" s="40">
        <v>0</v>
      </c>
      <c r="CZ17" s="2"/>
    </row>
    <row r="18" spans="1:104" ht="16.350000000000001" customHeight="1" x14ac:dyDescent="0.2">
      <c r="A18" s="64" t="s">
        <v>38</v>
      </c>
      <c r="B18" s="42">
        <f t="shared" si="1"/>
        <v>0</v>
      </c>
      <c r="C18" s="43">
        <f>SUM(E18+G18+I18+K18+M18+O18+Q18+S18+U18+W18+Y18+AA18+AC18+AE18+AG18+AI18+AK18+AM18)</f>
        <v>0</v>
      </c>
      <c r="D18" s="44">
        <f>SUM(F18+H18+J18+L18+N18+P18+R18+T18+V18+X18+Z18+AB18+AD18+AF18+AH18+AJ18+AL18+AN18)</f>
        <v>0</v>
      </c>
      <c r="E18" s="45"/>
      <c r="F18" s="46"/>
      <c r="G18" s="45"/>
      <c r="H18" s="46"/>
      <c r="I18" s="45"/>
      <c r="J18" s="47"/>
      <c r="K18" s="65"/>
      <c r="L18" s="47"/>
      <c r="M18" s="45"/>
      <c r="N18" s="47"/>
      <c r="O18" s="45"/>
      <c r="P18" s="47"/>
      <c r="Q18" s="45"/>
      <c r="R18" s="47"/>
      <c r="S18" s="45"/>
      <c r="T18" s="47"/>
      <c r="U18" s="45"/>
      <c r="V18" s="47"/>
      <c r="W18" s="45"/>
      <c r="X18" s="47"/>
      <c r="Y18" s="45"/>
      <c r="Z18" s="47"/>
      <c r="AA18" s="45"/>
      <c r="AB18" s="47"/>
      <c r="AC18" s="45"/>
      <c r="AD18" s="47"/>
      <c r="AE18" s="45"/>
      <c r="AF18" s="47"/>
      <c r="AG18" s="45"/>
      <c r="AH18" s="47"/>
      <c r="AI18" s="45"/>
      <c r="AJ18" s="47"/>
      <c r="AK18" s="45"/>
      <c r="AL18" s="47"/>
      <c r="AM18" s="54"/>
      <c r="AN18" s="55"/>
      <c r="AO18" s="46"/>
      <c r="AP18" s="51"/>
      <c r="AQ18" s="51"/>
      <c r="AR18" s="52"/>
      <c r="AS18" s="52"/>
      <c r="AT18" s="37"/>
      <c r="AU18" s="38"/>
      <c r="AV18" s="38"/>
      <c r="AW18" s="38"/>
      <c r="AX18" s="38"/>
      <c r="AY18" s="38"/>
      <c r="AZ18" s="38"/>
      <c r="BA18" s="38"/>
      <c r="BB18" s="38"/>
      <c r="BC18" s="38"/>
      <c r="BD18" s="8"/>
      <c r="BE18" s="8"/>
      <c r="BF18" s="8"/>
      <c r="BW18" s="3"/>
      <c r="BY18" s="4"/>
      <c r="CA18" s="39"/>
      <c r="CG18" s="40">
        <v>0</v>
      </c>
      <c r="CH18" s="40"/>
      <c r="CI18" s="40">
        <v>0</v>
      </c>
      <c r="CJ18" s="40">
        <v>0</v>
      </c>
      <c r="CZ18" s="2"/>
    </row>
    <row r="19" spans="1:104" ht="16.350000000000001" customHeight="1" x14ac:dyDescent="0.2">
      <c r="A19" s="66" t="s">
        <v>39</v>
      </c>
      <c r="B19" s="42">
        <f>SUM(C19:D19)</f>
        <v>0</v>
      </c>
      <c r="C19" s="67"/>
      <c r="D19" s="68">
        <f>SUM(L19+N19+P19+R19+T19+V19+X19+Z19+AB19+AD19+AF19)</f>
        <v>0</v>
      </c>
      <c r="E19" s="60"/>
      <c r="F19" s="61"/>
      <c r="G19" s="60"/>
      <c r="H19" s="61"/>
      <c r="I19" s="60"/>
      <c r="J19" s="69"/>
      <c r="K19" s="48"/>
      <c r="L19" s="70"/>
      <c r="M19" s="71"/>
      <c r="N19" s="70"/>
      <c r="O19" s="71"/>
      <c r="P19" s="70"/>
      <c r="Q19" s="71"/>
      <c r="R19" s="70"/>
      <c r="S19" s="71"/>
      <c r="T19" s="70"/>
      <c r="U19" s="71"/>
      <c r="V19" s="70"/>
      <c r="W19" s="71"/>
      <c r="X19" s="70"/>
      <c r="Y19" s="71"/>
      <c r="Z19" s="70"/>
      <c r="AA19" s="71"/>
      <c r="AB19" s="70"/>
      <c r="AC19" s="71"/>
      <c r="AD19" s="70"/>
      <c r="AE19" s="71"/>
      <c r="AF19" s="70"/>
      <c r="AG19" s="60"/>
      <c r="AH19" s="69"/>
      <c r="AI19" s="60"/>
      <c r="AJ19" s="69"/>
      <c r="AK19" s="60"/>
      <c r="AL19" s="69"/>
      <c r="AM19" s="72"/>
      <c r="AN19" s="50"/>
      <c r="AO19" s="73"/>
      <c r="AP19" s="74"/>
      <c r="AQ19" s="74"/>
      <c r="AR19" s="75"/>
      <c r="AS19" s="75"/>
      <c r="AT19" s="37"/>
      <c r="AU19" s="38"/>
      <c r="AV19" s="38"/>
      <c r="AW19" s="38"/>
      <c r="AX19" s="38"/>
      <c r="AY19" s="38"/>
      <c r="AZ19" s="38"/>
      <c r="BA19" s="38"/>
      <c r="BB19" s="38"/>
      <c r="BC19" s="38"/>
      <c r="BD19" s="8"/>
      <c r="BE19" s="8"/>
      <c r="BF19" s="8"/>
      <c r="BW19" s="3"/>
      <c r="BY19" s="4"/>
      <c r="CA19" s="39"/>
      <c r="CG19" s="40">
        <v>0</v>
      </c>
      <c r="CH19" s="40"/>
      <c r="CI19" s="40">
        <v>0</v>
      </c>
      <c r="CJ19" s="40">
        <v>0</v>
      </c>
      <c r="CZ19" s="2"/>
    </row>
    <row r="20" spans="1:104" ht="16.350000000000001" customHeight="1" x14ac:dyDescent="0.2">
      <c r="A20" s="66" t="s">
        <v>40</v>
      </c>
      <c r="B20" s="42">
        <f>SUM(C20:D20)</f>
        <v>0</v>
      </c>
      <c r="C20" s="67"/>
      <c r="D20" s="44">
        <f>SUM(F20+H20+J20+L20+N20+P20+R20+T20+V20+X20+Z20+AB20+AD20+AF20+AH20+AJ20+AL20+AN20)</f>
        <v>0</v>
      </c>
      <c r="E20" s="60"/>
      <c r="F20" s="46"/>
      <c r="G20" s="60"/>
      <c r="H20" s="46"/>
      <c r="I20" s="60"/>
      <c r="J20" s="70"/>
      <c r="K20" s="60"/>
      <c r="L20" s="70"/>
      <c r="M20" s="71"/>
      <c r="N20" s="70"/>
      <c r="O20" s="71"/>
      <c r="P20" s="70"/>
      <c r="Q20" s="71"/>
      <c r="R20" s="70"/>
      <c r="S20" s="71"/>
      <c r="T20" s="70"/>
      <c r="U20" s="71"/>
      <c r="V20" s="70"/>
      <c r="W20" s="71"/>
      <c r="X20" s="70"/>
      <c r="Y20" s="71"/>
      <c r="Z20" s="70"/>
      <c r="AA20" s="71"/>
      <c r="AB20" s="70"/>
      <c r="AC20" s="71"/>
      <c r="AD20" s="70"/>
      <c r="AE20" s="71"/>
      <c r="AF20" s="70"/>
      <c r="AG20" s="71"/>
      <c r="AH20" s="70"/>
      <c r="AI20" s="71"/>
      <c r="AJ20" s="70"/>
      <c r="AK20" s="71"/>
      <c r="AL20" s="70"/>
      <c r="AM20" s="71"/>
      <c r="AN20" s="76"/>
      <c r="AO20" s="73"/>
      <c r="AP20" s="74"/>
      <c r="AQ20" s="74"/>
      <c r="AR20" s="75"/>
      <c r="AS20" s="75"/>
      <c r="AT20" s="37"/>
      <c r="AU20" s="38"/>
      <c r="AV20" s="38"/>
      <c r="AW20" s="38"/>
      <c r="AX20" s="38"/>
      <c r="AY20" s="38"/>
      <c r="AZ20" s="38"/>
      <c r="BA20" s="38"/>
      <c r="BB20" s="38"/>
      <c r="BC20" s="38"/>
      <c r="BD20" s="8"/>
      <c r="BE20" s="8"/>
      <c r="BF20" s="8"/>
      <c r="BW20" s="3"/>
      <c r="BY20" s="4"/>
      <c r="CA20" s="39"/>
      <c r="CG20" s="40">
        <v>0</v>
      </c>
      <c r="CH20" s="40"/>
      <c r="CI20" s="40">
        <v>0</v>
      </c>
      <c r="CJ20" s="40">
        <v>0</v>
      </c>
      <c r="CZ20" s="2"/>
    </row>
    <row r="21" spans="1:104" ht="16.350000000000001" customHeight="1" x14ac:dyDescent="0.2">
      <c r="A21" s="66" t="s">
        <v>41</v>
      </c>
      <c r="B21" s="77">
        <f t="shared" si="1"/>
        <v>0</v>
      </c>
      <c r="C21" s="78">
        <f>SUM(O21+Q21+S21+U21+W21+Y21+AA21)</f>
        <v>0</v>
      </c>
      <c r="D21" s="44">
        <f>SUM(P21+R21+T21+V21+X21+Z21+AB21)</f>
        <v>0</v>
      </c>
      <c r="E21" s="60"/>
      <c r="F21" s="61"/>
      <c r="G21" s="60"/>
      <c r="H21" s="61"/>
      <c r="I21" s="60"/>
      <c r="J21" s="69"/>
      <c r="K21" s="48"/>
      <c r="L21" s="69"/>
      <c r="M21" s="60"/>
      <c r="N21" s="69"/>
      <c r="O21" s="79"/>
      <c r="P21" s="70"/>
      <c r="Q21" s="79"/>
      <c r="R21" s="70"/>
      <c r="S21" s="79"/>
      <c r="T21" s="70"/>
      <c r="U21" s="79"/>
      <c r="V21" s="70"/>
      <c r="W21" s="79"/>
      <c r="X21" s="70"/>
      <c r="Y21" s="79"/>
      <c r="Z21" s="70"/>
      <c r="AA21" s="79"/>
      <c r="AB21" s="70"/>
      <c r="AC21" s="60"/>
      <c r="AD21" s="69"/>
      <c r="AE21" s="60"/>
      <c r="AF21" s="69"/>
      <c r="AG21" s="71"/>
      <c r="AH21" s="69"/>
      <c r="AI21" s="60"/>
      <c r="AJ21" s="69"/>
      <c r="AK21" s="60"/>
      <c r="AL21" s="69"/>
      <c r="AM21" s="72"/>
      <c r="AN21" s="50"/>
      <c r="AO21" s="73"/>
      <c r="AP21" s="74"/>
      <c r="AQ21" s="74"/>
      <c r="AR21" s="75"/>
      <c r="AS21" s="75"/>
      <c r="AT21" s="37"/>
      <c r="AU21" s="38"/>
      <c r="AV21" s="38"/>
      <c r="AW21" s="38"/>
      <c r="AX21" s="38"/>
      <c r="AY21" s="38"/>
      <c r="AZ21" s="38"/>
      <c r="BA21" s="38"/>
      <c r="BB21" s="38"/>
      <c r="BC21" s="38"/>
      <c r="BD21" s="8"/>
      <c r="BE21" s="8"/>
      <c r="BF21" s="8"/>
      <c r="BW21" s="3"/>
      <c r="BY21" s="4"/>
      <c r="CA21" s="39"/>
      <c r="CG21" s="40">
        <v>0</v>
      </c>
      <c r="CH21" s="40"/>
      <c r="CI21" s="40">
        <v>0</v>
      </c>
      <c r="CJ21" s="40">
        <v>0</v>
      </c>
      <c r="CZ21" s="2"/>
    </row>
    <row r="22" spans="1:104" ht="16.350000000000001" customHeight="1" x14ac:dyDescent="0.2">
      <c r="A22" s="66" t="s">
        <v>42</v>
      </c>
      <c r="B22" s="77">
        <f t="shared" si="1"/>
        <v>0</v>
      </c>
      <c r="C22" s="78">
        <f>SUM(E22+G22+I22+K22+M22+O22+Q22+S22+U22+W22+Y22+AA22+AC22+AE22+AG22+AI22+AK22+AM22)</f>
        <v>0</v>
      </c>
      <c r="D22" s="68">
        <f>SUM(F22+H22+J22+L22+N22+P22+R22+T22+V22+X22+Z22+AB22+AD22+AF22+AH22+AJ22+AL22+AN22)</f>
        <v>0</v>
      </c>
      <c r="E22" s="79"/>
      <c r="F22" s="73"/>
      <c r="G22" s="79"/>
      <c r="H22" s="73"/>
      <c r="I22" s="79"/>
      <c r="J22" s="70"/>
      <c r="K22" s="65"/>
      <c r="L22" s="70"/>
      <c r="M22" s="79"/>
      <c r="N22" s="70"/>
      <c r="O22" s="79"/>
      <c r="P22" s="70"/>
      <c r="Q22" s="79"/>
      <c r="R22" s="70"/>
      <c r="S22" s="79"/>
      <c r="T22" s="70"/>
      <c r="U22" s="79"/>
      <c r="V22" s="70"/>
      <c r="W22" s="79"/>
      <c r="X22" s="70"/>
      <c r="Y22" s="79"/>
      <c r="Z22" s="70"/>
      <c r="AA22" s="79"/>
      <c r="AB22" s="70"/>
      <c r="AC22" s="79"/>
      <c r="AD22" s="70"/>
      <c r="AE22" s="79"/>
      <c r="AF22" s="70"/>
      <c r="AG22" s="79"/>
      <c r="AH22" s="70"/>
      <c r="AI22" s="79"/>
      <c r="AJ22" s="70"/>
      <c r="AK22" s="79"/>
      <c r="AL22" s="70"/>
      <c r="AM22" s="80"/>
      <c r="AN22" s="76"/>
      <c r="AO22" s="73"/>
      <c r="AP22" s="74"/>
      <c r="AQ22" s="74"/>
      <c r="AR22" s="75"/>
      <c r="AS22" s="75"/>
      <c r="AT22" s="37"/>
      <c r="AU22" s="38"/>
      <c r="AV22" s="38"/>
      <c r="AW22" s="38"/>
      <c r="AX22" s="38"/>
      <c r="AY22" s="38"/>
      <c r="AZ22" s="38"/>
      <c r="BA22" s="38"/>
      <c r="BB22" s="38"/>
      <c r="BC22" s="38"/>
      <c r="BD22" s="8"/>
      <c r="BE22" s="8"/>
      <c r="BF22" s="8"/>
      <c r="BW22" s="3"/>
      <c r="BY22" s="4"/>
      <c r="CG22" s="40">
        <v>0</v>
      </c>
      <c r="CH22" s="40"/>
      <c r="CI22" s="40">
        <v>0</v>
      </c>
      <c r="CJ22" s="40">
        <v>0</v>
      </c>
      <c r="CZ22" s="2"/>
    </row>
    <row r="23" spans="1:104" ht="16.350000000000001" customHeight="1" x14ac:dyDescent="0.2">
      <c r="A23" s="62" t="s">
        <v>43</v>
      </c>
      <c r="B23" s="77">
        <f t="shared" si="1"/>
        <v>0</v>
      </c>
      <c r="C23" s="78">
        <f>SUM(E23+G23+I23+K23+M23+O23+Q23+S23+U23+W23+Y23+AA23+AC23+AE23+AG23+AI23+AK23+AM23)</f>
        <v>0</v>
      </c>
      <c r="D23" s="68">
        <f>SUM(F23+H23+J23+L23+N23+P23+R23+T23+V23+X23+Z23+AB23+AD23+AF23+AH23+AJ23+AL23+AN23)</f>
        <v>0</v>
      </c>
      <c r="E23" s="79"/>
      <c r="F23" s="73"/>
      <c r="G23" s="79"/>
      <c r="H23" s="73"/>
      <c r="I23" s="79"/>
      <c r="J23" s="70"/>
      <c r="K23" s="65"/>
      <c r="L23" s="70"/>
      <c r="M23" s="79"/>
      <c r="N23" s="70"/>
      <c r="O23" s="79"/>
      <c r="P23" s="70"/>
      <c r="Q23" s="79"/>
      <c r="R23" s="70"/>
      <c r="S23" s="79"/>
      <c r="T23" s="70"/>
      <c r="U23" s="79"/>
      <c r="V23" s="70"/>
      <c r="W23" s="79"/>
      <c r="X23" s="70"/>
      <c r="Y23" s="79"/>
      <c r="Z23" s="70"/>
      <c r="AA23" s="79"/>
      <c r="AB23" s="70"/>
      <c r="AC23" s="79"/>
      <c r="AD23" s="70"/>
      <c r="AE23" s="79"/>
      <c r="AF23" s="70"/>
      <c r="AG23" s="79"/>
      <c r="AH23" s="70"/>
      <c r="AI23" s="79"/>
      <c r="AJ23" s="70"/>
      <c r="AK23" s="79"/>
      <c r="AL23" s="70"/>
      <c r="AM23" s="80"/>
      <c r="AN23" s="76"/>
      <c r="AO23" s="73"/>
      <c r="AP23" s="74"/>
      <c r="AQ23" s="74"/>
      <c r="AR23" s="75"/>
      <c r="AS23" s="75"/>
      <c r="AT23" s="37"/>
      <c r="AU23" s="38"/>
      <c r="AV23" s="38"/>
      <c r="AW23" s="38"/>
      <c r="AX23" s="38"/>
      <c r="AY23" s="38"/>
      <c r="AZ23" s="38"/>
      <c r="BA23" s="38"/>
      <c r="BB23" s="38"/>
      <c r="BC23" s="38"/>
      <c r="BD23" s="8"/>
      <c r="BE23" s="8"/>
      <c r="BF23" s="8"/>
      <c r="BW23" s="3"/>
      <c r="BY23" s="4"/>
      <c r="CG23" s="40">
        <v>0</v>
      </c>
      <c r="CH23" s="40"/>
      <c r="CI23" s="40">
        <v>0</v>
      </c>
      <c r="CJ23" s="40">
        <v>0</v>
      </c>
      <c r="CZ23" s="2"/>
    </row>
    <row r="24" spans="1:104" ht="16.350000000000001" customHeight="1" x14ac:dyDescent="0.2">
      <c r="A24" s="62" t="s">
        <v>44</v>
      </c>
      <c r="B24" s="42">
        <f t="shared" si="1"/>
        <v>0</v>
      </c>
      <c r="C24" s="43">
        <f>SUM(G24+I24+K24+M24+O24+Q24+S24+U24+W24+Y24+AA24+AC24+AE24+AG24+AI24+AK24+AM24)</f>
        <v>0</v>
      </c>
      <c r="D24" s="44">
        <f>SUM(H24+J24+L24+N24+P24+R24+T24+V24+X24+Z24+AB24+AD24+AF24+AH24+AJ24+AL24+AN24)</f>
        <v>0</v>
      </c>
      <c r="E24" s="48"/>
      <c r="F24" s="49"/>
      <c r="G24" s="79"/>
      <c r="H24" s="73"/>
      <c r="I24" s="79"/>
      <c r="J24" s="70"/>
      <c r="K24" s="65"/>
      <c r="L24" s="70"/>
      <c r="M24" s="79"/>
      <c r="N24" s="70"/>
      <c r="O24" s="79"/>
      <c r="P24" s="70"/>
      <c r="Q24" s="79"/>
      <c r="R24" s="70"/>
      <c r="S24" s="79"/>
      <c r="T24" s="70"/>
      <c r="U24" s="79"/>
      <c r="V24" s="70"/>
      <c r="W24" s="79"/>
      <c r="X24" s="70"/>
      <c r="Y24" s="79"/>
      <c r="Z24" s="70"/>
      <c r="AA24" s="79"/>
      <c r="AB24" s="70"/>
      <c r="AC24" s="79"/>
      <c r="AD24" s="70"/>
      <c r="AE24" s="79"/>
      <c r="AF24" s="70"/>
      <c r="AG24" s="79"/>
      <c r="AH24" s="70"/>
      <c r="AI24" s="79"/>
      <c r="AJ24" s="70"/>
      <c r="AK24" s="79"/>
      <c r="AL24" s="70"/>
      <c r="AM24" s="80"/>
      <c r="AN24" s="76"/>
      <c r="AO24" s="73"/>
      <c r="AP24" s="74"/>
      <c r="AQ24" s="74"/>
      <c r="AR24" s="75"/>
      <c r="AS24" s="75"/>
      <c r="AT24" s="37"/>
      <c r="AU24" s="38"/>
      <c r="AV24" s="38"/>
      <c r="AW24" s="38"/>
      <c r="AX24" s="38"/>
      <c r="AY24" s="38"/>
      <c r="AZ24" s="38"/>
      <c r="BA24" s="38"/>
      <c r="BB24" s="38"/>
      <c r="BC24" s="38"/>
      <c r="BD24" s="8"/>
      <c r="BE24" s="8"/>
      <c r="BF24" s="8"/>
      <c r="BW24" s="3"/>
      <c r="BY24" s="4"/>
      <c r="CG24" s="40">
        <v>0</v>
      </c>
      <c r="CH24" s="40"/>
      <c r="CI24" s="40">
        <v>0</v>
      </c>
      <c r="CJ24" s="40">
        <v>0</v>
      </c>
      <c r="CZ24" s="2"/>
    </row>
    <row r="25" spans="1:104" ht="16.350000000000001" customHeight="1" x14ac:dyDescent="0.2">
      <c r="A25" s="62" t="s">
        <v>45</v>
      </c>
      <c r="B25" s="42">
        <f t="shared" si="1"/>
        <v>0</v>
      </c>
      <c r="C25" s="43">
        <f>SUM(M25+O25+Q25+S25+U25+W25+Y25+AA25+AC25+AE25+AG25+AI25+AK25+AM25)</f>
        <v>0</v>
      </c>
      <c r="D25" s="44">
        <f>SUM(N25+P25+R25+T25+V25+X25+Z25+AB25+AD25+AF25+AH25+AJ25+AL25+AN25)</f>
        <v>0</v>
      </c>
      <c r="E25" s="81"/>
      <c r="F25" s="69"/>
      <c r="G25" s="60"/>
      <c r="H25" s="61"/>
      <c r="I25" s="60"/>
      <c r="J25" s="61"/>
      <c r="K25" s="60"/>
      <c r="L25" s="61"/>
      <c r="M25" s="79"/>
      <c r="N25" s="70"/>
      <c r="O25" s="79"/>
      <c r="P25" s="70"/>
      <c r="Q25" s="79"/>
      <c r="R25" s="70"/>
      <c r="S25" s="79"/>
      <c r="T25" s="70"/>
      <c r="U25" s="79"/>
      <c r="V25" s="70"/>
      <c r="W25" s="79"/>
      <c r="X25" s="70"/>
      <c r="Y25" s="79"/>
      <c r="Z25" s="70"/>
      <c r="AA25" s="79"/>
      <c r="AB25" s="70"/>
      <c r="AC25" s="79"/>
      <c r="AD25" s="70"/>
      <c r="AE25" s="79"/>
      <c r="AF25" s="70"/>
      <c r="AG25" s="79"/>
      <c r="AH25" s="70"/>
      <c r="AI25" s="79"/>
      <c r="AJ25" s="70"/>
      <c r="AK25" s="79"/>
      <c r="AL25" s="70"/>
      <c r="AM25" s="80"/>
      <c r="AN25" s="76"/>
      <c r="AO25" s="73"/>
      <c r="AP25" s="74"/>
      <c r="AQ25" s="74"/>
      <c r="AR25" s="75"/>
      <c r="AS25" s="75"/>
      <c r="AT25" s="37"/>
      <c r="AU25" s="38"/>
      <c r="AV25" s="38"/>
      <c r="AW25" s="38"/>
      <c r="AX25" s="38"/>
      <c r="AY25" s="38"/>
      <c r="AZ25" s="38"/>
      <c r="BA25" s="38"/>
      <c r="BB25" s="38"/>
      <c r="BC25" s="38"/>
      <c r="BD25" s="8"/>
      <c r="BE25" s="8"/>
      <c r="BF25" s="8"/>
      <c r="BW25" s="3"/>
      <c r="BY25" s="4"/>
      <c r="CG25" s="40">
        <v>0</v>
      </c>
      <c r="CH25" s="40"/>
      <c r="CI25" s="40">
        <v>0</v>
      </c>
      <c r="CJ25" s="40">
        <v>0</v>
      </c>
      <c r="CZ25" s="2"/>
    </row>
    <row r="26" spans="1:104" ht="16.350000000000001" customHeight="1" x14ac:dyDescent="0.2">
      <c r="A26" s="82" t="s">
        <v>46</v>
      </c>
      <c r="B26" s="2448">
        <f t="shared" si="1"/>
        <v>0</v>
      </c>
      <c r="C26" s="2449">
        <f>SUM(E26+G26+I26+K26+M26+O26+Q26+S26+U26+W26+Y26+AA26+AC26+AE26+AG26+AI26+AK26+AM26)</f>
        <v>0</v>
      </c>
      <c r="D26" s="2450">
        <f>SUM(F26+H26+J26+L26+N26+P26+R26+T26+V26+X26+Z26+AB26+AD26+AF26+AH26+AJ26+AL26+AN26)</f>
        <v>0</v>
      </c>
      <c r="E26" s="2451"/>
      <c r="F26" s="87"/>
      <c r="G26" s="88"/>
      <c r="H26" s="89"/>
      <c r="I26" s="88"/>
      <c r="J26" s="87"/>
      <c r="K26" s="2452"/>
      <c r="L26" s="87"/>
      <c r="M26" s="88"/>
      <c r="N26" s="87"/>
      <c r="O26" s="88"/>
      <c r="P26" s="87"/>
      <c r="Q26" s="88"/>
      <c r="R26" s="87"/>
      <c r="S26" s="88"/>
      <c r="T26" s="87"/>
      <c r="U26" s="88"/>
      <c r="V26" s="87"/>
      <c r="W26" s="88"/>
      <c r="X26" s="87"/>
      <c r="Y26" s="88"/>
      <c r="Z26" s="87"/>
      <c r="AA26" s="88"/>
      <c r="AB26" s="87"/>
      <c r="AC26" s="88"/>
      <c r="AD26" s="87"/>
      <c r="AE26" s="88"/>
      <c r="AF26" s="87"/>
      <c r="AG26" s="88"/>
      <c r="AH26" s="87"/>
      <c r="AI26" s="88"/>
      <c r="AJ26" s="87"/>
      <c r="AK26" s="88"/>
      <c r="AL26" s="87"/>
      <c r="AM26" s="91"/>
      <c r="AN26" s="92"/>
      <c r="AO26" s="89"/>
      <c r="AP26" s="93"/>
      <c r="AQ26" s="93"/>
      <c r="AR26" s="94"/>
      <c r="AS26" s="94"/>
      <c r="AT26" s="37"/>
      <c r="AU26" s="38"/>
      <c r="AV26" s="38"/>
      <c r="AW26" s="38"/>
      <c r="AX26" s="38"/>
      <c r="AY26" s="38"/>
      <c r="AZ26" s="38"/>
      <c r="BA26" s="38"/>
      <c r="BB26" s="38"/>
      <c r="BC26" s="38"/>
      <c r="BD26" s="8"/>
      <c r="BE26" s="8"/>
      <c r="BF26" s="8"/>
      <c r="BW26" s="3"/>
      <c r="BY26" s="4"/>
      <c r="CG26" s="40">
        <v>0</v>
      </c>
      <c r="CH26" s="40"/>
      <c r="CI26" s="40">
        <v>0</v>
      </c>
      <c r="CJ26" s="40">
        <v>0</v>
      </c>
      <c r="CZ26" s="2"/>
    </row>
    <row r="27" spans="1:104" ht="31.35" customHeight="1" x14ac:dyDescent="0.2">
      <c r="A27" s="9" t="s">
        <v>47</v>
      </c>
      <c r="B27" s="10"/>
      <c r="C27" s="10"/>
      <c r="D27" s="10"/>
      <c r="E27" s="10"/>
      <c r="F27" s="2453"/>
      <c r="G27" s="2453" t="s">
        <v>48</v>
      </c>
      <c r="H27" s="2454"/>
      <c r="I27" s="2454"/>
      <c r="J27" s="2453"/>
      <c r="K27" s="2453"/>
      <c r="L27" s="2453"/>
      <c r="M27" s="2453"/>
      <c r="N27" s="2453"/>
      <c r="O27" s="2453"/>
      <c r="P27" s="2453"/>
      <c r="Q27" s="2453"/>
      <c r="R27" s="2453"/>
      <c r="S27" s="2453"/>
      <c r="T27" s="2453"/>
      <c r="U27" s="2453"/>
      <c r="V27" s="2453"/>
      <c r="W27" s="2453"/>
      <c r="X27" s="2453"/>
      <c r="Y27" s="2455"/>
      <c r="Z27" s="2455"/>
      <c r="AA27" s="2455"/>
      <c r="AB27" s="2455"/>
      <c r="AC27" s="2455"/>
      <c r="AD27" s="2455"/>
      <c r="AE27" s="2455"/>
      <c r="AF27" s="2455"/>
      <c r="AG27" s="2455"/>
      <c r="AH27" s="2455"/>
      <c r="AI27" s="2455"/>
      <c r="AJ27" s="2455"/>
      <c r="AK27" s="2455"/>
      <c r="AL27" s="2455"/>
      <c r="AM27" s="2455"/>
      <c r="AN27" s="2455"/>
      <c r="AO27" s="2455"/>
      <c r="AP27" s="2456"/>
      <c r="AQ27" s="2457"/>
      <c r="AR27" s="100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CG27" s="40"/>
      <c r="CH27" s="40"/>
      <c r="CI27" s="40"/>
      <c r="CJ27" s="40"/>
    </row>
    <row r="28" spans="1:104" ht="20.100000000000001" customHeight="1" x14ac:dyDescent="0.2">
      <c r="A28" s="3244" t="s">
        <v>49</v>
      </c>
      <c r="B28" s="3234" t="s">
        <v>4</v>
      </c>
      <c r="C28" s="3236"/>
      <c r="D28" s="3231"/>
      <c r="E28" s="3237" t="s">
        <v>5</v>
      </c>
      <c r="F28" s="3238"/>
      <c r="G28" s="3238"/>
      <c r="H28" s="3238"/>
      <c r="I28" s="3238"/>
      <c r="J28" s="3238"/>
      <c r="K28" s="3238"/>
      <c r="L28" s="3238"/>
      <c r="M28" s="3238"/>
      <c r="N28" s="3238"/>
      <c r="O28" s="3238"/>
      <c r="P28" s="3238"/>
      <c r="Q28" s="3238"/>
      <c r="R28" s="3238"/>
      <c r="S28" s="3238"/>
      <c r="T28" s="3238"/>
      <c r="U28" s="3238"/>
      <c r="V28" s="3238"/>
      <c r="W28" s="3238"/>
      <c r="X28" s="3238"/>
      <c r="Y28" s="3238"/>
      <c r="Z28" s="3238"/>
      <c r="AA28" s="3238"/>
      <c r="AB28" s="3238"/>
      <c r="AC28" s="3238"/>
      <c r="AD28" s="3238"/>
      <c r="AE28" s="3238"/>
      <c r="AF28" s="3238"/>
      <c r="AG28" s="3238"/>
      <c r="AH28" s="3238"/>
      <c r="AI28" s="3238"/>
      <c r="AJ28" s="3238"/>
      <c r="AK28" s="3238"/>
      <c r="AL28" s="3238"/>
      <c r="AM28" s="3238"/>
      <c r="AN28" s="3239"/>
      <c r="AO28" s="3231" t="s">
        <v>6</v>
      </c>
      <c r="AP28" s="3242" t="s">
        <v>7</v>
      </c>
      <c r="AQ28" s="3242" t="s">
        <v>8</v>
      </c>
      <c r="AR28" s="3242" t="s">
        <v>50</v>
      </c>
      <c r="AS28" s="3231" t="s">
        <v>9</v>
      </c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X28" s="2"/>
      <c r="CG28" s="40"/>
      <c r="CH28" s="40"/>
      <c r="CI28" s="40"/>
      <c r="CJ28" s="40"/>
    </row>
    <row r="29" spans="1:104" ht="20.100000000000001" customHeight="1" x14ac:dyDescent="0.2">
      <c r="A29" s="2888"/>
      <c r="B29" s="3235"/>
      <c r="C29" s="2993"/>
      <c r="D29" s="3137"/>
      <c r="E29" s="3237" t="s">
        <v>11</v>
      </c>
      <c r="F29" s="3246"/>
      <c r="G29" s="3237" t="s">
        <v>12</v>
      </c>
      <c r="H29" s="3246"/>
      <c r="I29" s="3237" t="s">
        <v>13</v>
      </c>
      <c r="J29" s="3246"/>
      <c r="K29" s="3237" t="s">
        <v>14</v>
      </c>
      <c r="L29" s="3246"/>
      <c r="M29" s="3237" t="s">
        <v>15</v>
      </c>
      <c r="N29" s="3246"/>
      <c r="O29" s="3237" t="s">
        <v>16</v>
      </c>
      <c r="P29" s="3246"/>
      <c r="Q29" s="3238" t="s">
        <v>17</v>
      </c>
      <c r="R29" s="3246"/>
      <c r="S29" s="3237" t="s">
        <v>18</v>
      </c>
      <c r="T29" s="3246"/>
      <c r="U29" s="3237" t="s">
        <v>19</v>
      </c>
      <c r="V29" s="3246"/>
      <c r="W29" s="3237" t="s">
        <v>20</v>
      </c>
      <c r="X29" s="3246"/>
      <c r="Y29" s="3237" t="s">
        <v>21</v>
      </c>
      <c r="Z29" s="3246"/>
      <c r="AA29" s="3237" t="s">
        <v>22</v>
      </c>
      <c r="AB29" s="3246"/>
      <c r="AC29" s="3238" t="s">
        <v>23</v>
      </c>
      <c r="AD29" s="3246"/>
      <c r="AE29" s="3237" t="s">
        <v>24</v>
      </c>
      <c r="AF29" s="3246"/>
      <c r="AG29" s="3238" t="s">
        <v>25</v>
      </c>
      <c r="AH29" s="3246"/>
      <c r="AI29" s="3237" t="s">
        <v>26</v>
      </c>
      <c r="AJ29" s="3246"/>
      <c r="AK29" s="3238" t="s">
        <v>27</v>
      </c>
      <c r="AL29" s="3246"/>
      <c r="AM29" s="3238" t="s">
        <v>28</v>
      </c>
      <c r="AN29" s="3239"/>
      <c r="AO29" s="2892"/>
      <c r="AP29" s="2871"/>
      <c r="AQ29" s="2871"/>
      <c r="AR29" s="2871"/>
      <c r="AS29" s="2892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X29" s="2"/>
      <c r="CG29" s="40"/>
      <c r="CH29" s="40"/>
      <c r="CI29" s="40"/>
      <c r="CJ29" s="40"/>
    </row>
    <row r="30" spans="1:104" ht="20.100000000000001" customHeight="1" x14ac:dyDescent="0.2">
      <c r="A30" s="3245"/>
      <c r="B30" s="2429" t="s">
        <v>29</v>
      </c>
      <c r="C30" s="2430" t="s">
        <v>30</v>
      </c>
      <c r="D30" s="2423" t="s">
        <v>31</v>
      </c>
      <c r="E30" s="2429" t="s">
        <v>30</v>
      </c>
      <c r="F30" s="2458" t="s">
        <v>31</v>
      </c>
      <c r="G30" s="2429" t="s">
        <v>30</v>
      </c>
      <c r="H30" s="2458" t="s">
        <v>31</v>
      </c>
      <c r="I30" s="2429" t="s">
        <v>30</v>
      </c>
      <c r="J30" s="2458" t="s">
        <v>31</v>
      </c>
      <c r="K30" s="2429" t="s">
        <v>30</v>
      </c>
      <c r="L30" s="2458" t="s">
        <v>31</v>
      </c>
      <c r="M30" s="2429" t="s">
        <v>30</v>
      </c>
      <c r="N30" s="2458" t="s">
        <v>31</v>
      </c>
      <c r="O30" s="2429" t="s">
        <v>30</v>
      </c>
      <c r="P30" s="2458" t="s">
        <v>31</v>
      </c>
      <c r="Q30" s="2429" t="s">
        <v>30</v>
      </c>
      <c r="R30" s="2458" t="s">
        <v>31</v>
      </c>
      <c r="S30" s="2429" t="s">
        <v>30</v>
      </c>
      <c r="T30" s="2458" t="s">
        <v>31</v>
      </c>
      <c r="U30" s="2429" t="s">
        <v>30</v>
      </c>
      <c r="V30" s="2458" t="s">
        <v>31</v>
      </c>
      <c r="W30" s="2429" t="s">
        <v>30</v>
      </c>
      <c r="X30" s="2458" t="s">
        <v>31</v>
      </c>
      <c r="Y30" s="2429" t="s">
        <v>30</v>
      </c>
      <c r="Z30" s="2458" t="s">
        <v>31</v>
      </c>
      <c r="AA30" s="2429" t="s">
        <v>30</v>
      </c>
      <c r="AB30" s="2458" t="s">
        <v>31</v>
      </c>
      <c r="AC30" s="2429" t="s">
        <v>30</v>
      </c>
      <c r="AD30" s="2458" t="s">
        <v>31</v>
      </c>
      <c r="AE30" s="2429" t="s">
        <v>30</v>
      </c>
      <c r="AF30" s="2458" t="s">
        <v>31</v>
      </c>
      <c r="AG30" s="2429" t="s">
        <v>30</v>
      </c>
      <c r="AH30" s="2458" t="s">
        <v>31</v>
      </c>
      <c r="AI30" s="2429" t="s">
        <v>30</v>
      </c>
      <c r="AJ30" s="2458" t="s">
        <v>31</v>
      </c>
      <c r="AK30" s="2459" t="s">
        <v>30</v>
      </c>
      <c r="AL30" s="2458" t="s">
        <v>31</v>
      </c>
      <c r="AM30" s="2429" t="s">
        <v>30</v>
      </c>
      <c r="AN30" s="2460" t="s">
        <v>31</v>
      </c>
      <c r="AO30" s="3137"/>
      <c r="AP30" s="3243"/>
      <c r="AQ30" s="3243"/>
      <c r="AR30" s="3243"/>
      <c r="AS30" s="3137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X30" s="2"/>
      <c r="CG30" s="40"/>
      <c r="CH30" s="40"/>
      <c r="CI30" s="40"/>
      <c r="CJ30" s="40"/>
    </row>
    <row r="31" spans="1:104" ht="16.350000000000001" customHeight="1" x14ac:dyDescent="0.2">
      <c r="A31" s="2461" t="s">
        <v>51</v>
      </c>
      <c r="B31" s="2462">
        <f t="shared" ref="B31:B44" si="2">SUM(C31:D31)</f>
        <v>0</v>
      </c>
      <c r="C31" s="2439">
        <f>SUM(E31+G31+I31+K31+M31+O31+Q31+S31+U31+W31+Y31+AA31+AC31+AE31+AG31+AI31+AK31+AM31)</f>
        <v>0</v>
      </c>
      <c r="D31" s="2440">
        <f>SUM(F31+H31+J31+L31+N31+P31+R31+T31+V31+X31+Z31+AB31+AD31+AF31+AH31+AJ31+AL31+AN31)</f>
        <v>0</v>
      </c>
      <c r="E31" s="2441"/>
      <c r="F31" s="2442"/>
      <c r="G31" s="2441"/>
      <c r="H31" s="2443"/>
      <c r="I31" s="2441"/>
      <c r="J31" s="2443"/>
      <c r="K31" s="2441"/>
      <c r="L31" s="2443"/>
      <c r="M31" s="2441"/>
      <c r="N31" s="2443"/>
      <c r="O31" s="2441"/>
      <c r="P31" s="2443"/>
      <c r="Q31" s="2463"/>
      <c r="R31" s="2443"/>
      <c r="S31" s="2441"/>
      <c r="T31" s="2443"/>
      <c r="U31" s="2441"/>
      <c r="V31" s="2443"/>
      <c r="W31" s="2441"/>
      <c r="X31" s="2443"/>
      <c r="Y31" s="2441"/>
      <c r="Z31" s="2443"/>
      <c r="AA31" s="2441"/>
      <c r="AB31" s="2443"/>
      <c r="AC31" s="2463"/>
      <c r="AD31" s="2443"/>
      <c r="AE31" s="2441"/>
      <c r="AF31" s="2443"/>
      <c r="AG31" s="2463"/>
      <c r="AH31" s="2443"/>
      <c r="AI31" s="2441"/>
      <c r="AJ31" s="2443"/>
      <c r="AK31" s="2463"/>
      <c r="AL31" s="2443"/>
      <c r="AM31" s="2464"/>
      <c r="AN31" s="2445"/>
      <c r="AO31" s="2447"/>
      <c r="AP31" s="2446"/>
      <c r="AQ31" s="2446"/>
      <c r="AR31" s="2446"/>
      <c r="AS31" s="2447"/>
      <c r="AT31" s="37"/>
      <c r="AU31" s="38"/>
      <c r="AV31" s="38"/>
      <c r="AW31" s="38"/>
      <c r="AX31" s="38"/>
      <c r="AY31" s="38"/>
      <c r="AZ31" s="38"/>
      <c r="BA31" s="38"/>
      <c r="BB31" s="38"/>
      <c r="BC31" s="8"/>
      <c r="BD31" s="8"/>
      <c r="BE31" s="8"/>
      <c r="BF31" s="8"/>
      <c r="BG31" s="8"/>
      <c r="BX31" s="2"/>
      <c r="CA31" s="39"/>
      <c r="CB31" s="39"/>
      <c r="CG31" s="40">
        <v>0</v>
      </c>
      <c r="CH31" s="40">
        <v>0</v>
      </c>
      <c r="CI31" s="40"/>
      <c r="CJ31" s="40"/>
    </row>
    <row r="32" spans="1:104" ht="16.350000000000001" customHeight="1" x14ac:dyDescent="0.2">
      <c r="A32" s="109" t="s">
        <v>52</v>
      </c>
      <c r="B32" s="42">
        <f t="shared" si="2"/>
        <v>0</v>
      </c>
      <c r="C32" s="43">
        <f t="shared" ref="C32:D33" si="3">SUM(E32+G32+I32+K32+M32+O32+Q32+S32+U32+W32+Y32+AA32+AC32+AE32+AG32+AI32+AK32+AM32)</f>
        <v>0</v>
      </c>
      <c r="D32" s="44">
        <f t="shared" si="3"/>
        <v>0</v>
      </c>
      <c r="E32" s="45"/>
      <c r="F32" s="46"/>
      <c r="G32" s="45"/>
      <c r="H32" s="47"/>
      <c r="I32" s="45"/>
      <c r="J32" s="47"/>
      <c r="K32" s="45"/>
      <c r="L32" s="47"/>
      <c r="M32" s="45"/>
      <c r="N32" s="47"/>
      <c r="O32" s="45"/>
      <c r="P32" s="47"/>
      <c r="Q32" s="110"/>
      <c r="R32" s="47"/>
      <c r="S32" s="45"/>
      <c r="T32" s="47"/>
      <c r="U32" s="45"/>
      <c r="V32" s="47"/>
      <c r="W32" s="45"/>
      <c r="X32" s="47"/>
      <c r="Y32" s="45"/>
      <c r="Z32" s="47"/>
      <c r="AA32" s="45"/>
      <c r="AB32" s="47"/>
      <c r="AC32" s="110"/>
      <c r="AD32" s="47"/>
      <c r="AE32" s="45"/>
      <c r="AF32" s="47"/>
      <c r="AG32" s="110"/>
      <c r="AH32" s="47"/>
      <c r="AI32" s="45"/>
      <c r="AJ32" s="47"/>
      <c r="AK32" s="110"/>
      <c r="AL32" s="47"/>
      <c r="AM32" s="111"/>
      <c r="AN32" s="55"/>
      <c r="AO32" s="112"/>
      <c r="AP32" s="113"/>
      <c r="AQ32" s="113"/>
      <c r="AR32" s="113"/>
      <c r="AS32" s="112"/>
      <c r="AT32" s="37"/>
      <c r="AU32" s="38"/>
      <c r="AV32" s="38"/>
      <c r="AW32" s="38"/>
      <c r="AX32" s="38"/>
      <c r="AY32" s="38"/>
      <c r="AZ32" s="38"/>
      <c r="BA32" s="38"/>
      <c r="BB32" s="38"/>
      <c r="BC32" s="8"/>
      <c r="BD32" s="8"/>
      <c r="BE32" s="8"/>
      <c r="BF32" s="8"/>
      <c r="BG32" s="8"/>
      <c r="BX32" s="2"/>
      <c r="CB32" s="39"/>
      <c r="CG32" s="40">
        <v>0</v>
      </c>
      <c r="CH32" s="40">
        <v>0</v>
      </c>
      <c r="CI32" s="40"/>
      <c r="CJ32" s="40"/>
    </row>
    <row r="33" spans="1:88" ht="16.350000000000001" customHeight="1" x14ac:dyDescent="0.2">
      <c r="A33" s="114" t="s">
        <v>53</v>
      </c>
      <c r="B33" s="42">
        <f t="shared" si="2"/>
        <v>0</v>
      </c>
      <c r="C33" s="43">
        <f t="shared" si="3"/>
        <v>0</v>
      </c>
      <c r="D33" s="68">
        <f t="shared" si="3"/>
        <v>0</v>
      </c>
      <c r="E33" s="45"/>
      <c r="F33" s="46"/>
      <c r="G33" s="45"/>
      <c r="H33" s="47"/>
      <c r="I33" s="45"/>
      <c r="J33" s="47"/>
      <c r="K33" s="45"/>
      <c r="L33" s="47"/>
      <c r="M33" s="45"/>
      <c r="N33" s="47"/>
      <c r="O33" s="45"/>
      <c r="P33" s="47"/>
      <c r="Q33" s="110"/>
      <c r="R33" s="47"/>
      <c r="S33" s="45"/>
      <c r="T33" s="47"/>
      <c r="U33" s="45"/>
      <c r="V33" s="47"/>
      <c r="W33" s="45"/>
      <c r="X33" s="47"/>
      <c r="Y33" s="45"/>
      <c r="Z33" s="47"/>
      <c r="AA33" s="45"/>
      <c r="AB33" s="47"/>
      <c r="AC33" s="110"/>
      <c r="AD33" s="47"/>
      <c r="AE33" s="45"/>
      <c r="AF33" s="47"/>
      <c r="AG33" s="110"/>
      <c r="AH33" s="47"/>
      <c r="AI33" s="45"/>
      <c r="AJ33" s="47"/>
      <c r="AK33" s="110"/>
      <c r="AL33" s="47"/>
      <c r="AM33" s="111"/>
      <c r="AN33" s="55"/>
      <c r="AO33" s="52"/>
      <c r="AP33" s="51"/>
      <c r="AQ33" s="51"/>
      <c r="AR33" s="51"/>
      <c r="AS33" s="52"/>
      <c r="AT33" s="37"/>
      <c r="AU33" s="38"/>
      <c r="AV33" s="38"/>
      <c r="AW33" s="38"/>
      <c r="AX33" s="38"/>
      <c r="AY33" s="38"/>
      <c r="AZ33" s="38"/>
      <c r="BA33" s="38"/>
      <c r="BB33" s="38"/>
      <c r="BC33" s="8"/>
      <c r="BD33" s="8"/>
      <c r="BE33" s="8"/>
      <c r="BF33" s="8"/>
      <c r="BG33" s="8"/>
      <c r="BX33" s="2"/>
      <c r="CB33" s="39"/>
      <c r="CG33" s="40">
        <v>0</v>
      </c>
      <c r="CH33" s="40">
        <v>0</v>
      </c>
      <c r="CI33" s="40"/>
      <c r="CJ33" s="40"/>
    </row>
    <row r="34" spans="1:88" ht="16.350000000000001" customHeight="1" x14ac:dyDescent="0.2">
      <c r="A34" s="114" t="s">
        <v>54</v>
      </c>
      <c r="B34" s="42">
        <f t="shared" si="2"/>
        <v>0</v>
      </c>
      <c r="C34" s="43">
        <f>SUM(O34+Q34+S34+U34+W34+Y34+AA34)</f>
        <v>0</v>
      </c>
      <c r="D34" s="68">
        <f>SUM(P34+R34+T34+V34+X34+Z34+AB34)</f>
        <v>0</v>
      </c>
      <c r="E34" s="60"/>
      <c r="F34" s="61"/>
      <c r="G34" s="60"/>
      <c r="H34" s="69"/>
      <c r="I34" s="60"/>
      <c r="J34" s="69"/>
      <c r="K34" s="60"/>
      <c r="L34" s="69"/>
      <c r="M34" s="60"/>
      <c r="N34" s="69"/>
      <c r="O34" s="45"/>
      <c r="P34" s="47"/>
      <c r="Q34" s="110"/>
      <c r="R34" s="47"/>
      <c r="S34" s="45"/>
      <c r="T34" s="47"/>
      <c r="U34" s="45"/>
      <c r="V34" s="47"/>
      <c r="W34" s="45"/>
      <c r="X34" s="47"/>
      <c r="Y34" s="45"/>
      <c r="Z34" s="47"/>
      <c r="AA34" s="45"/>
      <c r="AB34" s="70"/>
      <c r="AC34" s="115"/>
      <c r="AD34" s="69"/>
      <c r="AE34" s="60"/>
      <c r="AF34" s="69"/>
      <c r="AG34" s="115"/>
      <c r="AH34" s="69"/>
      <c r="AI34" s="60"/>
      <c r="AJ34" s="69"/>
      <c r="AK34" s="115"/>
      <c r="AL34" s="69"/>
      <c r="AM34" s="116"/>
      <c r="AN34" s="50"/>
      <c r="AO34" s="52"/>
      <c r="AP34" s="51"/>
      <c r="AQ34" s="51"/>
      <c r="AR34" s="51"/>
      <c r="AS34" s="52"/>
      <c r="AT34" s="37"/>
      <c r="AU34" s="38"/>
      <c r="AV34" s="38"/>
      <c r="AW34" s="38"/>
      <c r="AX34" s="38"/>
      <c r="AY34" s="38"/>
      <c r="AZ34" s="38"/>
      <c r="BA34" s="38"/>
      <c r="BB34" s="38"/>
      <c r="BC34" s="8"/>
      <c r="BD34" s="8"/>
      <c r="BE34" s="8"/>
      <c r="BF34" s="8"/>
      <c r="BG34" s="8"/>
      <c r="BX34" s="2"/>
      <c r="CB34" s="39"/>
      <c r="CG34" s="40">
        <v>0</v>
      </c>
      <c r="CH34" s="40">
        <v>0</v>
      </c>
      <c r="CI34" s="40"/>
      <c r="CJ34" s="40"/>
    </row>
    <row r="35" spans="1:88" ht="16.350000000000001" customHeight="1" x14ac:dyDescent="0.2">
      <c r="A35" s="114" t="s">
        <v>55</v>
      </c>
      <c r="B35" s="42">
        <f>SUM(C35:D35)</f>
        <v>0</v>
      </c>
      <c r="C35" s="43">
        <f>SUM(E35+G35+I35+K35+M35+O35+Q35+S35+U35+W35+Y35+AA35+AC35+AE35+AG35+AI35+AK35+AM35)</f>
        <v>0</v>
      </c>
      <c r="D35" s="68">
        <f t="shared" ref="C35:D44" si="4">SUM(F35+H35+J35+L35+N35+P35+R35+T35+V35+X35+Z35+AB35+AD35+AF35+AH35+AJ35+AL35+AN35)</f>
        <v>0</v>
      </c>
      <c r="E35" s="45"/>
      <c r="F35" s="46"/>
      <c r="G35" s="45"/>
      <c r="H35" s="47"/>
      <c r="I35" s="45"/>
      <c r="J35" s="47"/>
      <c r="K35" s="45"/>
      <c r="L35" s="47"/>
      <c r="M35" s="45"/>
      <c r="N35" s="47"/>
      <c r="O35" s="45"/>
      <c r="P35" s="47"/>
      <c r="Q35" s="110"/>
      <c r="R35" s="47"/>
      <c r="S35" s="45"/>
      <c r="T35" s="47"/>
      <c r="U35" s="45"/>
      <c r="V35" s="47"/>
      <c r="W35" s="45"/>
      <c r="X35" s="47"/>
      <c r="Y35" s="45"/>
      <c r="Z35" s="47"/>
      <c r="AA35" s="45"/>
      <c r="AB35" s="47"/>
      <c r="AC35" s="110"/>
      <c r="AD35" s="47"/>
      <c r="AE35" s="45"/>
      <c r="AF35" s="47"/>
      <c r="AG35" s="110"/>
      <c r="AH35" s="47"/>
      <c r="AI35" s="45"/>
      <c r="AJ35" s="47"/>
      <c r="AK35" s="110"/>
      <c r="AL35" s="47"/>
      <c r="AM35" s="111"/>
      <c r="AN35" s="55"/>
      <c r="AO35" s="112"/>
      <c r="AP35" s="113"/>
      <c r="AQ35" s="113"/>
      <c r="AR35" s="113"/>
      <c r="AS35" s="112"/>
      <c r="AT35" s="37"/>
      <c r="AU35" s="38"/>
      <c r="AV35" s="38"/>
      <c r="AW35" s="38"/>
      <c r="AX35" s="38"/>
      <c r="AY35" s="38"/>
      <c r="AZ35" s="38"/>
      <c r="BA35" s="38"/>
      <c r="BB35" s="38"/>
      <c r="BC35" s="8"/>
      <c r="BD35" s="8"/>
      <c r="BE35" s="8"/>
      <c r="BF35" s="8"/>
      <c r="BG35" s="8"/>
      <c r="BX35" s="2"/>
      <c r="CB35" s="39"/>
      <c r="CG35" s="40">
        <v>0</v>
      </c>
      <c r="CH35" s="40">
        <v>0</v>
      </c>
      <c r="CI35" s="40"/>
      <c r="CJ35" s="40"/>
    </row>
    <row r="36" spans="1:88" ht="16.350000000000001" customHeight="1" x14ac:dyDescent="0.2">
      <c r="A36" s="114" t="s">
        <v>56</v>
      </c>
      <c r="B36" s="117">
        <f>SUM(C36:D36)</f>
        <v>0</v>
      </c>
      <c r="C36" s="118">
        <f>SUM(K36+M36+O36+Q36+S36+U36+W36+Y36+AA36+AC36+AE36+AG36+AI36+AK36+AM36)</f>
        <v>0</v>
      </c>
      <c r="D36" s="68">
        <f>SUM(L36+N36+P36+R36+T36+V36+X36+Z36+AB36+AD36+AF36+AH36+AJ36+AL36+AN36)</f>
        <v>0</v>
      </c>
      <c r="E36" s="119"/>
      <c r="F36" s="120"/>
      <c r="G36" s="119"/>
      <c r="H36" s="121"/>
      <c r="I36" s="119"/>
      <c r="J36" s="121"/>
      <c r="K36" s="45"/>
      <c r="L36" s="47"/>
      <c r="M36" s="45"/>
      <c r="N36" s="47"/>
      <c r="O36" s="45"/>
      <c r="P36" s="47"/>
      <c r="Q36" s="110"/>
      <c r="R36" s="47"/>
      <c r="S36" s="45"/>
      <c r="T36" s="47"/>
      <c r="U36" s="45"/>
      <c r="V36" s="47"/>
      <c r="W36" s="45"/>
      <c r="X36" s="47"/>
      <c r="Y36" s="45"/>
      <c r="Z36" s="47"/>
      <c r="AA36" s="45"/>
      <c r="AB36" s="47"/>
      <c r="AC36" s="110"/>
      <c r="AD36" s="47"/>
      <c r="AE36" s="45"/>
      <c r="AF36" s="47"/>
      <c r="AG36" s="110"/>
      <c r="AH36" s="47"/>
      <c r="AI36" s="45"/>
      <c r="AJ36" s="47"/>
      <c r="AK36" s="110"/>
      <c r="AL36" s="47"/>
      <c r="AM36" s="111"/>
      <c r="AN36" s="55"/>
      <c r="AO36" s="112"/>
      <c r="AP36" s="113"/>
      <c r="AQ36" s="113"/>
      <c r="AR36" s="113"/>
      <c r="AS36" s="112"/>
      <c r="AT36" s="37"/>
      <c r="AU36" s="38"/>
      <c r="AV36" s="38"/>
      <c r="AW36" s="38"/>
      <c r="AX36" s="38"/>
      <c r="AY36" s="38"/>
      <c r="AZ36" s="38"/>
      <c r="BA36" s="38"/>
      <c r="BB36" s="38"/>
      <c r="BC36" s="8"/>
      <c r="BD36" s="8"/>
      <c r="BE36" s="8"/>
      <c r="BF36" s="8"/>
      <c r="BG36" s="8"/>
      <c r="BX36" s="2"/>
      <c r="CB36" s="39"/>
      <c r="CG36" s="40">
        <v>0</v>
      </c>
      <c r="CH36" s="40">
        <v>0</v>
      </c>
      <c r="CI36" s="40"/>
      <c r="CJ36" s="40"/>
    </row>
    <row r="37" spans="1:88" ht="16.350000000000001" customHeight="1" x14ac:dyDescent="0.2">
      <c r="A37" s="62" t="s">
        <v>57</v>
      </c>
      <c r="B37" s="42">
        <f t="shared" si="2"/>
        <v>0</v>
      </c>
      <c r="C37" s="43">
        <f t="shared" si="4"/>
        <v>0</v>
      </c>
      <c r="D37" s="44">
        <f t="shared" si="4"/>
        <v>0</v>
      </c>
      <c r="E37" s="45"/>
      <c r="F37" s="46"/>
      <c r="G37" s="45"/>
      <c r="H37" s="47"/>
      <c r="I37" s="45"/>
      <c r="J37" s="47"/>
      <c r="K37" s="45"/>
      <c r="L37" s="47"/>
      <c r="M37" s="45"/>
      <c r="N37" s="47"/>
      <c r="O37" s="45"/>
      <c r="P37" s="47"/>
      <c r="Q37" s="110"/>
      <c r="R37" s="47"/>
      <c r="S37" s="45"/>
      <c r="T37" s="47"/>
      <c r="U37" s="45"/>
      <c r="V37" s="47"/>
      <c r="W37" s="45"/>
      <c r="X37" s="47"/>
      <c r="Y37" s="45"/>
      <c r="Z37" s="47"/>
      <c r="AA37" s="45"/>
      <c r="AB37" s="47"/>
      <c r="AC37" s="110"/>
      <c r="AD37" s="47"/>
      <c r="AE37" s="45"/>
      <c r="AF37" s="47"/>
      <c r="AG37" s="110"/>
      <c r="AH37" s="47"/>
      <c r="AI37" s="45"/>
      <c r="AJ37" s="47"/>
      <c r="AK37" s="110"/>
      <c r="AL37" s="47"/>
      <c r="AM37" s="111"/>
      <c r="AN37" s="55"/>
      <c r="AO37" s="52"/>
      <c r="AP37" s="51"/>
      <c r="AQ37" s="51"/>
      <c r="AR37" s="51"/>
      <c r="AS37" s="52"/>
      <c r="AT37" s="37"/>
      <c r="AU37" s="38"/>
      <c r="AV37" s="38"/>
      <c r="AW37" s="38"/>
      <c r="AX37" s="38"/>
      <c r="AY37" s="38"/>
      <c r="AZ37" s="38"/>
      <c r="BA37" s="38"/>
      <c r="BB37" s="38"/>
      <c r="BC37" s="8"/>
      <c r="BD37" s="8"/>
      <c r="BE37" s="8"/>
      <c r="BF37" s="8"/>
      <c r="BG37" s="8"/>
      <c r="BX37" s="2"/>
      <c r="CG37" s="40">
        <v>0</v>
      </c>
      <c r="CH37" s="40">
        <v>0</v>
      </c>
      <c r="CI37" s="40"/>
      <c r="CJ37" s="40"/>
    </row>
    <row r="38" spans="1:88" ht="16.350000000000001" customHeight="1" x14ac:dyDescent="0.2">
      <c r="A38" s="62" t="s">
        <v>58</v>
      </c>
      <c r="B38" s="42">
        <f>SUM(C38:D38)</f>
        <v>0</v>
      </c>
      <c r="C38" s="43">
        <f>SUM(E38+G38+I38+K38+M38+O38+Q38+S38+U38+W38+Y38+AA38+AC38+AE38+AG38+AI38+AK38+AM38)</f>
        <v>0</v>
      </c>
      <c r="D38" s="44">
        <f>SUM(F38+H38+J38+L38+N38+P38+R38+T38+V38+X38+Z38+AB38+AD38+AF38+AH38+AJ38+AL38+AN38)</f>
        <v>0</v>
      </c>
      <c r="E38" s="45"/>
      <c r="F38" s="46"/>
      <c r="G38" s="45"/>
      <c r="H38" s="47"/>
      <c r="I38" s="45"/>
      <c r="J38" s="47"/>
      <c r="K38" s="45"/>
      <c r="L38" s="47"/>
      <c r="M38" s="45"/>
      <c r="N38" s="47"/>
      <c r="O38" s="45"/>
      <c r="P38" s="47"/>
      <c r="Q38" s="110"/>
      <c r="R38" s="47"/>
      <c r="S38" s="45"/>
      <c r="T38" s="47"/>
      <c r="U38" s="45"/>
      <c r="V38" s="47"/>
      <c r="W38" s="45"/>
      <c r="X38" s="47"/>
      <c r="Y38" s="45"/>
      <c r="Z38" s="47"/>
      <c r="AA38" s="45"/>
      <c r="AB38" s="47"/>
      <c r="AC38" s="110"/>
      <c r="AD38" s="47"/>
      <c r="AE38" s="45"/>
      <c r="AF38" s="47"/>
      <c r="AG38" s="110"/>
      <c r="AH38" s="47"/>
      <c r="AI38" s="45"/>
      <c r="AJ38" s="47"/>
      <c r="AK38" s="110"/>
      <c r="AL38" s="47"/>
      <c r="AM38" s="111"/>
      <c r="AN38" s="55"/>
      <c r="AO38" s="52"/>
      <c r="AP38" s="51"/>
      <c r="AQ38" s="51"/>
      <c r="AR38" s="51"/>
      <c r="AS38" s="52"/>
      <c r="AT38" s="37"/>
      <c r="AU38" s="38"/>
      <c r="AV38" s="38"/>
      <c r="AW38" s="38"/>
      <c r="AX38" s="38"/>
      <c r="AY38" s="38"/>
      <c r="AZ38" s="38"/>
      <c r="BA38" s="38"/>
      <c r="BB38" s="38"/>
      <c r="BC38" s="8"/>
      <c r="BD38" s="8"/>
      <c r="BE38" s="8"/>
      <c r="BF38" s="8"/>
      <c r="BG38" s="8"/>
      <c r="BX38" s="2"/>
      <c r="CG38" s="40"/>
      <c r="CH38" s="40"/>
      <c r="CI38" s="40"/>
      <c r="CJ38" s="40"/>
    </row>
    <row r="39" spans="1:88" ht="16.350000000000001" customHeight="1" x14ac:dyDescent="0.2">
      <c r="A39" s="62" t="s">
        <v>59</v>
      </c>
      <c r="B39" s="42">
        <f>SUM(C39:D39)</f>
        <v>0</v>
      </c>
      <c r="C39" s="43">
        <f>SUM(E39+G39+I39+K39+M39+O39+Q39+S39+U39+W39+Y39+AA39+AC39+AE39+AG39+AI39+AK39+AM39)</f>
        <v>0</v>
      </c>
      <c r="D39" s="44">
        <f>SUM(F39+H39+J39+L39+N39+P39+R39+T39+V39+X39+Z39+AB39+AD39+AF39+AH39+AJ39+AL39+AN39)</f>
        <v>0</v>
      </c>
      <c r="E39" s="45"/>
      <c r="F39" s="46"/>
      <c r="G39" s="45"/>
      <c r="H39" s="47"/>
      <c r="I39" s="45"/>
      <c r="J39" s="47"/>
      <c r="K39" s="45"/>
      <c r="L39" s="47"/>
      <c r="M39" s="45"/>
      <c r="N39" s="47"/>
      <c r="O39" s="45"/>
      <c r="P39" s="47"/>
      <c r="Q39" s="110"/>
      <c r="R39" s="47"/>
      <c r="S39" s="45"/>
      <c r="T39" s="47"/>
      <c r="U39" s="45"/>
      <c r="V39" s="47"/>
      <c r="W39" s="45"/>
      <c r="X39" s="47"/>
      <c r="Y39" s="45"/>
      <c r="Z39" s="47"/>
      <c r="AA39" s="45"/>
      <c r="AB39" s="47"/>
      <c r="AC39" s="110"/>
      <c r="AD39" s="47"/>
      <c r="AE39" s="45"/>
      <c r="AF39" s="47"/>
      <c r="AG39" s="110"/>
      <c r="AH39" s="47"/>
      <c r="AI39" s="45"/>
      <c r="AJ39" s="47"/>
      <c r="AK39" s="110"/>
      <c r="AL39" s="47"/>
      <c r="AM39" s="111"/>
      <c r="AN39" s="55"/>
      <c r="AO39" s="52"/>
      <c r="AP39" s="51"/>
      <c r="AQ39" s="51"/>
      <c r="AR39" s="51"/>
      <c r="AS39" s="52"/>
      <c r="AT39" s="37"/>
      <c r="AU39" s="38"/>
      <c r="AV39" s="38"/>
      <c r="AW39" s="38"/>
      <c r="AX39" s="38"/>
      <c r="AY39" s="38"/>
      <c r="AZ39" s="38"/>
      <c r="BA39" s="38"/>
      <c r="BB39" s="38"/>
      <c r="BC39" s="8"/>
      <c r="BD39" s="8"/>
      <c r="BE39" s="8"/>
      <c r="BF39" s="8"/>
      <c r="BG39" s="8"/>
      <c r="BX39" s="2"/>
      <c r="CG39" s="40"/>
      <c r="CH39" s="40"/>
      <c r="CI39" s="40"/>
      <c r="CJ39" s="40"/>
    </row>
    <row r="40" spans="1:88" ht="16.350000000000001" customHeight="1" x14ac:dyDescent="0.2">
      <c r="A40" s="62" t="s">
        <v>60</v>
      </c>
      <c r="B40" s="42">
        <f t="shared" si="2"/>
        <v>0</v>
      </c>
      <c r="C40" s="43">
        <f t="shared" si="4"/>
        <v>0</v>
      </c>
      <c r="D40" s="44">
        <f t="shared" si="4"/>
        <v>0</v>
      </c>
      <c r="E40" s="45"/>
      <c r="F40" s="46"/>
      <c r="G40" s="45"/>
      <c r="H40" s="47"/>
      <c r="I40" s="45"/>
      <c r="J40" s="47"/>
      <c r="K40" s="45"/>
      <c r="L40" s="47"/>
      <c r="M40" s="45"/>
      <c r="N40" s="47"/>
      <c r="O40" s="45"/>
      <c r="P40" s="47"/>
      <c r="Q40" s="110"/>
      <c r="R40" s="47"/>
      <c r="S40" s="45"/>
      <c r="T40" s="47"/>
      <c r="U40" s="45"/>
      <c r="V40" s="47"/>
      <c r="W40" s="45"/>
      <c r="X40" s="47"/>
      <c r="Y40" s="45"/>
      <c r="Z40" s="47"/>
      <c r="AA40" s="45"/>
      <c r="AB40" s="47"/>
      <c r="AC40" s="110"/>
      <c r="AD40" s="47"/>
      <c r="AE40" s="45"/>
      <c r="AF40" s="47"/>
      <c r="AG40" s="110"/>
      <c r="AH40" s="47"/>
      <c r="AI40" s="45"/>
      <c r="AJ40" s="47"/>
      <c r="AK40" s="110"/>
      <c r="AL40" s="47"/>
      <c r="AM40" s="111"/>
      <c r="AN40" s="55"/>
      <c r="AO40" s="52"/>
      <c r="AP40" s="51"/>
      <c r="AQ40" s="51"/>
      <c r="AR40" s="51"/>
      <c r="AS40" s="52"/>
      <c r="AT40" s="37"/>
      <c r="AU40" s="38"/>
      <c r="AV40" s="38"/>
      <c r="AW40" s="38"/>
      <c r="AX40" s="38"/>
      <c r="AY40" s="38"/>
      <c r="AZ40" s="38"/>
      <c r="BA40" s="38"/>
      <c r="BB40" s="38"/>
      <c r="BC40" s="8"/>
      <c r="BD40" s="8"/>
      <c r="BE40" s="8"/>
      <c r="BF40" s="8"/>
      <c r="BG40" s="8"/>
      <c r="BX40" s="2"/>
      <c r="CG40" s="40"/>
      <c r="CH40" s="40"/>
      <c r="CI40" s="40"/>
      <c r="CJ40" s="40"/>
    </row>
    <row r="41" spans="1:88" ht="16.350000000000001" customHeight="1" x14ac:dyDescent="0.2">
      <c r="A41" s="62" t="s">
        <v>61</v>
      </c>
      <c r="B41" s="42">
        <f t="shared" si="2"/>
        <v>0</v>
      </c>
      <c r="C41" s="43">
        <f t="shared" si="4"/>
        <v>0</v>
      </c>
      <c r="D41" s="44">
        <f t="shared" si="4"/>
        <v>0</v>
      </c>
      <c r="E41" s="45"/>
      <c r="F41" s="46"/>
      <c r="G41" s="45"/>
      <c r="H41" s="47"/>
      <c r="I41" s="45"/>
      <c r="J41" s="47"/>
      <c r="K41" s="45"/>
      <c r="L41" s="47"/>
      <c r="M41" s="45"/>
      <c r="N41" s="47"/>
      <c r="O41" s="45"/>
      <c r="P41" s="47"/>
      <c r="Q41" s="110"/>
      <c r="R41" s="47"/>
      <c r="S41" s="45"/>
      <c r="T41" s="47"/>
      <c r="U41" s="45"/>
      <c r="V41" s="47"/>
      <c r="W41" s="45"/>
      <c r="X41" s="47"/>
      <c r="Y41" s="45"/>
      <c r="Z41" s="47"/>
      <c r="AA41" s="45"/>
      <c r="AB41" s="47"/>
      <c r="AC41" s="110"/>
      <c r="AD41" s="47"/>
      <c r="AE41" s="45"/>
      <c r="AF41" s="47"/>
      <c r="AG41" s="110"/>
      <c r="AH41" s="47"/>
      <c r="AI41" s="45"/>
      <c r="AJ41" s="47"/>
      <c r="AK41" s="110"/>
      <c r="AL41" s="47"/>
      <c r="AM41" s="111"/>
      <c r="AN41" s="55"/>
      <c r="AO41" s="75"/>
      <c r="AP41" s="74"/>
      <c r="AQ41" s="74"/>
      <c r="AR41" s="74"/>
      <c r="AS41" s="75"/>
      <c r="AT41" s="37"/>
      <c r="AU41" s="38"/>
      <c r="AV41" s="38"/>
      <c r="AW41" s="38"/>
      <c r="AX41" s="38"/>
      <c r="AY41" s="38"/>
      <c r="AZ41" s="38"/>
      <c r="BA41" s="38"/>
      <c r="BB41" s="38"/>
      <c r="BC41" s="8"/>
      <c r="BD41" s="8"/>
      <c r="BE41" s="8"/>
      <c r="BF41" s="8"/>
      <c r="BG41" s="8"/>
      <c r="BX41" s="2"/>
      <c r="CG41" s="40"/>
      <c r="CH41" s="40"/>
      <c r="CI41" s="40"/>
      <c r="CJ41" s="40"/>
    </row>
    <row r="42" spans="1:88" ht="16.350000000000001" customHeight="1" x14ac:dyDescent="0.2">
      <c r="A42" s="62" t="s">
        <v>62</v>
      </c>
      <c r="B42" s="42">
        <f t="shared" si="2"/>
        <v>0</v>
      </c>
      <c r="C42" s="43">
        <f t="shared" si="4"/>
        <v>0</v>
      </c>
      <c r="D42" s="44">
        <f t="shared" si="4"/>
        <v>0</v>
      </c>
      <c r="E42" s="45"/>
      <c r="F42" s="46"/>
      <c r="G42" s="45"/>
      <c r="H42" s="47"/>
      <c r="I42" s="45"/>
      <c r="J42" s="47"/>
      <c r="K42" s="45"/>
      <c r="L42" s="47"/>
      <c r="M42" s="45"/>
      <c r="N42" s="47"/>
      <c r="O42" s="45"/>
      <c r="P42" s="47"/>
      <c r="Q42" s="110"/>
      <c r="R42" s="47"/>
      <c r="S42" s="45"/>
      <c r="T42" s="47"/>
      <c r="U42" s="45"/>
      <c r="V42" s="47"/>
      <c r="W42" s="45"/>
      <c r="X42" s="47"/>
      <c r="Y42" s="45"/>
      <c r="Z42" s="47"/>
      <c r="AA42" s="45"/>
      <c r="AB42" s="47"/>
      <c r="AC42" s="110"/>
      <c r="AD42" s="47"/>
      <c r="AE42" s="45"/>
      <c r="AF42" s="47"/>
      <c r="AG42" s="110"/>
      <c r="AH42" s="47"/>
      <c r="AI42" s="45"/>
      <c r="AJ42" s="47"/>
      <c r="AK42" s="110"/>
      <c r="AL42" s="47"/>
      <c r="AM42" s="111"/>
      <c r="AN42" s="55"/>
      <c r="AO42" s="75"/>
      <c r="AP42" s="74"/>
      <c r="AQ42" s="74"/>
      <c r="AR42" s="74"/>
      <c r="AS42" s="75"/>
      <c r="AT42" s="37"/>
      <c r="AU42" s="38"/>
      <c r="AV42" s="38"/>
      <c r="AW42" s="38"/>
      <c r="AX42" s="38"/>
      <c r="AY42" s="38"/>
      <c r="AZ42" s="38"/>
      <c r="BA42" s="38"/>
      <c r="BB42" s="38"/>
      <c r="BC42" s="8"/>
      <c r="BD42" s="8"/>
      <c r="BE42" s="8"/>
      <c r="BF42" s="8"/>
      <c r="BG42" s="8"/>
      <c r="BX42" s="2"/>
      <c r="CG42" s="40"/>
      <c r="CH42" s="40"/>
      <c r="CI42" s="40"/>
      <c r="CJ42" s="40"/>
    </row>
    <row r="43" spans="1:88" ht="16.350000000000001" customHeight="1" x14ac:dyDescent="0.2">
      <c r="A43" s="62" t="s">
        <v>63</v>
      </c>
      <c r="B43" s="42">
        <f t="shared" si="2"/>
        <v>0</v>
      </c>
      <c r="C43" s="43">
        <f t="shared" si="4"/>
        <v>0</v>
      </c>
      <c r="D43" s="44">
        <f t="shared" si="4"/>
        <v>0</v>
      </c>
      <c r="E43" s="45"/>
      <c r="F43" s="46"/>
      <c r="G43" s="45"/>
      <c r="H43" s="47"/>
      <c r="I43" s="45"/>
      <c r="J43" s="47"/>
      <c r="K43" s="45"/>
      <c r="L43" s="47"/>
      <c r="M43" s="45"/>
      <c r="N43" s="47"/>
      <c r="O43" s="45"/>
      <c r="P43" s="47"/>
      <c r="Q43" s="110"/>
      <c r="R43" s="47"/>
      <c r="S43" s="45"/>
      <c r="T43" s="47"/>
      <c r="U43" s="45"/>
      <c r="V43" s="47"/>
      <c r="W43" s="45"/>
      <c r="X43" s="47"/>
      <c r="Y43" s="45"/>
      <c r="Z43" s="47"/>
      <c r="AA43" s="45"/>
      <c r="AB43" s="47"/>
      <c r="AC43" s="110"/>
      <c r="AD43" s="47"/>
      <c r="AE43" s="45"/>
      <c r="AF43" s="47"/>
      <c r="AG43" s="110"/>
      <c r="AH43" s="47"/>
      <c r="AI43" s="45"/>
      <c r="AJ43" s="47"/>
      <c r="AK43" s="110"/>
      <c r="AL43" s="47"/>
      <c r="AM43" s="111"/>
      <c r="AN43" s="55"/>
      <c r="AO43" s="75"/>
      <c r="AP43" s="74"/>
      <c r="AQ43" s="74"/>
      <c r="AR43" s="74"/>
      <c r="AS43" s="75"/>
      <c r="AT43" s="37"/>
      <c r="AU43" s="38"/>
      <c r="AV43" s="38"/>
      <c r="AW43" s="38"/>
      <c r="AX43" s="38"/>
      <c r="AY43" s="38"/>
      <c r="AZ43" s="38"/>
      <c r="BA43" s="38"/>
      <c r="BB43" s="38"/>
      <c r="BC43" s="8"/>
      <c r="BD43" s="8"/>
      <c r="BE43" s="8"/>
      <c r="BF43" s="8"/>
      <c r="BG43" s="8"/>
      <c r="BX43" s="2"/>
      <c r="CG43" s="40"/>
      <c r="CH43" s="40"/>
      <c r="CI43" s="40"/>
      <c r="CJ43" s="40"/>
    </row>
    <row r="44" spans="1:88" ht="16.350000000000001" customHeight="1" x14ac:dyDescent="0.2">
      <c r="A44" s="122" t="s">
        <v>64</v>
      </c>
      <c r="B44" s="123">
        <f t="shared" si="2"/>
        <v>0</v>
      </c>
      <c r="C44" s="124">
        <f t="shared" si="4"/>
        <v>0</v>
      </c>
      <c r="D44" s="125">
        <f t="shared" si="4"/>
        <v>0</v>
      </c>
      <c r="E44" s="88"/>
      <c r="F44" s="89"/>
      <c r="G44" s="88"/>
      <c r="H44" s="87"/>
      <c r="I44" s="88"/>
      <c r="J44" s="87"/>
      <c r="K44" s="88"/>
      <c r="L44" s="87"/>
      <c r="M44" s="88"/>
      <c r="N44" s="87"/>
      <c r="O44" s="88"/>
      <c r="P44" s="87"/>
      <c r="Q44" s="126"/>
      <c r="R44" s="87"/>
      <c r="S44" s="88"/>
      <c r="T44" s="87"/>
      <c r="U44" s="88"/>
      <c r="V44" s="87"/>
      <c r="W44" s="88"/>
      <c r="X44" s="87"/>
      <c r="Y44" s="88"/>
      <c r="Z44" s="87"/>
      <c r="AA44" s="88"/>
      <c r="AB44" s="87"/>
      <c r="AC44" s="126"/>
      <c r="AD44" s="87"/>
      <c r="AE44" s="88"/>
      <c r="AF44" s="87"/>
      <c r="AG44" s="126"/>
      <c r="AH44" s="87"/>
      <c r="AI44" s="88"/>
      <c r="AJ44" s="87"/>
      <c r="AK44" s="126"/>
      <c r="AL44" s="87"/>
      <c r="AM44" s="127"/>
      <c r="AN44" s="92"/>
      <c r="AO44" s="94"/>
      <c r="AP44" s="93"/>
      <c r="AQ44" s="93"/>
      <c r="AR44" s="93"/>
      <c r="AS44" s="94"/>
      <c r="AT44" s="37"/>
      <c r="AU44" s="38"/>
      <c r="AV44" s="38"/>
      <c r="AW44" s="38"/>
      <c r="AX44" s="38"/>
      <c r="AY44" s="38"/>
      <c r="AZ44" s="38"/>
      <c r="BA44" s="38"/>
      <c r="BB44" s="38"/>
      <c r="BC44" s="8"/>
      <c r="BD44" s="8"/>
      <c r="BE44" s="8"/>
      <c r="BF44" s="8"/>
      <c r="BG44" s="8"/>
      <c r="BX44" s="2"/>
      <c r="CG44" s="40"/>
      <c r="CH44" s="40"/>
      <c r="CI44" s="40"/>
      <c r="CJ44" s="40"/>
    </row>
    <row r="45" spans="1:88" ht="31.35" customHeight="1" x14ac:dyDescent="0.2">
      <c r="A45" s="9" t="s">
        <v>65</v>
      </c>
      <c r="B45" s="9"/>
      <c r="C45" s="9"/>
      <c r="D45" s="9"/>
      <c r="E45" s="9"/>
      <c r="F45" s="9"/>
      <c r="G45" s="9"/>
      <c r="H45" s="9"/>
      <c r="I45" s="10"/>
      <c r="J45" s="10"/>
      <c r="K45" s="10"/>
      <c r="L45" s="10"/>
      <c r="M45" s="10"/>
      <c r="N45" s="6"/>
      <c r="O45" s="6"/>
      <c r="P45" s="6"/>
      <c r="Q45" s="6"/>
      <c r="R45" s="6"/>
      <c r="S45" s="6"/>
      <c r="T45" s="6"/>
      <c r="U45" s="6"/>
      <c r="V45" s="6"/>
      <c r="W45" s="6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28"/>
      <c r="AP45" s="129"/>
      <c r="AQ45" s="1610"/>
      <c r="AR45" s="1611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CG45" s="40"/>
      <c r="CH45" s="40"/>
      <c r="CI45" s="40"/>
      <c r="CJ45" s="40"/>
    </row>
    <row r="46" spans="1:88" ht="16.350000000000001" customHeight="1" x14ac:dyDescent="0.25">
      <c r="A46" s="3244" t="s">
        <v>49</v>
      </c>
      <c r="B46" s="3242" t="s">
        <v>4</v>
      </c>
      <c r="C46" s="3250" t="s">
        <v>66</v>
      </c>
      <c r="D46" s="3252"/>
      <c r="E46" s="3252"/>
      <c r="F46" s="3251"/>
      <c r="G46" s="3250" t="s">
        <v>67</v>
      </c>
      <c r="H46" s="3252"/>
      <c r="I46" s="3252"/>
      <c r="J46" s="3251"/>
      <c r="K46" s="6"/>
      <c r="L46" s="2973"/>
      <c r="M46" s="2973"/>
      <c r="N46" s="2973"/>
      <c r="O46" s="2973"/>
      <c r="P46" s="2973"/>
      <c r="Q46" s="2973"/>
      <c r="R46" s="2973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1612"/>
      <c r="AR46" s="133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CG46" s="40"/>
      <c r="CH46" s="40"/>
      <c r="CI46" s="40"/>
      <c r="CJ46" s="40"/>
    </row>
    <row r="47" spans="1:88" ht="27.75" customHeight="1" x14ac:dyDescent="0.2">
      <c r="A47" s="3245"/>
      <c r="B47" s="3243"/>
      <c r="C47" s="2465" t="s">
        <v>68</v>
      </c>
      <c r="D47" s="2465" t="s">
        <v>69</v>
      </c>
      <c r="E47" s="2430" t="s">
        <v>70</v>
      </c>
      <c r="F47" s="2431" t="s">
        <v>71</v>
      </c>
      <c r="G47" s="2465" t="s">
        <v>68</v>
      </c>
      <c r="H47" s="2465" t="s">
        <v>69</v>
      </c>
      <c r="I47" s="2430" t="s">
        <v>70</v>
      </c>
      <c r="J47" s="2431" t="s">
        <v>71</v>
      </c>
      <c r="K47" s="6"/>
      <c r="L47" s="2466"/>
      <c r="M47" s="2466"/>
      <c r="N47" s="2467"/>
      <c r="O47" s="2466"/>
      <c r="P47" s="2466"/>
      <c r="Q47" s="2466"/>
      <c r="R47" s="2466"/>
      <c r="S47" s="2466"/>
      <c r="T47" s="2466"/>
      <c r="U47" s="2466"/>
      <c r="V47" s="2466"/>
      <c r="W47" s="2466"/>
      <c r="X47" s="2466"/>
      <c r="Y47" s="2466"/>
      <c r="Z47" s="2466"/>
      <c r="AA47" s="2466"/>
      <c r="AB47" s="2466"/>
      <c r="AC47" s="2466"/>
      <c r="AD47" s="2466"/>
      <c r="AE47" s="2466"/>
      <c r="AF47" s="2466"/>
      <c r="AG47" s="2466"/>
      <c r="AH47" s="2466"/>
      <c r="AI47" s="2466"/>
      <c r="AJ47" s="2466"/>
      <c r="AK47" s="2466"/>
      <c r="AL47" s="2466"/>
      <c r="AM47" s="2466"/>
      <c r="AN47" s="2466"/>
      <c r="AO47" s="2466"/>
      <c r="AP47" s="2466"/>
      <c r="AQ47" s="2468"/>
      <c r="AR47" s="246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CG47" s="40"/>
      <c r="CH47" s="40"/>
      <c r="CI47" s="40"/>
      <c r="CJ47" s="40"/>
    </row>
    <row r="48" spans="1:88" ht="16.350000000000001" customHeight="1" x14ac:dyDescent="0.2">
      <c r="A48" s="138" t="s">
        <v>72</v>
      </c>
      <c r="B48" s="139">
        <f>SUM(C48:J48)</f>
        <v>0</v>
      </c>
      <c r="C48" s="2441"/>
      <c r="D48" s="2469"/>
      <c r="E48" s="2469"/>
      <c r="F48" s="2442"/>
      <c r="G48" s="2441"/>
      <c r="H48" s="2469"/>
      <c r="I48" s="2469"/>
      <c r="J48" s="2443"/>
      <c r="K48" s="141"/>
      <c r="L48" s="2466"/>
      <c r="M48" s="2466"/>
      <c r="N48" s="2470"/>
      <c r="O48" s="2466"/>
      <c r="P48" s="2466"/>
      <c r="Q48" s="2466"/>
      <c r="R48" s="2466"/>
      <c r="S48" s="2466"/>
      <c r="T48" s="2466"/>
      <c r="U48" s="2466"/>
      <c r="V48" s="2466"/>
      <c r="W48" s="2466"/>
      <c r="X48" s="2471"/>
      <c r="Y48" s="2471"/>
      <c r="Z48" s="2471"/>
      <c r="AA48" s="2471"/>
      <c r="AB48" s="2471"/>
      <c r="AC48" s="2471"/>
      <c r="AD48" s="2471"/>
      <c r="AE48" s="2471"/>
      <c r="AF48" s="2471"/>
      <c r="AG48" s="2471"/>
      <c r="AH48" s="2471"/>
      <c r="AI48" s="2471"/>
      <c r="AJ48" s="2471"/>
      <c r="AK48" s="2471"/>
      <c r="AL48" s="2471"/>
      <c r="AM48" s="2471"/>
      <c r="AN48" s="2471"/>
      <c r="AO48" s="2471"/>
      <c r="AP48" s="2471"/>
      <c r="AQ48" s="2468"/>
      <c r="AR48" s="246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CG48" s="40"/>
      <c r="CH48" s="40"/>
      <c r="CI48" s="40"/>
      <c r="CJ48" s="40"/>
    </row>
    <row r="49" spans="1:88" ht="16.350000000000001" customHeight="1" x14ac:dyDescent="0.2">
      <c r="A49" s="82" t="s">
        <v>73</v>
      </c>
      <c r="B49" s="144">
        <f>SUM(C49:J49)</f>
        <v>0</v>
      </c>
      <c r="C49" s="88"/>
      <c r="D49" s="145"/>
      <c r="E49" s="145"/>
      <c r="F49" s="89"/>
      <c r="G49" s="88"/>
      <c r="H49" s="145"/>
      <c r="I49" s="145"/>
      <c r="J49" s="87"/>
      <c r="K49" s="141"/>
      <c r="L49" s="2466"/>
      <c r="M49" s="2466"/>
      <c r="N49" s="2472"/>
      <c r="O49" s="2466"/>
      <c r="P49" s="2466"/>
      <c r="Q49" s="2466"/>
      <c r="R49" s="2466"/>
      <c r="S49" s="2466"/>
      <c r="T49" s="2466"/>
      <c r="U49" s="2466"/>
      <c r="V49" s="2466"/>
      <c r="W49" s="2466"/>
      <c r="X49" s="2471"/>
      <c r="Y49" s="2471"/>
      <c r="Z49" s="2471"/>
      <c r="AA49" s="2471"/>
      <c r="AB49" s="2471"/>
      <c r="AC49" s="2471"/>
      <c r="AD49" s="2471"/>
      <c r="AE49" s="2471"/>
      <c r="AF49" s="2471"/>
      <c r="AG49" s="2471"/>
      <c r="AH49" s="2471"/>
      <c r="AI49" s="2471"/>
      <c r="AJ49" s="2471"/>
      <c r="AK49" s="2471"/>
      <c r="AL49" s="2471"/>
      <c r="AM49" s="2471"/>
      <c r="AN49" s="2471"/>
      <c r="AO49" s="2471"/>
      <c r="AP49" s="2471"/>
      <c r="AQ49" s="2468"/>
      <c r="AR49" s="246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CG49" s="40"/>
      <c r="CH49" s="40"/>
      <c r="CI49" s="40"/>
      <c r="CJ49" s="40"/>
    </row>
    <row r="50" spans="1:88" ht="31.35" customHeight="1" x14ac:dyDescent="0.2">
      <c r="A50" s="1390" t="s">
        <v>74</v>
      </c>
      <c r="B50" s="1390"/>
      <c r="C50" s="1390"/>
      <c r="D50" s="1390"/>
      <c r="E50" s="1390"/>
      <c r="F50" s="1390"/>
      <c r="G50" s="2473"/>
      <c r="H50" s="2473"/>
      <c r="I50" s="2473"/>
      <c r="J50" s="2473"/>
      <c r="K50" s="2473"/>
      <c r="L50" s="2473"/>
      <c r="M50" s="2473"/>
      <c r="N50" s="2473"/>
      <c r="O50" s="2474"/>
      <c r="P50" s="1390"/>
      <c r="Q50" s="2473"/>
      <c r="R50" s="2473"/>
      <c r="S50" s="2474"/>
      <c r="T50" s="1390"/>
      <c r="U50" s="2473"/>
      <c r="V50" s="2474"/>
      <c r="W50" s="1390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2471"/>
      <c r="AM50" s="2475"/>
      <c r="AN50" s="2475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CG50" s="40"/>
      <c r="CH50" s="40"/>
      <c r="CI50" s="40"/>
      <c r="CJ50" s="40"/>
    </row>
    <row r="51" spans="1:88" ht="16.350000000000001" customHeight="1" x14ac:dyDescent="0.2">
      <c r="A51" s="3244" t="s">
        <v>75</v>
      </c>
      <c r="B51" s="3234" t="s">
        <v>32</v>
      </c>
      <c r="C51" s="3236"/>
      <c r="D51" s="3231"/>
      <c r="E51" s="3237" t="s">
        <v>5</v>
      </c>
      <c r="F51" s="3238"/>
      <c r="G51" s="3238"/>
      <c r="H51" s="3238"/>
      <c r="I51" s="3238"/>
      <c r="J51" s="3238"/>
      <c r="K51" s="3238"/>
      <c r="L51" s="3238"/>
      <c r="M51" s="3238"/>
      <c r="N51" s="3238"/>
      <c r="O51" s="3238"/>
      <c r="P51" s="3238"/>
      <c r="Q51" s="3238"/>
      <c r="R51" s="3238"/>
      <c r="S51" s="3238"/>
      <c r="T51" s="3238"/>
      <c r="U51" s="3238"/>
      <c r="V51" s="3246"/>
      <c r="W51" s="3242" t="s">
        <v>6</v>
      </c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CG51" s="40"/>
      <c r="CH51" s="40"/>
      <c r="CI51" s="40"/>
      <c r="CJ51" s="40"/>
    </row>
    <row r="52" spans="1:88" ht="16.350000000000001" customHeight="1" x14ac:dyDescent="0.2">
      <c r="A52" s="2888"/>
      <c r="B52" s="3235"/>
      <c r="C52" s="2993"/>
      <c r="D52" s="3137"/>
      <c r="E52" s="3242" t="s">
        <v>11</v>
      </c>
      <c r="F52" s="3236" t="s">
        <v>12</v>
      </c>
      <c r="G52" s="3242" t="s">
        <v>13</v>
      </c>
      <c r="H52" s="3236" t="s">
        <v>14</v>
      </c>
      <c r="I52" s="3242" t="s">
        <v>15</v>
      </c>
      <c r="J52" s="3236" t="s">
        <v>16</v>
      </c>
      <c r="K52" s="3242" t="s">
        <v>17</v>
      </c>
      <c r="L52" s="3236" t="s">
        <v>18</v>
      </c>
      <c r="M52" s="3242" t="s">
        <v>19</v>
      </c>
      <c r="N52" s="3236" t="s">
        <v>20</v>
      </c>
      <c r="O52" s="3242" t="s">
        <v>21</v>
      </c>
      <c r="P52" s="3236" t="s">
        <v>22</v>
      </c>
      <c r="Q52" s="3242" t="s">
        <v>23</v>
      </c>
      <c r="R52" s="3236" t="s">
        <v>24</v>
      </c>
      <c r="S52" s="3242" t="s">
        <v>25</v>
      </c>
      <c r="T52" s="3236" t="s">
        <v>26</v>
      </c>
      <c r="U52" s="3242" t="s">
        <v>27</v>
      </c>
      <c r="V52" s="3231" t="s">
        <v>28</v>
      </c>
      <c r="W52" s="2871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CG52" s="40"/>
      <c r="CH52" s="40"/>
      <c r="CI52" s="40"/>
      <c r="CJ52" s="40"/>
    </row>
    <row r="53" spans="1:88" ht="16.350000000000001" customHeight="1" x14ac:dyDescent="0.2">
      <c r="A53" s="3245"/>
      <c r="B53" s="2476" t="s">
        <v>29</v>
      </c>
      <c r="C53" s="2422" t="s">
        <v>30</v>
      </c>
      <c r="D53" s="2476" t="s">
        <v>31</v>
      </c>
      <c r="E53" s="3243"/>
      <c r="F53" s="2993"/>
      <c r="G53" s="3243"/>
      <c r="H53" s="2993"/>
      <c r="I53" s="3243"/>
      <c r="J53" s="2993"/>
      <c r="K53" s="3243"/>
      <c r="L53" s="2993"/>
      <c r="M53" s="3243"/>
      <c r="N53" s="2993"/>
      <c r="O53" s="3243"/>
      <c r="P53" s="2993"/>
      <c r="Q53" s="3243"/>
      <c r="R53" s="2993"/>
      <c r="S53" s="3243"/>
      <c r="T53" s="2993"/>
      <c r="U53" s="3243"/>
      <c r="V53" s="3137"/>
      <c r="W53" s="3243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CG53" s="40"/>
      <c r="CH53" s="40"/>
      <c r="CI53" s="40"/>
      <c r="CJ53" s="40"/>
    </row>
    <row r="54" spans="1:88" ht="16.350000000000001" customHeight="1" x14ac:dyDescent="0.2">
      <c r="A54" s="2477" t="s">
        <v>76</v>
      </c>
      <c r="B54" s="2478">
        <f>SUM(B55:B56)</f>
        <v>0</v>
      </c>
      <c r="C54" s="2479">
        <f>SUM(C55:C56)</f>
        <v>0</v>
      </c>
      <c r="D54" s="2480">
        <f t="shared" ref="D54:W54" si="5">SUM(D55:D56)</f>
        <v>0</v>
      </c>
      <c r="E54" s="2461">
        <f t="shared" si="5"/>
        <v>0</v>
      </c>
      <c r="F54" s="2481">
        <f t="shared" si="5"/>
        <v>0</v>
      </c>
      <c r="G54" s="2461">
        <f t="shared" si="5"/>
        <v>0</v>
      </c>
      <c r="H54" s="2481">
        <f t="shared" si="5"/>
        <v>0</v>
      </c>
      <c r="I54" s="2461">
        <f t="shared" si="5"/>
        <v>0</v>
      </c>
      <c r="J54" s="2481">
        <f t="shared" si="5"/>
        <v>0</v>
      </c>
      <c r="K54" s="2461">
        <f t="shared" si="5"/>
        <v>0</v>
      </c>
      <c r="L54" s="2481">
        <f t="shared" si="5"/>
        <v>0</v>
      </c>
      <c r="M54" s="2461">
        <f t="shared" si="5"/>
        <v>0</v>
      </c>
      <c r="N54" s="2481">
        <f t="shared" si="5"/>
        <v>0</v>
      </c>
      <c r="O54" s="2461">
        <f t="shared" si="5"/>
        <v>0</v>
      </c>
      <c r="P54" s="2481">
        <f t="shared" si="5"/>
        <v>0</v>
      </c>
      <c r="Q54" s="2461">
        <f t="shared" si="5"/>
        <v>0</v>
      </c>
      <c r="R54" s="2481">
        <f t="shared" si="5"/>
        <v>0</v>
      </c>
      <c r="S54" s="2461">
        <f t="shared" si="5"/>
        <v>0</v>
      </c>
      <c r="T54" s="2481">
        <f t="shared" si="5"/>
        <v>0</v>
      </c>
      <c r="U54" s="2461">
        <f t="shared" si="5"/>
        <v>0</v>
      </c>
      <c r="V54" s="2481">
        <f t="shared" si="5"/>
        <v>0</v>
      </c>
      <c r="W54" s="2461">
        <f t="shared" si="5"/>
        <v>0</v>
      </c>
      <c r="X54" s="100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CG54" s="40">
        <v>0</v>
      </c>
      <c r="CH54" s="40">
        <v>0</v>
      </c>
      <c r="CI54" s="40">
        <v>0</v>
      </c>
      <c r="CJ54" s="40"/>
    </row>
    <row r="55" spans="1:88" ht="16.350000000000001" customHeight="1" x14ac:dyDescent="0.2">
      <c r="A55" s="53" t="s">
        <v>72</v>
      </c>
      <c r="B55" s="158">
        <f>SUM(E55:V55)</f>
        <v>0</v>
      </c>
      <c r="C55" s="2482"/>
      <c r="D55" s="2483"/>
      <c r="E55" s="161"/>
      <c r="F55" s="111"/>
      <c r="G55" s="161"/>
      <c r="H55" s="111"/>
      <c r="I55" s="161"/>
      <c r="J55" s="111"/>
      <c r="K55" s="161"/>
      <c r="L55" s="111"/>
      <c r="M55" s="161"/>
      <c r="N55" s="111"/>
      <c r="O55" s="161"/>
      <c r="P55" s="111"/>
      <c r="Q55" s="161"/>
      <c r="R55" s="111"/>
      <c r="S55" s="161"/>
      <c r="T55" s="111"/>
      <c r="U55" s="161"/>
      <c r="V55" s="111"/>
      <c r="W55" s="161"/>
      <c r="X55" s="162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8"/>
      <c r="AK55" s="8"/>
      <c r="CA55" s="39"/>
      <c r="CC55" s="39"/>
      <c r="CG55" s="40">
        <v>0</v>
      </c>
      <c r="CH55" s="40">
        <v>0</v>
      </c>
      <c r="CI55" s="40">
        <v>0</v>
      </c>
      <c r="CJ55" s="40"/>
    </row>
    <row r="56" spans="1:88" ht="16.350000000000001" customHeight="1" x14ac:dyDescent="0.2">
      <c r="A56" s="163" t="s">
        <v>77</v>
      </c>
      <c r="B56" s="164">
        <f>SUM(E56:V56)</f>
        <v>0</v>
      </c>
      <c r="C56" s="2484"/>
      <c r="D56" s="2485"/>
      <c r="E56" s="167"/>
      <c r="F56" s="127"/>
      <c r="G56" s="167"/>
      <c r="H56" s="127"/>
      <c r="I56" s="167"/>
      <c r="J56" s="127"/>
      <c r="K56" s="167"/>
      <c r="L56" s="127"/>
      <c r="M56" s="167"/>
      <c r="N56" s="127"/>
      <c r="O56" s="167"/>
      <c r="P56" s="127"/>
      <c r="Q56" s="167"/>
      <c r="R56" s="127"/>
      <c r="S56" s="167"/>
      <c r="T56" s="127"/>
      <c r="U56" s="167"/>
      <c r="V56" s="127"/>
      <c r="W56" s="167"/>
      <c r="X56" s="162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8"/>
      <c r="AK56" s="8"/>
      <c r="CG56" s="40">
        <v>0</v>
      </c>
      <c r="CH56" s="40">
        <v>0</v>
      </c>
      <c r="CI56" s="40">
        <v>0</v>
      </c>
      <c r="CJ56" s="40"/>
    </row>
    <row r="57" spans="1:88" ht="16.350000000000001" customHeight="1" x14ac:dyDescent="0.2">
      <c r="A57" s="168" t="s">
        <v>78</v>
      </c>
      <c r="B57" s="169">
        <f>SUM(B58:B59)</f>
        <v>0</v>
      </c>
      <c r="C57" s="170">
        <f t="shared" ref="C57:W57" si="6">SUM(C58:C59)</f>
        <v>0</v>
      </c>
      <c r="D57" s="171">
        <f t="shared" si="6"/>
        <v>0</v>
      </c>
      <c r="E57" s="114">
        <f t="shared" si="6"/>
        <v>0</v>
      </c>
      <c r="F57" s="172">
        <f t="shared" si="6"/>
        <v>0</v>
      </c>
      <c r="G57" s="114">
        <f t="shared" si="6"/>
        <v>0</v>
      </c>
      <c r="H57" s="172">
        <f t="shared" si="6"/>
        <v>0</v>
      </c>
      <c r="I57" s="114">
        <f t="shared" si="6"/>
        <v>0</v>
      </c>
      <c r="J57" s="172">
        <f t="shared" si="6"/>
        <v>0</v>
      </c>
      <c r="K57" s="114">
        <f t="shared" si="6"/>
        <v>0</v>
      </c>
      <c r="L57" s="172">
        <f t="shared" si="6"/>
        <v>0</v>
      </c>
      <c r="M57" s="114">
        <f t="shared" si="6"/>
        <v>0</v>
      </c>
      <c r="N57" s="172">
        <f t="shared" si="6"/>
        <v>0</v>
      </c>
      <c r="O57" s="114">
        <f t="shared" si="6"/>
        <v>0</v>
      </c>
      <c r="P57" s="172">
        <f t="shared" si="6"/>
        <v>0</v>
      </c>
      <c r="Q57" s="114">
        <f t="shared" si="6"/>
        <v>0</v>
      </c>
      <c r="R57" s="172">
        <f t="shared" si="6"/>
        <v>0</v>
      </c>
      <c r="S57" s="114">
        <f t="shared" si="6"/>
        <v>0</v>
      </c>
      <c r="T57" s="172">
        <f t="shared" si="6"/>
        <v>0</v>
      </c>
      <c r="U57" s="114">
        <f t="shared" si="6"/>
        <v>0</v>
      </c>
      <c r="V57" s="172">
        <f t="shared" si="6"/>
        <v>0</v>
      </c>
      <c r="W57" s="2461">
        <f t="shared" si="6"/>
        <v>0</v>
      </c>
      <c r="X57" s="100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CG57" s="40">
        <v>0</v>
      </c>
      <c r="CH57" s="40">
        <v>0</v>
      </c>
      <c r="CI57" s="40">
        <v>0</v>
      </c>
      <c r="CJ57" s="40"/>
    </row>
    <row r="58" spans="1:88" ht="16.350000000000001" customHeight="1" x14ac:dyDescent="0.2">
      <c r="A58" s="53" t="s">
        <v>72</v>
      </c>
      <c r="B58" s="158">
        <f>SUM(E58:V58)</f>
        <v>0</v>
      </c>
      <c r="C58" s="2482"/>
      <c r="D58" s="2483"/>
      <c r="E58" s="161"/>
      <c r="F58" s="111"/>
      <c r="G58" s="161"/>
      <c r="H58" s="111"/>
      <c r="I58" s="161"/>
      <c r="J58" s="111"/>
      <c r="K58" s="161"/>
      <c r="L58" s="111"/>
      <c r="M58" s="161"/>
      <c r="N58" s="111"/>
      <c r="O58" s="161"/>
      <c r="P58" s="111"/>
      <c r="Q58" s="161"/>
      <c r="R58" s="111"/>
      <c r="S58" s="161"/>
      <c r="T58" s="111"/>
      <c r="U58" s="161"/>
      <c r="V58" s="111"/>
      <c r="W58" s="161"/>
      <c r="X58" s="162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8"/>
      <c r="AK58" s="8"/>
      <c r="CG58" s="40">
        <v>0</v>
      </c>
      <c r="CH58" s="40">
        <v>0</v>
      </c>
      <c r="CI58" s="40">
        <v>0</v>
      </c>
      <c r="CJ58" s="40"/>
    </row>
    <row r="59" spans="1:88" ht="16.350000000000001" customHeight="1" x14ac:dyDescent="0.2">
      <c r="A59" s="163" t="s">
        <v>77</v>
      </c>
      <c r="B59" s="164">
        <f>SUM(E59:V59)</f>
        <v>0</v>
      </c>
      <c r="C59" s="2484"/>
      <c r="D59" s="2484"/>
      <c r="E59" s="167"/>
      <c r="F59" s="127"/>
      <c r="G59" s="167"/>
      <c r="H59" s="127"/>
      <c r="I59" s="167"/>
      <c r="J59" s="127"/>
      <c r="K59" s="167"/>
      <c r="L59" s="127"/>
      <c r="M59" s="167"/>
      <c r="N59" s="127"/>
      <c r="O59" s="167"/>
      <c r="P59" s="127"/>
      <c r="Q59" s="167"/>
      <c r="R59" s="127"/>
      <c r="S59" s="167"/>
      <c r="T59" s="127"/>
      <c r="U59" s="167"/>
      <c r="V59" s="127"/>
      <c r="W59" s="167"/>
      <c r="X59" s="162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8"/>
      <c r="AK59" s="8"/>
      <c r="CG59" s="40">
        <v>0</v>
      </c>
      <c r="CH59" s="40">
        <v>0</v>
      </c>
      <c r="CI59" s="40">
        <v>0</v>
      </c>
      <c r="CJ59" s="40"/>
    </row>
    <row r="60" spans="1:88" ht="31.35" customHeight="1" x14ac:dyDescent="0.2">
      <c r="A60" s="1390" t="s">
        <v>79</v>
      </c>
      <c r="B60" s="1390"/>
      <c r="C60" s="1390"/>
      <c r="D60" s="1390"/>
      <c r="E60" s="1390"/>
      <c r="F60" s="9"/>
      <c r="G60" s="9"/>
      <c r="H60" s="173"/>
      <c r="I60" s="173"/>
      <c r="J60" s="2486"/>
      <c r="K60" s="2487"/>
      <c r="L60" s="2488"/>
      <c r="M60" s="2487"/>
      <c r="N60" s="6"/>
      <c r="O60" s="6"/>
      <c r="P60" s="6"/>
      <c r="Q60" s="6"/>
      <c r="R60" s="6"/>
      <c r="S60" s="6"/>
      <c r="T60" s="6"/>
      <c r="U60" s="6"/>
      <c r="V60" s="6"/>
      <c r="W60" s="6"/>
      <c r="X60" s="177"/>
      <c r="Y60" s="177"/>
      <c r="Z60" s="177"/>
      <c r="AA60" s="1627"/>
      <c r="AB60" s="1628"/>
      <c r="AC60" s="1627"/>
      <c r="AD60" s="177"/>
      <c r="AE60" s="1628"/>
      <c r="AF60" s="1627"/>
      <c r="AG60" s="1627"/>
      <c r="AH60" s="1627"/>
      <c r="AI60" s="1628"/>
      <c r="AJ60" s="100"/>
      <c r="AK60" s="180"/>
      <c r="AL60" s="2489"/>
      <c r="AM60" s="2490"/>
      <c r="AN60" s="2490"/>
      <c r="CG60" s="40"/>
      <c r="CH60" s="40"/>
      <c r="CI60" s="40"/>
      <c r="CJ60" s="40"/>
    </row>
    <row r="61" spans="1:88" ht="16.350000000000001" customHeight="1" x14ac:dyDescent="0.2">
      <c r="A61" s="3242" t="s">
        <v>75</v>
      </c>
      <c r="B61" s="3250" t="s">
        <v>80</v>
      </c>
      <c r="C61" s="3251"/>
      <c r="D61" s="3250" t="s">
        <v>81</v>
      </c>
      <c r="E61" s="3252"/>
      <c r="F61" s="3242" t="s">
        <v>82</v>
      </c>
      <c r="G61" s="3242"/>
      <c r="H61" s="100"/>
      <c r="I61" s="100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128"/>
      <c r="V61" s="1629"/>
      <c r="W61" s="128"/>
      <c r="X61" s="2491"/>
      <c r="Y61" s="2491"/>
      <c r="Z61" s="2491"/>
      <c r="AA61" s="1627"/>
      <c r="AB61" s="2491"/>
      <c r="AC61" s="1627"/>
      <c r="AD61" s="2491"/>
      <c r="AE61" s="1627"/>
      <c r="AF61" s="1627"/>
      <c r="AG61" s="2492"/>
      <c r="AH61" s="1627"/>
      <c r="AI61" s="2492"/>
      <c r="AJ61" s="2491"/>
      <c r="AK61" s="2492"/>
      <c r="AL61" s="2493"/>
      <c r="AM61" s="2494"/>
      <c r="AN61" s="2494"/>
      <c r="CG61" s="40"/>
      <c r="CH61" s="40"/>
      <c r="CI61" s="40"/>
      <c r="CJ61" s="40"/>
    </row>
    <row r="62" spans="1:88" ht="36" customHeight="1" x14ac:dyDescent="0.2">
      <c r="A62" s="3243"/>
      <c r="B62" s="2429" t="s">
        <v>83</v>
      </c>
      <c r="C62" s="2495" t="s">
        <v>84</v>
      </c>
      <c r="D62" s="2429" t="s">
        <v>83</v>
      </c>
      <c r="E62" s="2496" t="s">
        <v>84</v>
      </c>
      <c r="F62" s="2429" t="s">
        <v>83</v>
      </c>
      <c r="G62" s="2431" t="s">
        <v>84</v>
      </c>
      <c r="H62" s="6" t="s">
        <v>85</v>
      </c>
      <c r="I62" s="6"/>
      <c r="J62" s="2497"/>
      <c r="K62" s="2498"/>
      <c r="L62" s="2498"/>
      <c r="M62" s="2498"/>
      <c r="N62" s="2498"/>
      <c r="O62" s="2498"/>
      <c r="P62" s="2498"/>
      <c r="Q62" s="2489"/>
      <c r="R62" s="2489"/>
      <c r="S62" s="2489"/>
      <c r="T62" s="2489"/>
      <c r="U62" s="2489"/>
      <c r="V62" s="2489"/>
      <c r="W62" s="2489"/>
      <c r="X62" s="2489"/>
      <c r="Y62" s="2489"/>
      <c r="Z62" s="2489"/>
      <c r="AA62" s="2489"/>
      <c r="AB62" s="2489"/>
      <c r="AC62" s="2489"/>
      <c r="AD62" s="2489"/>
      <c r="AE62" s="2489"/>
      <c r="AF62" s="2489"/>
      <c r="AG62" s="2489"/>
      <c r="AH62" s="2489"/>
      <c r="AI62" s="2489"/>
      <c r="AJ62" s="2489"/>
      <c r="AK62" s="2489"/>
      <c r="AL62" s="2489"/>
      <c r="AM62" s="2489"/>
      <c r="AN62" s="2489"/>
      <c r="AO62" s="2489"/>
      <c r="AP62" s="2498"/>
      <c r="AQ62" s="2490"/>
      <c r="AR62" s="2490"/>
      <c r="CG62" s="40"/>
      <c r="CH62" s="40"/>
      <c r="CI62" s="40"/>
      <c r="CJ62" s="40"/>
    </row>
    <row r="63" spans="1:88" ht="16.350000000000001" customHeight="1" x14ac:dyDescent="0.2">
      <c r="A63" s="2499" t="s">
        <v>86</v>
      </c>
      <c r="B63" s="2441"/>
      <c r="C63" s="2443"/>
      <c r="D63" s="2441"/>
      <c r="E63" s="2443"/>
      <c r="F63" s="65"/>
      <c r="G63" s="190"/>
      <c r="H63" s="162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2492"/>
      <c r="U63" s="2492"/>
      <c r="V63" s="2489"/>
      <c r="W63" s="2489"/>
      <c r="X63" s="2489"/>
      <c r="Y63" s="2489"/>
      <c r="Z63" s="2489"/>
      <c r="AA63" s="2489"/>
      <c r="AB63" s="2489"/>
      <c r="AC63" s="2489"/>
      <c r="AD63" s="2489"/>
      <c r="AE63" s="2489"/>
      <c r="AF63" s="2489"/>
      <c r="AG63" s="2489"/>
      <c r="AH63" s="2489"/>
      <c r="AI63" s="2489"/>
      <c r="AJ63" s="2489"/>
      <c r="AK63" s="2489"/>
      <c r="AL63" s="2489"/>
      <c r="AM63" s="2489"/>
      <c r="AN63" s="2489"/>
      <c r="AO63" s="2489"/>
      <c r="AP63" s="2490"/>
      <c r="AQ63" s="2490"/>
      <c r="AR63" s="2490"/>
      <c r="CA63" s="39"/>
      <c r="CB63" s="39"/>
      <c r="CC63" s="39"/>
      <c r="CG63" s="40">
        <f>IF(B63&lt;C63,1,0)</f>
        <v>0</v>
      </c>
      <c r="CH63" s="40">
        <f>IF(D63&lt;E63,1,0)</f>
        <v>0</v>
      </c>
      <c r="CI63" s="40">
        <f>IF(F63&lt;G63,1,0)</f>
        <v>0</v>
      </c>
      <c r="CJ63" s="40"/>
    </row>
    <row r="64" spans="1:88" ht="25.35" customHeight="1" x14ac:dyDescent="0.2">
      <c r="A64" s="2500" t="s">
        <v>87</v>
      </c>
      <c r="B64" s="2452"/>
      <c r="C64" s="1640"/>
      <c r="D64" s="2452"/>
      <c r="E64" s="1640"/>
      <c r="F64" s="2452"/>
      <c r="G64" s="2266"/>
      <c r="H64" s="162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2492"/>
      <c r="U64" s="2492"/>
      <c r="V64" s="2489"/>
      <c r="W64" s="2489"/>
      <c r="X64" s="2489"/>
      <c r="Y64" s="2489"/>
      <c r="Z64" s="2489"/>
      <c r="AA64" s="2489"/>
      <c r="AB64" s="2489"/>
      <c r="AC64" s="2489"/>
      <c r="AD64" s="2489"/>
      <c r="AE64" s="2489"/>
      <c r="AF64" s="2489"/>
      <c r="AG64" s="2489"/>
      <c r="AH64" s="2489"/>
      <c r="AI64" s="2489"/>
      <c r="AJ64" s="2489"/>
      <c r="AK64" s="2489"/>
      <c r="AL64" s="2489"/>
      <c r="AM64" s="2489"/>
      <c r="AN64" s="2489"/>
      <c r="AO64" s="2489"/>
      <c r="AP64" s="2490"/>
      <c r="AQ64" s="2490"/>
      <c r="AR64" s="2490"/>
      <c r="CA64" s="39"/>
      <c r="CB64" s="39"/>
      <c r="CC64" s="39"/>
      <c r="CG64" s="40">
        <f>IF(B64&lt;C64,1,0)</f>
        <v>0</v>
      </c>
      <c r="CH64" s="40">
        <f>IF(D64&lt;E64,1,0)</f>
        <v>0</v>
      </c>
      <c r="CI64" s="40">
        <f>IF(F64&lt;G64,1,0)</f>
        <v>0</v>
      </c>
      <c r="CJ64" s="40"/>
    </row>
    <row r="65" spans="1:88" ht="25.35" customHeight="1" x14ac:dyDescent="0.2">
      <c r="A65" s="9" t="s">
        <v>88</v>
      </c>
      <c r="B65" s="194"/>
      <c r="C65" s="194"/>
      <c r="D65" s="194"/>
      <c r="E65" s="194"/>
      <c r="F65" s="194"/>
      <c r="G65" s="194"/>
      <c r="H65" s="195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2492"/>
      <c r="U65" s="2492"/>
      <c r="V65" s="2489"/>
      <c r="W65" s="2489"/>
      <c r="X65" s="2489"/>
      <c r="Y65" s="2489"/>
      <c r="Z65" s="2489"/>
      <c r="AA65" s="2489"/>
      <c r="AB65" s="2489"/>
      <c r="AC65" s="2489"/>
      <c r="AD65" s="2489"/>
      <c r="AE65" s="2489"/>
      <c r="AF65" s="2489"/>
      <c r="AG65" s="2489"/>
      <c r="AH65" s="2489"/>
      <c r="AI65" s="2489"/>
      <c r="AJ65" s="2489"/>
      <c r="AK65" s="2489"/>
      <c r="AL65" s="2489"/>
      <c r="AM65" s="2489"/>
      <c r="AN65" s="2489"/>
      <c r="AO65" s="2489"/>
      <c r="AP65" s="2490"/>
      <c r="AQ65" s="2490"/>
      <c r="AR65" s="2490"/>
      <c r="CA65" s="39"/>
      <c r="CB65" s="39"/>
      <c r="CC65" s="39"/>
      <c r="CG65" s="40"/>
      <c r="CH65" s="40"/>
      <c r="CI65" s="40"/>
      <c r="CJ65" s="40"/>
    </row>
    <row r="66" spans="1:88" ht="25.35" customHeight="1" x14ac:dyDescent="0.2">
      <c r="A66" s="3241" t="s">
        <v>75</v>
      </c>
      <c r="B66" s="3241" t="s">
        <v>89</v>
      </c>
      <c r="C66" s="3241"/>
      <c r="D66" s="3241" t="s">
        <v>90</v>
      </c>
      <c r="E66" s="3241"/>
      <c r="F66" s="194"/>
      <c r="G66" s="194"/>
      <c r="H66" s="195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2492"/>
      <c r="U66" s="2492"/>
      <c r="V66" s="2489"/>
      <c r="W66" s="2489"/>
      <c r="X66" s="2489"/>
      <c r="Y66" s="2489"/>
      <c r="Z66" s="2489"/>
      <c r="AA66" s="2489"/>
      <c r="AB66" s="2489"/>
      <c r="AC66" s="2489"/>
      <c r="AD66" s="2489"/>
      <c r="AE66" s="2489"/>
      <c r="AF66" s="2489"/>
      <c r="AG66" s="2489"/>
      <c r="AH66" s="2489"/>
      <c r="AI66" s="2489"/>
      <c r="AJ66" s="2489"/>
      <c r="AK66" s="2489"/>
      <c r="AL66" s="2489"/>
      <c r="AM66" s="2489"/>
      <c r="AN66" s="2489"/>
      <c r="AO66" s="2489"/>
      <c r="AP66" s="2490"/>
      <c r="AQ66" s="2490"/>
      <c r="AR66" s="2490"/>
      <c r="CA66" s="39"/>
      <c r="CB66" s="39"/>
      <c r="CC66" s="39"/>
      <c r="CG66" s="40"/>
      <c r="CH66" s="40"/>
      <c r="CI66" s="40"/>
      <c r="CJ66" s="40"/>
    </row>
    <row r="67" spans="1:88" ht="28.5" customHeight="1" x14ac:dyDescent="0.2">
      <c r="A67" s="3241"/>
      <c r="B67" s="2501" t="s">
        <v>91</v>
      </c>
      <c r="C67" s="2502" t="s">
        <v>84</v>
      </c>
      <c r="D67" s="2501" t="s">
        <v>91</v>
      </c>
      <c r="E67" s="2502" t="s">
        <v>84</v>
      </c>
      <c r="F67" s="194"/>
      <c r="G67" s="194"/>
      <c r="H67" s="195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2492"/>
      <c r="U67" s="2492"/>
      <c r="V67" s="2489"/>
      <c r="W67" s="2489"/>
      <c r="X67" s="2489"/>
      <c r="Y67" s="2489"/>
      <c r="Z67" s="2489"/>
      <c r="AA67" s="2489"/>
      <c r="AB67" s="2489"/>
      <c r="AC67" s="2489"/>
      <c r="AD67" s="2489"/>
      <c r="AE67" s="2489"/>
      <c r="AF67" s="2489"/>
      <c r="AG67" s="2489"/>
      <c r="AH67" s="2489"/>
      <c r="AI67" s="2489"/>
      <c r="AJ67" s="2489"/>
      <c r="AK67" s="2489"/>
      <c r="AL67" s="2489"/>
      <c r="AM67" s="2489"/>
      <c r="AN67" s="2489"/>
      <c r="AO67" s="2489"/>
      <c r="AP67" s="2490"/>
      <c r="AQ67" s="2490"/>
      <c r="AR67" s="2490"/>
      <c r="CA67" s="39"/>
      <c r="CB67" s="39"/>
      <c r="CC67" s="39"/>
      <c r="CG67" s="40"/>
      <c r="CH67" s="40"/>
      <c r="CI67" s="40"/>
      <c r="CJ67" s="40"/>
    </row>
    <row r="68" spans="1:88" ht="25.35" customHeight="1" x14ac:dyDescent="0.2">
      <c r="A68" s="2503" t="s">
        <v>86</v>
      </c>
      <c r="B68" s="2504"/>
      <c r="C68" s="2505"/>
      <c r="D68" s="2506"/>
      <c r="E68" s="2507"/>
      <c r="F68" s="194"/>
      <c r="G68" s="194"/>
      <c r="H68" s="195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2492"/>
      <c r="U68" s="2492"/>
      <c r="V68" s="2489"/>
      <c r="W68" s="2489"/>
      <c r="X68" s="2489"/>
      <c r="Y68" s="2489"/>
      <c r="Z68" s="2489"/>
      <c r="AA68" s="2489"/>
      <c r="AB68" s="2489"/>
      <c r="AC68" s="2489"/>
      <c r="AD68" s="2489"/>
      <c r="AE68" s="2489"/>
      <c r="AF68" s="2489"/>
      <c r="AG68" s="2489"/>
      <c r="AH68" s="2489"/>
      <c r="AI68" s="2489"/>
      <c r="AJ68" s="2489"/>
      <c r="AK68" s="2489"/>
      <c r="AL68" s="2489"/>
      <c r="AM68" s="2489"/>
      <c r="AN68" s="2489"/>
      <c r="AO68" s="2489"/>
      <c r="AP68" s="2490"/>
      <c r="AQ68" s="2490"/>
      <c r="AR68" s="2490"/>
      <c r="CA68" s="39"/>
      <c r="CB68" s="39"/>
      <c r="CC68" s="39"/>
      <c r="CG68" s="40"/>
      <c r="CH68" s="40"/>
      <c r="CI68" s="40"/>
      <c r="CJ68" s="40"/>
    </row>
    <row r="69" spans="1:88" ht="25.35" customHeight="1" x14ac:dyDescent="0.2">
      <c r="A69" s="206" t="s">
        <v>92</v>
      </c>
      <c r="B69" s="207"/>
      <c r="C69" s="208"/>
      <c r="D69" s="209"/>
      <c r="E69" s="210"/>
      <c r="F69" s="194"/>
      <c r="G69" s="194"/>
      <c r="H69" s="195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2492"/>
      <c r="U69" s="2492"/>
      <c r="V69" s="2489"/>
      <c r="W69" s="2489"/>
      <c r="X69" s="2489"/>
      <c r="Y69" s="2489"/>
      <c r="Z69" s="2489"/>
      <c r="AA69" s="2489"/>
      <c r="AB69" s="2489"/>
      <c r="AC69" s="2489"/>
      <c r="AD69" s="2489"/>
      <c r="AE69" s="2489"/>
      <c r="AF69" s="2489"/>
      <c r="AG69" s="2489"/>
      <c r="AH69" s="2489"/>
      <c r="AI69" s="2489"/>
      <c r="AJ69" s="2489"/>
      <c r="AK69" s="2489"/>
      <c r="AL69" s="2489"/>
      <c r="AM69" s="2489"/>
      <c r="AN69" s="2489"/>
      <c r="AO69" s="2489"/>
      <c r="AP69" s="2490"/>
      <c r="AQ69" s="2490"/>
      <c r="AR69" s="2490"/>
      <c r="CA69" s="39"/>
      <c r="CB69" s="39"/>
      <c r="CC69" s="39"/>
      <c r="CG69" s="40"/>
      <c r="CH69" s="40"/>
      <c r="CI69" s="40"/>
      <c r="CJ69" s="40"/>
    </row>
    <row r="70" spans="1:88" ht="31.35" customHeight="1" x14ac:dyDescent="0.2">
      <c r="A70" s="1390" t="s">
        <v>93</v>
      </c>
      <c r="B70" s="10"/>
      <c r="C70" s="10"/>
      <c r="D70" s="10"/>
      <c r="E70" s="211"/>
      <c r="F70" s="211"/>
      <c r="G70" s="211"/>
      <c r="H70" s="100"/>
      <c r="I70" s="100"/>
      <c r="J70" s="2492"/>
      <c r="K70" s="2492"/>
      <c r="L70" s="2492"/>
      <c r="M70" s="2492"/>
      <c r="N70" s="2492"/>
      <c r="O70" s="2492"/>
      <c r="P70" s="2492"/>
      <c r="Q70" s="2492"/>
      <c r="R70" s="2492"/>
      <c r="S70" s="2492"/>
      <c r="T70" s="2492"/>
      <c r="U70" s="2492"/>
      <c r="V70" s="2498"/>
      <c r="W70" s="2498"/>
      <c r="X70" s="2489"/>
      <c r="Y70" s="2489"/>
      <c r="Z70" s="2489"/>
      <c r="AA70" s="2489"/>
      <c r="AB70" s="2489"/>
      <c r="AC70" s="2489"/>
      <c r="AD70" s="2489"/>
      <c r="AE70" s="2489"/>
      <c r="AF70" s="2489"/>
      <c r="AG70" s="2489"/>
      <c r="AH70" s="2489"/>
      <c r="AI70" s="2489"/>
      <c r="AJ70" s="2489"/>
      <c r="AK70" s="2489"/>
      <c r="AL70" s="2489"/>
      <c r="AM70" s="2489"/>
      <c r="AN70" s="2489"/>
      <c r="AO70" s="2489"/>
      <c r="AP70" s="2490"/>
      <c r="AQ70" s="2490"/>
      <c r="AR70" s="2490"/>
      <c r="CG70" s="40"/>
      <c r="CH70" s="40"/>
      <c r="CI70" s="40"/>
      <c r="CJ70" s="40"/>
    </row>
    <row r="71" spans="1:88" ht="16.350000000000001" customHeight="1" x14ac:dyDescent="0.2">
      <c r="A71" s="2508" t="s">
        <v>49</v>
      </c>
      <c r="B71" s="2508" t="s">
        <v>32</v>
      </c>
      <c r="C71" s="214"/>
      <c r="D71" s="215"/>
      <c r="E71" s="215"/>
      <c r="F71" s="215"/>
      <c r="G71" s="215"/>
      <c r="H71" s="100"/>
      <c r="I71" s="100"/>
      <c r="J71" s="2492"/>
      <c r="K71" s="2492"/>
      <c r="L71" s="2509"/>
      <c r="M71" s="2509"/>
      <c r="N71" s="2492"/>
      <c r="O71" s="2492"/>
      <c r="P71" s="2492"/>
      <c r="Q71" s="2492"/>
      <c r="R71" s="2492"/>
      <c r="S71" s="2492"/>
      <c r="T71" s="2492"/>
      <c r="U71" s="2492"/>
      <c r="V71" s="2498"/>
      <c r="W71" s="2498"/>
      <c r="X71" s="2489"/>
      <c r="Y71" s="2489"/>
      <c r="Z71" s="2489"/>
      <c r="AA71" s="2489"/>
      <c r="AB71" s="2489"/>
      <c r="AC71" s="2489"/>
      <c r="AD71" s="2489"/>
      <c r="AE71" s="2489"/>
      <c r="AF71" s="2489"/>
      <c r="AG71" s="2489"/>
      <c r="AH71" s="2489"/>
      <c r="AI71" s="2489"/>
      <c r="AJ71" s="2489"/>
      <c r="AK71" s="2489"/>
      <c r="AL71" s="2489"/>
      <c r="AM71" s="2489"/>
      <c r="AN71" s="2489"/>
      <c r="AO71" s="2489"/>
      <c r="AP71" s="2490"/>
      <c r="AQ71" s="2490"/>
      <c r="AR71" s="2490"/>
      <c r="CG71" s="40"/>
      <c r="CH71" s="40"/>
      <c r="CI71" s="40"/>
      <c r="CJ71" s="40"/>
    </row>
    <row r="72" spans="1:88" ht="16.350000000000001" customHeight="1" x14ac:dyDescent="0.2">
      <c r="A72" s="2510" t="s">
        <v>72</v>
      </c>
      <c r="B72" s="2446"/>
      <c r="C72" s="214"/>
      <c r="D72" s="215"/>
      <c r="E72" s="215"/>
      <c r="F72" s="215"/>
      <c r="G72" s="215"/>
      <c r="H72" s="6"/>
      <c r="I72" s="128"/>
      <c r="J72" s="2498"/>
      <c r="K72" s="2498"/>
      <c r="L72" s="2511"/>
      <c r="M72" s="2511"/>
      <c r="N72" s="2498"/>
      <c r="O72" s="2498"/>
      <c r="P72" s="2498"/>
      <c r="Q72" s="2498"/>
      <c r="R72" s="2498"/>
      <c r="S72" s="2498"/>
      <c r="T72" s="2498"/>
      <c r="U72" s="2498"/>
      <c r="V72" s="2498"/>
      <c r="W72" s="2498"/>
      <c r="X72" s="2489"/>
      <c r="Y72" s="2489"/>
      <c r="Z72" s="2489"/>
      <c r="AA72" s="2489"/>
      <c r="AB72" s="2489"/>
      <c r="AC72" s="2489"/>
      <c r="AD72" s="2489"/>
      <c r="AE72" s="2489"/>
      <c r="AF72" s="2489"/>
      <c r="AG72" s="2489"/>
      <c r="AH72" s="2489"/>
      <c r="AI72" s="2489"/>
      <c r="AJ72" s="2489"/>
      <c r="AK72" s="2489"/>
      <c r="AL72" s="2489"/>
      <c r="AM72" s="2489"/>
      <c r="AN72" s="2489"/>
      <c r="AO72" s="2489"/>
      <c r="AP72" s="2490"/>
      <c r="AQ72" s="2490"/>
      <c r="AR72" s="2490"/>
      <c r="CG72" s="40"/>
      <c r="CH72" s="40"/>
      <c r="CI72" s="40"/>
      <c r="CJ72" s="40"/>
    </row>
    <row r="73" spans="1:88" ht="16.350000000000001" customHeight="1" x14ac:dyDescent="0.2">
      <c r="A73" s="82" t="s">
        <v>94</v>
      </c>
      <c r="B73" s="93"/>
      <c r="C73" s="9"/>
      <c r="D73" s="220"/>
      <c r="E73" s="9"/>
      <c r="F73" s="1659"/>
      <c r="G73" s="222"/>
      <c r="H73" s="6"/>
      <c r="I73" s="6"/>
      <c r="J73" s="2498"/>
      <c r="K73" s="2498"/>
      <c r="L73" s="2498"/>
      <c r="M73" s="2498"/>
      <c r="N73" s="2498"/>
      <c r="O73" s="2498"/>
      <c r="P73" s="2498"/>
      <c r="Q73" s="2498"/>
      <c r="R73" s="2498"/>
      <c r="S73" s="2498"/>
      <c r="T73" s="2498"/>
      <c r="U73" s="2498"/>
      <c r="V73" s="2498"/>
      <c r="W73" s="2498"/>
      <c r="X73" s="2489"/>
      <c r="Y73" s="2489"/>
      <c r="Z73" s="2489"/>
      <c r="AA73" s="2489"/>
      <c r="AB73" s="2489"/>
      <c r="AC73" s="2489"/>
      <c r="AD73" s="2489"/>
      <c r="AE73" s="2489"/>
      <c r="AF73" s="2489"/>
      <c r="AG73" s="2489"/>
      <c r="AH73" s="2489"/>
      <c r="AI73" s="2489"/>
      <c r="AJ73" s="2489"/>
      <c r="AK73" s="2489"/>
      <c r="AL73" s="2489"/>
      <c r="AM73" s="2489"/>
      <c r="AN73" s="2489"/>
      <c r="AO73" s="2489"/>
      <c r="AP73" s="2490"/>
      <c r="AQ73" s="2490"/>
      <c r="AR73" s="2490"/>
      <c r="CG73" s="40"/>
      <c r="CH73" s="40"/>
      <c r="CI73" s="40"/>
      <c r="CJ73" s="40"/>
    </row>
    <row r="74" spans="1:88" ht="31.35" customHeight="1" x14ac:dyDescent="0.2">
      <c r="A74" s="9" t="s">
        <v>95</v>
      </c>
      <c r="B74" s="9"/>
      <c r="C74" s="2512"/>
      <c r="D74" s="2512"/>
      <c r="E74" s="6"/>
      <c r="F74" s="6"/>
      <c r="G74" s="6"/>
      <c r="H74" s="6"/>
      <c r="I74" s="6"/>
      <c r="J74" s="2498"/>
      <c r="K74" s="2498"/>
      <c r="L74" s="2498"/>
      <c r="M74" s="2498"/>
      <c r="N74" s="2498"/>
      <c r="O74" s="2498"/>
      <c r="P74" s="2498"/>
      <c r="Q74" s="2498"/>
      <c r="R74" s="2498"/>
      <c r="S74" s="2498"/>
      <c r="T74" s="2498"/>
      <c r="U74" s="2498"/>
      <c r="V74" s="2498"/>
      <c r="W74" s="2513"/>
      <c r="X74" s="2489"/>
      <c r="Y74" s="2489"/>
      <c r="Z74" s="2489"/>
      <c r="AA74" s="2489"/>
      <c r="AB74" s="2489"/>
      <c r="AC74" s="2489"/>
      <c r="AD74" s="2489"/>
      <c r="AE74" s="2489"/>
      <c r="AF74" s="2493"/>
      <c r="AG74" s="2489"/>
      <c r="AH74" s="2514"/>
      <c r="AI74" s="2489"/>
      <c r="AJ74" s="2489"/>
      <c r="AK74" s="2489"/>
      <c r="AL74" s="2489"/>
      <c r="AM74" s="2489"/>
      <c r="AN74" s="2489"/>
      <c r="AO74" s="2489"/>
      <c r="AP74" s="2490"/>
      <c r="AQ74" s="2490"/>
      <c r="AR74" s="2490"/>
      <c r="CG74" s="40"/>
      <c r="CH74" s="40"/>
      <c r="CI74" s="40"/>
      <c r="CJ74" s="40"/>
    </row>
    <row r="75" spans="1:88" ht="16.350000000000001" customHeight="1" x14ac:dyDescent="0.2">
      <c r="A75" s="3244" t="s">
        <v>96</v>
      </c>
      <c r="B75" s="3242" t="s">
        <v>32</v>
      </c>
      <c r="C75" s="3247" t="s">
        <v>97</v>
      </c>
      <c r="D75" s="3249" t="s">
        <v>98</v>
      </c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2489"/>
      <c r="Y75" s="2489"/>
      <c r="Z75" s="2489"/>
      <c r="AA75" s="2489"/>
      <c r="AB75" s="2489"/>
      <c r="AC75" s="2489"/>
      <c r="AD75" s="2489"/>
      <c r="AE75" s="2489"/>
      <c r="AF75" s="2493"/>
      <c r="AG75" s="2489"/>
      <c r="AH75" s="2489"/>
      <c r="AI75" s="2489"/>
      <c r="AJ75" s="2489"/>
      <c r="AK75" s="2489"/>
      <c r="AL75" s="2489"/>
      <c r="AM75" s="2489"/>
      <c r="AN75" s="2489"/>
      <c r="AO75" s="2489"/>
      <c r="AP75" s="2490"/>
      <c r="AQ75" s="2490"/>
      <c r="AR75" s="2490"/>
      <c r="CG75" s="40"/>
      <c r="CH75" s="40"/>
      <c r="CI75" s="40"/>
      <c r="CJ75" s="40"/>
    </row>
    <row r="76" spans="1:88" ht="16.350000000000001" customHeight="1" x14ac:dyDescent="0.2">
      <c r="A76" s="3245"/>
      <c r="B76" s="3243"/>
      <c r="C76" s="3248"/>
      <c r="D76" s="3068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2489"/>
      <c r="Y76" s="2489"/>
      <c r="Z76" s="2489"/>
      <c r="AA76" s="2489"/>
      <c r="AB76" s="2489"/>
      <c r="AC76" s="2489"/>
      <c r="AD76" s="2489"/>
      <c r="AE76" s="2489"/>
      <c r="AF76" s="2515"/>
      <c r="AG76" s="2516"/>
      <c r="AH76" s="2516"/>
      <c r="AI76" s="2489"/>
      <c r="AJ76" s="2489"/>
      <c r="AK76" s="2489"/>
      <c r="AL76" s="2489"/>
      <c r="AM76" s="2489"/>
      <c r="AN76" s="2489"/>
      <c r="AO76" s="2489"/>
      <c r="AP76" s="2490"/>
      <c r="AQ76" s="2490"/>
      <c r="AR76" s="2490"/>
      <c r="CG76" s="40"/>
      <c r="CH76" s="40"/>
      <c r="CI76" s="40"/>
      <c r="CJ76" s="40"/>
    </row>
    <row r="77" spans="1:88" ht="25.5" customHeight="1" x14ac:dyDescent="0.2">
      <c r="A77" s="2517" t="s">
        <v>99</v>
      </c>
      <c r="B77" s="230">
        <f>SUM(C77:D77)</f>
        <v>0</v>
      </c>
      <c r="C77" s="2518"/>
      <c r="D77" s="2519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2498"/>
      <c r="AJ77" s="2498"/>
      <c r="AK77" s="2498"/>
      <c r="AL77" s="2498"/>
      <c r="AM77" s="2498"/>
      <c r="AN77" s="2498"/>
      <c r="AO77" s="2498"/>
      <c r="AP77" s="2490"/>
      <c r="AQ77" s="2490"/>
      <c r="AR77" s="2490"/>
      <c r="CG77" s="40"/>
      <c r="CH77" s="40"/>
      <c r="CI77" s="40"/>
      <c r="CJ77" s="40"/>
    </row>
    <row r="78" spans="1:88" ht="31.35" customHeight="1" x14ac:dyDescent="0.2">
      <c r="A78" s="2956" t="s">
        <v>100</v>
      </c>
      <c r="B78" s="2956"/>
      <c r="C78" s="2956"/>
      <c r="D78" s="2956"/>
      <c r="E78" s="2956"/>
      <c r="F78" s="2956"/>
      <c r="G78" s="2956"/>
      <c r="H78" s="10"/>
      <c r="I78" s="10"/>
      <c r="J78" s="10"/>
      <c r="K78" s="10"/>
      <c r="L78" s="10"/>
      <c r="M78" s="10"/>
      <c r="N78" s="6"/>
      <c r="O78" s="6"/>
      <c r="P78" s="6"/>
      <c r="Q78" s="233"/>
      <c r="R78" s="233"/>
      <c r="S78" s="233"/>
      <c r="T78" s="233"/>
      <c r="U78" s="233"/>
      <c r="V78" s="233"/>
      <c r="W78" s="6"/>
      <c r="X78" s="233"/>
      <c r="Y78" s="233"/>
      <c r="Z78" s="234"/>
      <c r="AA78" s="2520"/>
      <c r="AB78" s="2520"/>
      <c r="AC78" s="2520"/>
      <c r="AD78" s="2520"/>
      <c r="AE78" s="2521"/>
      <c r="AF78" s="2521"/>
      <c r="AG78" s="2521"/>
      <c r="AH78" s="2522"/>
      <c r="AI78" s="2490"/>
      <c r="AJ78" s="2490"/>
      <c r="AK78" s="2490"/>
      <c r="AL78" s="2490"/>
      <c r="AM78" s="2490"/>
      <c r="AN78" s="2490"/>
      <c r="AO78" s="2490"/>
      <c r="AP78" s="2490"/>
      <c r="AQ78" s="2490"/>
      <c r="AR78" s="2490"/>
      <c r="CG78" s="40"/>
      <c r="CH78" s="40"/>
      <c r="CI78" s="40"/>
      <c r="CJ78" s="40"/>
    </row>
    <row r="79" spans="1:88" ht="16.350000000000001" customHeight="1" x14ac:dyDescent="0.2">
      <c r="A79" s="3232" t="s">
        <v>49</v>
      </c>
      <c r="B79" s="3234" t="s">
        <v>101</v>
      </c>
      <c r="C79" s="3234" t="s">
        <v>32</v>
      </c>
      <c r="D79" s="3236"/>
      <c r="E79" s="3231"/>
      <c r="F79" s="3237" t="s">
        <v>5</v>
      </c>
      <c r="G79" s="3238"/>
      <c r="H79" s="3238"/>
      <c r="I79" s="3238"/>
      <c r="J79" s="3238"/>
      <c r="K79" s="3238"/>
      <c r="L79" s="3238"/>
      <c r="M79" s="3238"/>
      <c r="N79" s="3238"/>
      <c r="O79" s="3238"/>
      <c r="P79" s="3238"/>
      <c r="Q79" s="3238"/>
      <c r="R79" s="3238"/>
      <c r="S79" s="3238"/>
      <c r="T79" s="3238"/>
      <c r="U79" s="3238"/>
      <c r="V79" s="3238"/>
      <c r="W79" s="3238"/>
      <c r="X79" s="3238"/>
      <c r="Y79" s="3238"/>
      <c r="Z79" s="3238"/>
      <c r="AA79" s="3238"/>
      <c r="AB79" s="3238"/>
      <c r="AC79" s="3238"/>
      <c r="AD79" s="3238"/>
      <c r="AE79" s="3238"/>
      <c r="AF79" s="3238"/>
      <c r="AG79" s="3238"/>
      <c r="AH79" s="3238"/>
      <c r="AI79" s="3239"/>
      <c r="AJ79" s="3229" t="s">
        <v>102</v>
      </c>
      <c r="AK79" s="3231" t="s">
        <v>103</v>
      </c>
      <c r="AL79" s="746"/>
      <c r="AM79" s="746"/>
      <c r="AN79" s="746"/>
      <c r="AO79" s="746"/>
      <c r="AP79" s="746"/>
      <c r="AQ79" s="746"/>
      <c r="AR79" s="746"/>
      <c r="AS79" s="647"/>
      <c r="AT79" s="647"/>
      <c r="BX79" s="2"/>
      <c r="BY79" s="2"/>
      <c r="BZ79" s="3"/>
      <c r="CG79" s="40"/>
      <c r="CH79" s="40"/>
      <c r="CI79" s="40"/>
      <c r="CJ79" s="40"/>
    </row>
    <row r="80" spans="1:88" ht="16.350000000000001" customHeight="1" x14ac:dyDescent="0.2">
      <c r="A80" s="2958"/>
      <c r="B80" s="2890"/>
      <c r="C80" s="3235"/>
      <c r="D80" s="2993"/>
      <c r="E80" s="3137"/>
      <c r="F80" s="3227" t="s">
        <v>104</v>
      </c>
      <c r="G80" s="3228"/>
      <c r="H80" s="3227" t="s">
        <v>105</v>
      </c>
      <c r="I80" s="3228"/>
      <c r="J80" s="3227" t="s">
        <v>13</v>
      </c>
      <c r="K80" s="3228"/>
      <c r="L80" s="3227" t="s">
        <v>14</v>
      </c>
      <c r="M80" s="3228"/>
      <c r="N80" s="3227" t="s">
        <v>106</v>
      </c>
      <c r="O80" s="3228"/>
      <c r="P80" s="3227">
        <v>19</v>
      </c>
      <c r="Q80" s="3228"/>
      <c r="R80" s="3227" t="s">
        <v>16</v>
      </c>
      <c r="S80" s="3228"/>
      <c r="T80" s="3227" t="s">
        <v>17</v>
      </c>
      <c r="U80" s="3228"/>
      <c r="V80" s="3227" t="s">
        <v>18</v>
      </c>
      <c r="W80" s="3228"/>
      <c r="X80" s="3227" t="s">
        <v>19</v>
      </c>
      <c r="Y80" s="3228"/>
      <c r="Z80" s="3227" t="s">
        <v>20</v>
      </c>
      <c r="AA80" s="3228"/>
      <c r="AB80" s="3227" t="s">
        <v>21</v>
      </c>
      <c r="AC80" s="3228"/>
      <c r="AD80" s="3227" t="s">
        <v>22</v>
      </c>
      <c r="AE80" s="3228"/>
      <c r="AF80" s="3227" t="s">
        <v>23</v>
      </c>
      <c r="AG80" s="3228"/>
      <c r="AH80" s="3227" t="s">
        <v>24</v>
      </c>
      <c r="AI80" s="3240"/>
      <c r="AJ80" s="2952"/>
      <c r="AK80" s="2892"/>
      <c r="AL80" s="566"/>
      <c r="AM80" s="570"/>
      <c r="AN80" s="566"/>
      <c r="AO80" s="566"/>
      <c r="AP80" s="566"/>
      <c r="AQ80" s="566"/>
      <c r="AR80" s="566"/>
      <c r="AS80" s="472"/>
      <c r="AT80" s="472"/>
      <c r="BX80" s="2"/>
      <c r="BY80" s="2"/>
      <c r="BZ80" s="3"/>
      <c r="CG80" s="40"/>
      <c r="CH80" s="40"/>
      <c r="CI80" s="40"/>
      <c r="CJ80" s="40"/>
    </row>
    <row r="81" spans="1:88" ht="24.75" customHeight="1" x14ac:dyDescent="0.2">
      <c r="A81" s="3233"/>
      <c r="B81" s="3235"/>
      <c r="C81" s="2523" t="s">
        <v>29</v>
      </c>
      <c r="D81" s="2524" t="s">
        <v>30</v>
      </c>
      <c r="E81" s="2425" t="s">
        <v>31</v>
      </c>
      <c r="F81" s="2523" t="s">
        <v>30</v>
      </c>
      <c r="G81" s="2425" t="s">
        <v>31</v>
      </c>
      <c r="H81" s="661" t="s">
        <v>30</v>
      </c>
      <c r="I81" s="2425" t="s">
        <v>31</v>
      </c>
      <c r="J81" s="2523" t="s">
        <v>30</v>
      </c>
      <c r="K81" s="2425" t="s">
        <v>31</v>
      </c>
      <c r="L81" s="2523" t="s">
        <v>30</v>
      </c>
      <c r="M81" s="2425" t="s">
        <v>31</v>
      </c>
      <c r="N81" s="2523" t="s">
        <v>30</v>
      </c>
      <c r="O81" s="2425" t="s">
        <v>31</v>
      </c>
      <c r="P81" s="2523" t="s">
        <v>30</v>
      </c>
      <c r="Q81" s="2425" t="s">
        <v>31</v>
      </c>
      <c r="R81" s="2523" t="s">
        <v>30</v>
      </c>
      <c r="S81" s="2425" t="s">
        <v>31</v>
      </c>
      <c r="T81" s="2523" t="s">
        <v>30</v>
      </c>
      <c r="U81" s="2425" t="s">
        <v>31</v>
      </c>
      <c r="V81" s="2523" t="s">
        <v>30</v>
      </c>
      <c r="W81" s="2425" t="s">
        <v>31</v>
      </c>
      <c r="X81" s="2523" t="s">
        <v>30</v>
      </c>
      <c r="Y81" s="2425" t="s">
        <v>31</v>
      </c>
      <c r="Z81" s="2523" t="s">
        <v>30</v>
      </c>
      <c r="AA81" s="2425" t="s">
        <v>31</v>
      </c>
      <c r="AB81" s="2523" t="s">
        <v>30</v>
      </c>
      <c r="AC81" s="2425" t="s">
        <v>31</v>
      </c>
      <c r="AD81" s="2523" t="s">
        <v>30</v>
      </c>
      <c r="AE81" s="2425" t="s">
        <v>31</v>
      </c>
      <c r="AF81" s="2523" t="s">
        <v>30</v>
      </c>
      <c r="AG81" s="2425" t="s">
        <v>31</v>
      </c>
      <c r="AH81" s="2523" t="s">
        <v>30</v>
      </c>
      <c r="AI81" s="2424" t="s">
        <v>31</v>
      </c>
      <c r="AJ81" s="3230"/>
      <c r="AK81" s="3137"/>
      <c r="AL81" s="2525"/>
      <c r="AM81" s="2526"/>
      <c r="AN81" s="2525"/>
      <c r="AO81" s="2525"/>
      <c r="AP81" s="2525"/>
      <c r="AQ81" s="2525"/>
      <c r="AR81" s="2525"/>
      <c r="AS81" s="2527"/>
      <c r="AT81" s="2527"/>
      <c r="BX81" s="2"/>
      <c r="BY81" s="2"/>
      <c r="BZ81" s="3"/>
      <c r="CG81" s="40"/>
      <c r="CH81" s="40"/>
      <c r="CI81" s="40"/>
      <c r="CJ81" s="40"/>
    </row>
    <row r="82" spans="1:88" ht="16.350000000000001" customHeight="1" x14ac:dyDescent="0.2">
      <c r="A82" s="2528" t="s">
        <v>107</v>
      </c>
      <c r="B82" s="1457" t="s">
        <v>108</v>
      </c>
      <c r="C82" s="2529">
        <f>SUM(D82:E82)</f>
        <v>0</v>
      </c>
      <c r="D82" s="2530">
        <f>SUM(F82,H82,J82,L82,N82,P82,R82,T82,V82,X82,Z82,AB82,AD82,AF82,AH82)</f>
        <v>0</v>
      </c>
      <c r="E82" s="2531">
        <f>SUM(G82,I82,K82,M82,O82,Q82,S82,U82,W82,Y82,AA82,AC82,AE82,AG82,AI82)</f>
        <v>0</v>
      </c>
      <c r="F82" s="2532"/>
      <c r="G82" s="2307"/>
      <c r="H82" s="2308"/>
      <c r="I82" s="2307"/>
      <c r="J82" s="2532"/>
      <c r="K82" s="2533"/>
      <c r="L82" s="2532"/>
      <c r="M82" s="2533"/>
      <c r="N82" s="2532"/>
      <c r="O82" s="2533"/>
      <c r="P82" s="2532"/>
      <c r="Q82" s="2533"/>
      <c r="R82" s="2532"/>
      <c r="S82" s="2533"/>
      <c r="T82" s="2532"/>
      <c r="U82" s="2533"/>
      <c r="V82" s="2532"/>
      <c r="W82" s="2533"/>
      <c r="X82" s="2532"/>
      <c r="Y82" s="2533"/>
      <c r="Z82" s="2532"/>
      <c r="AA82" s="2533"/>
      <c r="AB82" s="2532"/>
      <c r="AC82" s="2533"/>
      <c r="AD82" s="2532"/>
      <c r="AE82" s="2533"/>
      <c r="AF82" s="2532"/>
      <c r="AG82" s="2533"/>
      <c r="AH82" s="2532"/>
      <c r="AI82" s="2534"/>
      <c r="AJ82" s="2535"/>
      <c r="AK82" s="2307"/>
      <c r="AL82" s="2536"/>
      <c r="AM82" s="2526"/>
      <c r="AN82" s="2525"/>
      <c r="AO82" s="2525"/>
      <c r="AP82" s="2525"/>
      <c r="AQ82" s="2525"/>
      <c r="AR82" s="2525"/>
      <c r="AS82" s="2527"/>
      <c r="AT82" s="2527"/>
      <c r="BX82" s="2"/>
      <c r="BY82" s="2"/>
      <c r="BZ82" s="3"/>
      <c r="CG82" s="40">
        <v>0</v>
      </c>
      <c r="CH82" s="40">
        <v>0</v>
      </c>
      <c r="CI82" s="40"/>
      <c r="CJ82" s="40"/>
    </row>
    <row r="83" spans="1:88" ht="16.350000000000001" customHeight="1" x14ac:dyDescent="0.2">
      <c r="A83" s="3224" t="s">
        <v>109</v>
      </c>
      <c r="B83" s="2537" t="s">
        <v>110</v>
      </c>
      <c r="C83" s="27">
        <f>SUM(D83:E83)</f>
        <v>0</v>
      </c>
      <c r="D83" s="254">
        <f t="shared" ref="D83:E85" si="7">SUM(F83,H83,J83,L83,N83,P83,R83,T83,V83,X83,Z83,AB83,AD83,AF83,AH83)</f>
        <v>0</v>
      </c>
      <c r="E83" s="254">
        <f t="shared" si="7"/>
        <v>0</v>
      </c>
      <c r="F83" s="255"/>
      <c r="G83" s="256"/>
      <c r="H83" s="257"/>
      <c r="I83" s="256"/>
      <c r="J83" s="255"/>
      <c r="K83" s="258"/>
      <c r="L83" s="255"/>
      <c r="M83" s="258"/>
      <c r="N83" s="255"/>
      <c r="O83" s="258"/>
      <c r="P83" s="255"/>
      <c r="Q83" s="258"/>
      <c r="R83" s="255"/>
      <c r="S83" s="258"/>
      <c r="T83" s="255"/>
      <c r="U83" s="258"/>
      <c r="V83" s="255"/>
      <c r="W83" s="258"/>
      <c r="X83" s="255"/>
      <c r="Y83" s="258"/>
      <c r="Z83" s="255"/>
      <c r="AA83" s="258"/>
      <c r="AB83" s="255"/>
      <c r="AC83" s="258"/>
      <c r="AD83" s="255"/>
      <c r="AE83" s="258"/>
      <c r="AF83" s="255"/>
      <c r="AG83" s="258"/>
      <c r="AH83" s="255"/>
      <c r="AI83" s="259"/>
      <c r="AJ83" s="260"/>
      <c r="AK83" s="256"/>
      <c r="AL83" s="2536"/>
      <c r="AM83" s="2526"/>
      <c r="AN83" s="2525"/>
      <c r="AO83" s="2525"/>
      <c r="AP83" s="2525"/>
      <c r="AQ83" s="2525"/>
      <c r="AR83" s="2525"/>
      <c r="AS83" s="2527"/>
      <c r="AT83" s="2527"/>
      <c r="BX83" s="2"/>
      <c r="BY83" s="2"/>
      <c r="BZ83" s="3"/>
      <c r="CG83" s="40">
        <v>0</v>
      </c>
      <c r="CH83" s="40">
        <v>0</v>
      </c>
      <c r="CI83" s="40"/>
      <c r="CJ83" s="40"/>
    </row>
    <row r="84" spans="1:88" ht="25.35" customHeight="1" x14ac:dyDescent="0.2">
      <c r="A84" s="3224"/>
      <c r="B84" s="261" t="s">
        <v>111</v>
      </c>
      <c r="C84" s="77">
        <f>SUM(D84:E84)</f>
        <v>0</v>
      </c>
      <c r="D84" s="254">
        <f t="shared" si="7"/>
        <v>0</v>
      </c>
      <c r="E84" s="254">
        <f t="shared" si="7"/>
        <v>0</v>
      </c>
      <c r="F84" s="262"/>
      <c r="G84" s="263"/>
      <c r="H84" s="264"/>
      <c r="I84" s="263"/>
      <c r="J84" s="262"/>
      <c r="K84" s="265"/>
      <c r="L84" s="262"/>
      <c r="M84" s="265"/>
      <c r="N84" s="262"/>
      <c r="O84" s="265"/>
      <c r="P84" s="262"/>
      <c r="Q84" s="265"/>
      <c r="R84" s="262"/>
      <c r="S84" s="265"/>
      <c r="T84" s="262"/>
      <c r="U84" s="265"/>
      <c r="V84" s="262"/>
      <c r="W84" s="265"/>
      <c r="X84" s="262"/>
      <c r="Y84" s="265"/>
      <c r="Z84" s="262"/>
      <c r="AA84" s="265"/>
      <c r="AB84" s="262"/>
      <c r="AC84" s="265"/>
      <c r="AD84" s="262"/>
      <c r="AE84" s="265"/>
      <c r="AF84" s="262"/>
      <c r="AG84" s="265"/>
      <c r="AH84" s="262"/>
      <c r="AI84" s="266"/>
      <c r="AJ84" s="267"/>
      <c r="AK84" s="263"/>
      <c r="AL84" s="2538"/>
      <c r="AM84" s="570"/>
      <c r="AN84" s="566"/>
      <c r="AO84" s="566"/>
      <c r="AP84" s="566"/>
      <c r="AQ84" s="566"/>
      <c r="AR84" s="566"/>
      <c r="AS84" s="472"/>
      <c r="AT84" s="472"/>
      <c r="BX84" s="2"/>
      <c r="BY84" s="2"/>
      <c r="BZ84" s="3"/>
      <c r="CG84" s="40"/>
      <c r="CH84" s="40"/>
      <c r="CI84" s="40"/>
      <c r="CJ84" s="40"/>
    </row>
    <row r="85" spans="1:88" ht="16.350000000000001" customHeight="1" x14ac:dyDescent="0.2">
      <c r="A85" s="2539" t="s">
        <v>60</v>
      </c>
      <c r="B85" s="2540" t="s">
        <v>112</v>
      </c>
      <c r="C85" s="2541">
        <f>SUM(D85:E85)</f>
        <v>0</v>
      </c>
      <c r="D85" s="2542">
        <f t="shared" si="7"/>
        <v>0</v>
      </c>
      <c r="E85" s="2531">
        <f t="shared" si="7"/>
        <v>0</v>
      </c>
      <c r="F85" s="2543"/>
      <c r="G85" s="2544"/>
      <c r="H85" s="2545"/>
      <c r="I85" s="2544"/>
      <c r="J85" s="2543"/>
      <c r="K85" s="598"/>
      <c r="L85" s="2543"/>
      <c r="M85" s="598"/>
      <c r="N85" s="2543"/>
      <c r="O85" s="598"/>
      <c r="P85" s="2543"/>
      <c r="Q85" s="598"/>
      <c r="R85" s="2543"/>
      <c r="S85" s="598"/>
      <c r="T85" s="2543"/>
      <c r="U85" s="598"/>
      <c r="V85" s="2543"/>
      <c r="W85" s="598"/>
      <c r="X85" s="2543"/>
      <c r="Y85" s="598"/>
      <c r="Z85" s="2543"/>
      <c r="AA85" s="598"/>
      <c r="AB85" s="2543"/>
      <c r="AC85" s="598"/>
      <c r="AD85" s="2543"/>
      <c r="AE85" s="598"/>
      <c r="AF85" s="2543"/>
      <c r="AG85" s="598"/>
      <c r="AH85" s="2543"/>
      <c r="AI85" s="432"/>
      <c r="AJ85" s="433"/>
      <c r="AK85" s="2544"/>
      <c r="AL85" s="2536"/>
      <c r="AM85" s="2526"/>
      <c r="AN85" s="2525"/>
      <c r="AO85" s="2525"/>
      <c r="AP85" s="2525"/>
      <c r="AQ85" s="2525"/>
      <c r="AR85" s="2525"/>
      <c r="AS85" s="2527"/>
      <c r="AT85" s="2527"/>
      <c r="BX85" s="2"/>
      <c r="BY85" s="2"/>
      <c r="BZ85" s="3"/>
      <c r="CG85" s="40"/>
      <c r="CH85" s="40"/>
      <c r="CI85" s="40"/>
      <c r="CJ85" s="40"/>
    </row>
    <row r="86" spans="1:88" ht="31.35" customHeight="1" x14ac:dyDescent="0.2">
      <c r="A86" s="9" t="s">
        <v>113</v>
      </c>
      <c r="B86" s="6"/>
      <c r="C86" s="128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233"/>
      <c r="R86" s="233"/>
      <c r="S86" s="233"/>
      <c r="T86" s="233"/>
      <c r="U86" s="233"/>
      <c r="V86" s="233"/>
      <c r="W86" s="6"/>
      <c r="X86" s="233"/>
      <c r="Y86" s="233"/>
      <c r="Z86" s="2546"/>
      <c r="AA86" s="234"/>
      <c r="AB86" s="2547"/>
      <c r="AC86" s="2547"/>
      <c r="AD86" s="2547"/>
      <c r="AE86" s="2547"/>
      <c r="AF86" s="2547"/>
      <c r="AG86" s="2527"/>
      <c r="AH86" s="128"/>
      <c r="AI86" s="2525"/>
      <c r="AJ86" s="2525"/>
      <c r="AK86" s="2525"/>
      <c r="AL86" s="2525"/>
      <c r="AM86" s="2525"/>
      <c r="AN86" s="2525"/>
      <c r="AO86" s="2525"/>
      <c r="AP86" s="2525"/>
      <c r="AQ86" s="2527"/>
      <c r="AR86" s="2527"/>
      <c r="CG86" s="40"/>
      <c r="CH86" s="40"/>
      <c r="CI86" s="40"/>
      <c r="CJ86" s="40"/>
    </row>
    <row r="87" spans="1:88" ht="16.350000000000001" customHeight="1" x14ac:dyDescent="0.2">
      <c r="A87" s="3224" t="s">
        <v>96</v>
      </c>
      <c r="B87" s="3215" t="s">
        <v>32</v>
      </c>
      <c r="C87" s="3215" t="s">
        <v>114</v>
      </c>
      <c r="D87" s="3225" t="s">
        <v>115</v>
      </c>
      <c r="E87" s="3226" t="s">
        <v>116</v>
      </c>
      <c r="F87" s="3215" t="s">
        <v>117</v>
      </c>
      <c r="G87" s="6"/>
      <c r="H87" s="2526"/>
      <c r="I87" s="2526"/>
      <c r="J87" s="2526"/>
      <c r="K87" s="2526"/>
      <c r="L87" s="2526"/>
      <c r="M87" s="2526"/>
      <c r="N87" s="2526"/>
      <c r="O87" s="2526"/>
      <c r="P87" s="2548"/>
      <c r="Q87" s="2548"/>
      <c r="R87" s="2548"/>
      <c r="S87" s="2548"/>
      <c r="T87" s="2548"/>
      <c r="U87" s="2548"/>
      <c r="V87" s="2548"/>
      <c r="W87" s="2526"/>
      <c r="X87" s="2548"/>
      <c r="Y87" s="2527"/>
      <c r="Z87" s="2527"/>
      <c r="AA87" s="2527"/>
      <c r="AB87" s="2527"/>
      <c r="AC87" s="2527"/>
      <c r="AD87" s="2527"/>
      <c r="AE87" s="2527"/>
      <c r="AF87" s="2527"/>
      <c r="AG87" s="2527"/>
      <c r="AH87" s="2525"/>
      <c r="AI87" s="2525"/>
      <c r="AJ87" s="2525"/>
      <c r="AK87" s="2525"/>
      <c r="AL87" s="2525"/>
      <c r="AM87" s="2525"/>
      <c r="AN87" s="2525"/>
      <c r="AO87" s="2525"/>
      <c r="AP87" s="2525"/>
      <c r="AQ87" s="2527"/>
      <c r="AR87" s="2527"/>
      <c r="CG87" s="40"/>
      <c r="CH87" s="40"/>
      <c r="CI87" s="40"/>
      <c r="CJ87" s="40"/>
    </row>
    <row r="88" spans="1:88" ht="45.75" customHeight="1" x14ac:dyDescent="0.2">
      <c r="A88" s="3224"/>
      <c r="B88" s="3215"/>
      <c r="C88" s="3215"/>
      <c r="D88" s="3225"/>
      <c r="E88" s="3226"/>
      <c r="F88" s="3215"/>
      <c r="G88" s="6"/>
      <c r="H88" s="2526"/>
      <c r="I88" s="2526"/>
      <c r="J88" s="2526"/>
      <c r="K88" s="2526"/>
      <c r="L88" s="2526"/>
      <c r="M88" s="2526"/>
      <c r="N88" s="2526"/>
      <c r="O88" s="2526"/>
      <c r="P88" s="2548"/>
      <c r="Q88" s="2548"/>
      <c r="R88" s="2548"/>
      <c r="S88" s="2548"/>
      <c r="T88" s="2548"/>
      <c r="U88" s="2548"/>
      <c r="V88" s="2548"/>
      <c r="W88" s="2526"/>
      <c r="X88" s="2548"/>
      <c r="Y88" s="2527"/>
      <c r="Z88" s="2527"/>
      <c r="AA88" s="2527"/>
      <c r="AB88" s="2527"/>
      <c r="AC88" s="2527"/>
      <c r="AD88" s="2527"/>
      <c r="AE88" s="2527"/>
      <c r="AF88" s="2527"/>
      <c r="AG88" s="2527"/>
      <c r="AH88" s="2525"/>
      <c r="AI88" s="2525"/>
      <c r="AJ88" s="2525"/>
      <c r="AK88" s="2525"/>
      <c r="AL88" s="2525"/>
      <c r="AM88" s="2525"/>
      <c r="AN88" s="2525"/>
      <c r="AO88" s="2525"/>
      <c r="AP88" s="2525"/>
      <c r="AQ88" s="2527"/>
      <c r="AR88" s="2527"/>
      <c r="CG88" s="40"/>
      <c r="CH88" s="40"/>
      <c r="CI88" s="40"/>
      <c r="CJ88" s="40"/>
    </row>
    <row r="89" spans="1:88" ht="16.350000000000001" customHeight="1" x14ac:dyDescent="0.2">
      <c r="A89" s="3216" t="s">
        <v>118</v>
      </c>
      <c r="B89" s="3217"/>
      <c r="C89" s="3217"/>
      <c r="D89" s="3217"/>
      <c r="E89" s="3217"/>
      <c r="F89" s="3218"/>
      <c r="G89" s="6"/>
      <c r="H89" s="2526"/>
      <c r="I89" s="2526"/>
      <c r="J89" s="2526"/>
      <c r="K89" s="2526"/>
      <c r="L89" s="2526"/>
      <c r="M89" s="2526"/>
      <c r="N89" s="2526"/>
      <c r="O89" s="2526"/>
      <c r="P89" s="2548"/>
      <c r="Q89" s="2548"/>
      <c r="R89" s="2548"/>
      <c r="S89" s="2548"/>
      <c r="T89" s="2548"/>
      <c r="U89" s="2548"/>
      <c r="V89" s="2548"/>
      <c r="W89" s="2526"/>
      <c r="X89" s="2548"/>
      <c r="Y89" s="2527"/>
      <c r="Z89" s="2527"/>
      <c r="AA89" s="2527"/>
      <c r="AB89" s="2527"/>
      <c r="AC89" s="2527"/>
      <c r="AD89" s="2527"/>
      <c r="AE89" s="2527"/>
      <c r="AF89" s="2527"/>
      <c r="AG89" s="2527"/>
      <c r="AH89" s="2525"/>
      <c r="AI89" s="2525"/>
      <c r="AJ89" s="2525"/>
      <c r="AK89" s="2525"/>
      <c r="AL89" s="2525"/>
      <c r="AM89" s="2525"/>
      <c r="AN89" s="2525"/>
      <c r="AO89" s="2525"/>
      <c r="AP89" s="2525"/>
      <c r="AQ89" s="2527"/>
      <c r="AR89" s="2527"/>
      <c r="CG89" s="40"/>
      <c r="CH89" s="40"/>
      <c r="CI89" s="40"/>
      <c r="CJ89" s="40"/>
    </row>
    <row r="90" spans="1:88" ht="16.350000000000001" customHeight="1" x14ac:dyDescent="0.2">
      <c r="A90" s="2549" t="s">
        <v>119</v>
      </c>
      <c r="B90" s="2550">
        <f>SUM(C90:D90)</f>
        <v>293</v>
      </c>
      <c r="C90" s="2551">
        <v>57</v>
      </c>
      <c r="D90" s="2552">
        <v>236</v>
      </c>
      <c r="E90" s="2553">
        <v>293</v>
      </c>
      <c r="F90" s="2551"/>
      <c r="G90" s="6"/>
      <c r="H90" s="2526"/>
      <c r="I90" s="2526"/>
      <c r="J90" s="2526"/>
      <c r="K90" s="2526"/>
      <c r="L90" s="2526"/>
      <c r="M90" s="2526"/>
      <c r="N90" s="2526"/>
      <c r="O90" s="2526"/>
      <c r="P90" s="2548"/>
      <c r="Q90" s="2548"/>
      <c r="R90" s="2548"/>
      <c r="S90" s="2548"/>
      <c r="T90" s="2548"/>
      <c r="U90" s="2548"/>
      <c r="V90" s="2548"/>
      <c r="W90" s="2526"/>
      <c r="X90" s="2548"/>
      <c r="Y90" s="2527"/>
      <c r="Z90" s="2527"/>
      <c r="AA90" s="2527"/>
      <c r="AB90" s="2527"/>
      <c r="AC90" s="2527"/>
      <c r="AD90" s="2527"/>
      <c r="AE90" s="2527"/>
      <c r="AF90" s="2527"/>
      <c r="AG90" s="2527"/>
      <c r="AH90" s="2525"/>
      <c r="AI90" s="2525"/>
      <c r="AJ90" s="2525"/>
      <c r="AK90" s="2525"/>
      <c r="AL90" s="2525"/>
      <c r="AM90" s="2525"/>
      <c r="AN90" s="2525"/>
      <c r="AO90" s="2525"/>
      <c r="AP90" s="2525"/>
      <c r="AQ90" s="2527"/>
      <c r="AR90" s="2527"/>
      <c r="CG90" s="40"/>
      <c r="CH90" s="40"/>
      <c r="CI90" s="40"/>
      <c r="CJ90" s="40"/>
    </row>
    <row r="91" spans="1:88" ht="16.350000000000001" customHeight="1" x14ac:dyDescent="0.2">
      <c r="A91" s="281" t="s">
        <v>120</v>
      </c>
      <c r="B91" s="261">
        <f>SUM(C91:D91)</f>
        <v>0</v>
      </c>
      <c r="C91" s="161"/>
      <c r="D91" s="282"/>
      <c r="E91" s="46"/>
      <c r="F91" s="161"/>
      <c r="G91" s="6"/>
      <c r="H91" s="2526"/>
      <c r="I91" s="2526"/>
      <c r="J91" s="2526"/>
      <c r="K91" s="2526"/>
      <c r="L91" s="2526"/>
      <c r="M91" s="2526"/>
      <c r="N91" s="2526"/>
      <c r="O91" s="2526"/>
      <c r="P91" s="2548"/>
      <c r="Q91" s="2548"/>
      <c r="R91" s="2548"/>
      <c r="S91" s="2548"/>
      <c r="T91" s="2548"/>
      <c r="U91" s="2548"/>
      <c r="V91" s="2548"/>
      <c r="W91" s="2526"/>
      <c r="X91" s="2548"/>
      <c r="Y91" s="2527"/>
      <c r="Z91" s="2527"/>
      <c r="AA91" s="2527"/>
      <c r="AB91" s="2527"/>
      <c r="AC91" s="2527"/>
      <c r="AD91" s="2527"/>
      <c r="AE91" s="2527"/>
      <c r="AF91" s="2527"/>
      <c r="AG91" s="2527"/>
      <c r="AH91" s="2525"/>
      <c r="AI91" s="2525"/>
      <c r="AJ91" s="2525"/>
      <c r="AK91" s="2525"/>
      <c r="AL91" s="2525"/>
      <c r="AM91" s="2525"/>
      <c r="AN91" s="2525"/>
      <c r="AO91" s="2525"/>
      <c r="AP91" s="2525"/>
      <c r="AQ91" s="2527"/>
      <c r="AR91" s="2527"/>
      <c r="CG91" s="40"/>
      <c r="CH91" s="40"/>
      <c r="CI91" s="40"/>
      <c r="CJ91" s="40"/>
    </row>
    <row r="92" spans="1:88" ht="16.350000000000001" customHeight="1" x14ac:dyDescent="0.2">
      <c r="A92" s="281" t="s">
        <v>121</v>
      </c>
      <c r="B92" s="261">
        <f>SUM(C92:D92)</f>
        <v>0</v>
      </c>
      <c r="C92" s="161"/>
      <c r="D92" s="282"/>
      <c r="E92" s="46"/>
      <c r="F92" s="161"/>
      <c r="G92" s="6"/>
      <c r="H92" s="2526"/>
      <c r="I92" s="2526"/>
      <c r="J92" s="2526"/>
      <c r="K92" s="2526"/>
      <c r="L92" s="2526"/>
      <c r="M92" s="2526"/>
      <c r="N92" s="2526"/>
      <c r="O92" s="2526"/>
      <c r="P92" s="2548"/>
      <c r="Q92" s="2548"/>
      <c r="R92" s="2548"/>
      <c r="S92" s="2548"/>
      <c r="T92" s="2548"/>
      <c r="U92" s="2548"/>
      <c r="V92" s="2548"/>
      <c r="W92" s="2526"/>
      <c r="X92" s="2548"/>
      <c r="Y92" s="2527"/>
      <c r="Z92" s="2527"/>
      <c r="AA92" s="2527"/>
      <c r="AB92" s="2527"/>
      <c r="AC92" s="2527"/>
      <c r="AD92" s="2527"/>
      <c r="AE92" s="2527"/>
      <c r="AF92" s="2527"/>
      <c r="AG92" s="2527"/>
      <c r="AH92" s="2525"/>
      <c r="AI92" s="2525"/>
      <c r="AJ92" s="2525"/>
      <c r="AK92" s="2525"/>
      <c r="AL92" s="2525"/>
      <c r="AM92" s="2525"/>
      <c r="AN92" s="2525"/>
      <c r="AO92" s="2525"/>
      <c r="AP92" s="2525"/>
      <c r="AQ92" s="2527"/>
      <c r="AR92" s="2527"/>
      <c r="CG92" s="40"/>
      <c r="CH92" s="40"/>
      <c r="CI92" s="40"/>
      <c r="CJ92" s="40"/>
    </row>
    <row r="93" spans="1:88" ht="16.350000000000001" customHeight="1" x14ac:dyDescent="0.2">
      <c r="A93" s="281" t="s">
        <v>122</v>
      </c>
      <c r="B93" s="261">
        <f>SUM(C93:D93)</f>
        <v>0</v>
      </c>
      <c r="C93" s="161"/>
      <c r="D93" s="282"/>
      <c r="E93" s="46"/>
      <c r="F93" s="161"/>
      <c r="G93" s="6"/>
      <c r="H93" s="2526"/>
      <c r="I93" s="2526"/>
      <c r="J93" s="2526"/>
      <c r="K93" s="2526"/>
      <c r="L93" s="2526"/>
      <c r="M93" s="2526"/>
      <c r="N93" s="2526"/>
      <c r="O93" s="2526"/>
      <c r="P93" s="2548"/>
      <c r="Q93" s="2548"/>
      <c r="R93" s="2548"/>
      <c r="S93" s="2548"/>
      <c r="T93" s="2548"/>
      <c r="U93" s="2548"/>
      <c r="V93" s="2548"/>
      <c r="W93" s="2526"/>
      <c r="X93" s="2548"/>
      <c r="Y93" s="2527"/>
      <c r="Z93" s="2527"/>
      <c r="AA93" s="2527"/>
      <c r="AB93" s="2527"/>
      <c r="AC93" s="2527"/>
      <c r="AD93" s="2527"/>
      <c r="AE93" s="2527"/>
      <c r="AF93" s="2527"/>
      <c r="AG93" s="2527"/>
      <c r="AH93" s="2525"/>
      <c r="AI93" s="2525"/>
      <c r="AJ93" s="2525"/>
      <c r="AK93" s="2525"/>
      <c r="AL93" s="2525"/>
      <c r="AM93" s="2525"/>
      <c r="AN93" s="2525"/>
      <c r="AO93" s="2525"/>
      <c r="AP93" s="2525"/>
      <c r="AQ93" s="2527"/>
      <c r="AR93" s="2527"/>
      <c r="CG93" s="40"/>
      <c r="CH93" s="40"/>
      <c r="CI93" s="40"/>
      <c r="CJ93" s="40"/>
    </row>
    <row r="94" spans="1:88" ht="16.350000000000001" customHeight="1" x14ac:dyDescent="0.2">
      <c r="A94" s="283" t="s">
        <v>123</v>
      </c>
      <c r="B94" s="284">
        <f>SUM(C94:D94)</f>
        <v>64</v>
      </c>
      <c r="C94" s="285"/>
      <c r="D94" s="2554">
        <v>64</v>
      </c>
      <c r="E94" s="190">
        <v>64</v>
      </c>
      <c r="F94" s="285"/>
      <c r="G94" s="6"/>
      <c r="H94" s="2526"/>
      <c r="I94" s="2526"/>
      <c r="J94" s="2526"/>
      <c r="K94" s="2526"/>
      <c r="L94" s="2526"/>
      <c r="M94" s="2526"/>
      <c r="N94" s="2526"/>
      <c r="O94" s="2526"/>
      <c r="P94" s="2548"/>
      <c r="Q94" s="2548"/>
      <c r="R94" s="2548"/>
      <c r="S94" s="2548"/>
      <c r="T94" s="2548"/>
      <c r="U94" s="2548"/>
      <c r="V94" s="2548"/>
      <c r="W94" s="2526"/>
      <c r="X94" s="2548"/>
      <c r="Y94" s="2527"/>
      <c r="Z94" s="2527"/>
      <c r="AA94" s="2527"/>
      <c r="AB94" s="2527"/>
      <c r="AC94" s="2527"/>
      <c r="AD94" s="2527"/>
      <c r="AE94" s="2527"/>
      <c r="AF94" s="2527"/>
      <c r="AG94" s="2527"/>
      <c r="AH94" s="2525"/>
      <c r="AI94" s="2525"/>
      <c r="AJ94" s="2525"/>
      <c r="AK94" s="2525"/>
      <c r="AL94" s="2525"/>
      <c r="AM94" s="2525"/>
      <c r="AN94" s="2525"/>
      <c r="AO94" s="2525"/>
      <c r="AP94" s="2525"/>
      <c r="AQ94" s="2527"/>
      <c r="AR94" s="2527"/>
      <c r="CG94" s="40"/>
      <c r="CH94" s="40"/>
      <c r="CI94" s="40"/>
      <c r="CJ94" s="40"/>
    </row>
    <row r="95" spans="1:88" ht="16.350000000000001" customHeight="1" x14ac:dyDescent="0.2">
      <c r="A95" s="3216" t="s">
        <v>124</v>
      </c>
      <c r="B95" s="3217"/>
      <c r="C95" s="3217"/>
      <c r="D95" s="3217"/>
      <c r="E95" s="3217"/>
      <c r="F95" s="3218"/>
      <c r="G95" s="6"/>
      <c r="H95" s="2526"/>
      <c r="I95" s="2526"/>
      <c r="J95" s="2526"/>
      <c r="K95" s="2526"/>
      <c r="L95" s="2526"/>
      <c r="M95" s="2526"/>
      <c r="N95" s="2526"/>
      <c r="O95" s="2526"/>
      <c r="P95" s="2548"/>
      <c r="Q95" s="2548"/>
      <c r="R95" s="2548"/>
      <c r="S95" s="2548"/>
      <c r="T95" s="2548"/>
      <c r="U95" s="2548"/>
      <c r="V95" s="2548"/>
      <c r="W95" s="2526"/>
      <c r="X95" s="2548"/>
      <c r="Y95" s="2527"/>
      <c r="Z95" s="2527"/>
      <c r="AA95" s="2527"/>
      <c r="AB95" s="2527"/>
      <c r="AC95" s="2527"/>
      <c r="AD95" s="2527"/>
      <c r="AE95" s="2527"/>
      <c r="AF95" s="2527"/>
      <c r="AG95" s="2527"/>
      <c r="AH95" s="2525"/>
      <c r="AI95" s="2525"/>
      <c r="AJ95" s="2525"/>
      <c r="AK95" s="2525"/>
      <c r="AL95" s="2525"/>
      <c r="AM95" s="2525"/>
      <c r="AN95" s="2525"/>
      <c r="AO95" s="2525"/>
      <c r="AP95" s="2525"/>
      <c r="AQ95" s="2527"/>
      <c r="AR95" s="2527"/>
      <c r="CG95" s="40"/>
      <c r="CH95" s="40"/>
      <c r="CI95" s="40"/>
      <c r="CJ95" s="40"/>
    </row>
    <row r="96" spans="1:88" ht="16.350000000000001" customHeight="1" x14ac:dyDescent="0.2">
      <c r="A96" s="2555" t="s">
        <v>125</v>
      </c>
      <c r="B96" s="2556">
        <f>SUM(C96:D96)</f>
        <v>1</v>
      </c>
      <c r="C96" s="2551"/>
      <c r="D96" s="2552">
        <v>1</v>
      </c>
      <c r="E96" s="2553">
        <v>1</v>
      </c>
      <c r="F96" s="2551"/>
      <c r="G96" s="6"/>
      <c r="H96" s="2526"/>
      <c r="I96" s="2526"/>
      <c r="J96" s="2526"/>
      <c r="K96" s="2526"/>
      <c r="L96" s="2526"/>
      <c r="M96" s="2526"/>
      <c r="N96" s="2526"/>
      <c r="O96" s="2526"/>
      <c r="P96" s="2548"/>
      <c r="Q96" s="2548"/>
      <c r="R96" s="2548"/>
      <c r="S96" s="2548"/>
      <c r="T96" s="2548"/>
      <c r="U96" s="2548"/>
      <c r="V96" s="2548"/>
      <c r="W96" s="2526"/>
      <c r="X96" s="2548"/>
      <c r="Y96" s="2527"/>
      <c r="Z96" s="2527"/>
      <c r="AA96" s="2527"/>
      <c r="AB96" s="2527"/>
      <c r="AC96" s="2527"/>
      <c r="AD96" s="2527"/>
      <c r="AE96" s="2527"/>
      <c r="AF96" s="2527"/>
      <c r="AG96" s="2527"/>
      <c r="AH96" s="2527"/>
      <c r="AI96" s="2527"/>
      <c r="AJ96" s="2527"/>
      <c r="AK96" s="2527"/>
      <c r="AL96" s="2527"/>
      <c r="AM96" s="2527"/>
      <c r="AN96" s="2527"/>
      <c r="AO96" s="2527"/>
      <c r="AP96" s="2527"/>
      <c r="AQ96" s="2527"/>
      <c r="AR96" s="2527"/>
      <c r="CG96" s="40"/>
      <c r="CH96" s="40"/>
      <c r="CI96" s="40"/>
      <c r="CJ96" s="40"/>
    </row>
    <row r="97" spans="1:104" ht="16.350000000000001" customHeight="1" x14ac:dyDescent="0.2">
      <c r="A97" s="288" t="s">
        <v>126</v>
      </c>
      <c r="B97" s="289">
        <f>SUM(C97:D97)</f>
        <v>0</v>
      </c>
      <c r="C97" s="161"/>
      <c r="D97" s="282"/>
      <c r="E97" s="46"/>
      <c r="F97" s="161"/>
      <c r="G97" s="6"/>
      <c r="H97" s="2557"/>
      <c r="I97" s="2557"/>
      <c r="J97" s="2557"/>
      <c r="K97" s="2557"/>
      <c r="L97" s="2557"/>
      <c r="M97" s="2557"/>
      <c r="N97" s="2557"/>
      <c r="O97" s="2557"/>
      <c r="P97" s="2558"/>
      <c r="Q97" s="2558"/>
      <c r="R97" s="2558"/>
      <c r="S97" s="2558"/>
      <c r="T97" s="2558"/>
      <c r="U97" s="2558"/>
      <c r="V97" s="2558"/>
      <c r="W97" s="2557"/>
      <c r="X97" s="2558"/>
      <c r="Y97" s="2559"/>
      <c r="Z97" s="2559"/>
      <c r="AA97" s="2559"/>
      <c r="AB97" s="2559"/>
      <c r="AC97" s="2559"/>
      <c r="AD97" s="2559"/>
      <c r="AE97" s="2559"/>
      <c r="AF97" s="2559"/>
      <c r="AG97" s="2559"/>
      <c r="AH97" s="2559"/>
      <c r="AI97" s="2559"/>
      <c r="AJ97" s="2559"/>
      <c r="AK97" s="2559"/>
      <c r="AL97" s="2559"/>
      <c r="AM97" s="2559"/>
      <c r="AN97" s="2559"/>
      <c r="AO97" s="2559"/>
      <c r="AP97" s="2559"/>
      <c r="AQ97" s="2559"/>
      <c r="AR97" s="2559"/>
      <c r="CG97" s="40"/>
      <c r="CH97" s="40"/>
      <c r="CI97" s="40"/>
      <c r="CJ97" s="40"/>
    </row>
    <row r="98" spans="1:104" ht="24.75" customHeight="1" x14ac:dyDescent="0.2">
      <c r="A98" s="2500" t="s">
        <v>127</v>
      </c>
      <c r="B98" s="290">
        <f>SUM(C98:D98)</f>
        <v>0</v>
      </c>
      <c r="C98" s="2560"/>
      <c r="D98" s="2554"/>
      <c r="E98" s="2266"/>
      <c r="F98" s="2560"/>
      <c r="G98" s="6"/>
      <c r="H98" s="2557"/>
      <c r="I98" s="2557"/>
      <c r="J98" s="2557"/>
      <c r="K98" s="2557"/>
      <c r="L98" s="2557"/>
      <c r="M98" s="2557"/>
      <c r="N98" s="2557"/>
      <c r="O98" s="2557"/>
      <c r="P98" s="2558"/>
      <c r="Q98" s="2558"/>
      <c r="R98" s="2558"/>
      <c r="S98" s="2558"/>
      <c r="T98" s="2558"/>
      <c r="U98" s="2558"/>
      <c r="V98" s="2558"/>
      <c r="W98" s="2557"/>
      <c r="X98" s="2558"/>
      <c r="Y98" s="2559"/>
      <c r="Z98" s="2559"/>
      <c r="AA98" s="2559"/>
      <c r="AB98" s="2559"/>
      <c r="AC98" s="2559"/>
      <c r="AD98" s="2559"/>
      <c r="AE98" s="2559"/>
      <c r="AF98" s="2559"/>
      <c r="AG98" s="2559"/>
      <c r="AH98" s="2559"/>
      <c r="AI98" s="2559"/>
      <c r="AJ98" s="2559"/>
      <c r="AK98" s="2559"/>
      <c r="AL98" s="2559"/>
      <c r="AM98" s="2559"/>
      <c r="AN98" s="2559"/>
      <c r="AO98" s="2559"/>
      <c r="AP98" s="2559"/>
      <c r="AQ98" s="2559"/>
      <c r="AR98" s="2559"/>
      <c r="CG98" s="40"/>
      <c r="CH98" s="40"/>
      <c r="CI98" s="40"/>
      <c r="CJ98" s="40"/>
    </row>
    <row r="99" spans="1:104" s="8" customFormat="1" ht="31.35" customHeight="1" x14ac:dyDescent="0.2">
      <c r="A99" s="3032" t="s">
        <v>128</v>
      </c>
      <c r="B99" s="3032"/>
      <c r="C99" s="3032"/>
      <c r="D99" s="3032"/>
      <c r="E99" s="3032"/>
      <c r="F99" s="3032"/>
      <c r="G99" s="2561"/>
      <c r="H99" s="2561"/>
      <c r="I99" s="2561"/>
      <c r="J99" s="2561"/>
      <c r="K99" s="2561"/>
      <c r="L99" s="2561"/>
      <c r="M99" s="2561"/>
      <c r="N99" s="2561"/>
      <c r="O99" s="2561"/>
      <c r="P99" s="2561"/>
      <c r="Q99" s="2562"/>
      <c r="R99" s="2562"/>
      <c r="S99" s="2562"/>
      <c r="T99" s="2562"/>
      <c r="U99" s="2562"/>
      <c r="V99" s="2562"/>
      <c r="W99" s="2561"/>
      <c r="X99" s="2562"/>
      <c r="Y99" s="2562"/>
      <c r="Z99" s="2562"/>
      <c r="AA99" s="2562"/>
      <c r="AB99" s="2562"/>
      <c r="AC99" s="2562"/>
      <c r="AD99" s="2562"/>
      <c r="AE99" s="2562"/>
      <c r="AF99" s="2562"/>
      <c r="AG99" s="2562"/>
      <c r="AH99" s="2562"/>
      <c r="AI99" s="2562"/>
      <c r="AJ99" s="2562"/>
      <c r="AK99" s="2562"/>
      <c r="AL99" s="2562"/>
      <c r="AM99" s="2562"/>
      <c r="AN99" s="2562"/>
      <c r="AO99" s="2562"/>
      <c r="AP99" s="2562"/>
      <c r="AQ99" s="2562"/>
      <c r="AR99" s="2562"/>
      <c r="BX99" s="4"/>
      <c r="BY99" s="4"/>
      <c r="BZ99" s="4"/>
      <c r="CA99" s="5"/>
      <c r="CB99" s="5"/>
      <c r="CC99" s="5"/>
      <c r="CD99" s="5"/>
      <c r="CE99" s="5"/>
      <c r="CF99" s="5"/>
      <c r="CG99" s="40"/>
      <c r="CH99" s="40"/>
      <c r="CI99" s="40"/>
      <c r="CJ99" s="40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4"/>
    </row>
    <row r="100" spans="1:104" ht="16.350000000000001" customHeight="1" x14ac:dyDescent="0.2">
      <c r="A100" s="3210" t="s">
        <v>129</v>
      </c>
      <c r="B100" s="3219" t="s">
        <v>130</v>
      </c>
      <c r="C100" s="3220"/>
      <c r="D100" s="3220"/>
      <c r="E100" s="3221"/>
      <c r="F100" s="3219" t="s">
        <v>131</v>
      </c>
      <c r="G100" s="3220"/>
      <c r="H100" s="3220"/>
      <c r="I100" s="3221"/>
      <c r="J100" s="3202" t="s">
        <v>132</v>
      </c>
      <c r="K100" s="3204" t="s">
        <v>133</v>
      </c>
      <c r="L100" s="3205"/>
      <c r="M100" s="3204" t="s">
        <v>134</v>
      </c>
      <c r="N100" s="3205"/>
      <c r="O100" s="6"/>
      <c r="P100" s="233"/>
      <c r="Q100" s="233"/>
      <c r="R100" s="233"/>
      <c r="S100" s="233"/>
      <c r="T100" s="233"/>
      <c r="U100" s="233"/>
      <c r="V100" s="6"/>
      <c r="W100" s="233"/>
      <c r="X100" s="2563"/>
      <c r="Y100" s="2522"/>
      <c r="Z100" s="2522"/>
      <c r="AA100" s="2522"/>
      <c r="AB100" s="2522"/>
      <c r="AC100" s="2522"/>
      <c r="AD100" s="2522"/>
      <c r="AE100" s="2522"/>
      <c r="AF100" s="2522"/>
      <c r="AG100" s="2522"/>
      <c r="AH100" s="2522"/>
      <c r="AI100" s="2559"/>
      <c r="AJ100" s="2559"/>
      <c r="AK100" s="2559"/>
      <c r="AL100" s="2559"/>
      <c r="AM100" s="2559"/>
      <c r="AN100" s="2559"/>
      <c r="AO100" s="2559"/>
      <c r="AP100" s="2559"/>
      <c r="AQ100" s="2559"/>
      <c r="AR100" s="2559"/>
      <c r="CG100" s="40"/>
      <c r="CH100" s="40"/>
      <c r="CI100" s="40"/>
      <c r="CJ100" s="40"/>
    </row>
    <row r="101" spans="1:104" ht="39" customHeight="1" x14ac:dyDescent="0.2">
      <c r="A101" s="2937"/>
      <c r="B101" s="3222"/>
      <c r="C101" s="3039"/>
      <c r="D101" s="3039"/>
      <c r="E101" s="3223"/>
      <c r="F101" s="2945"/>
      <c r="G101" s="2946"/>
      <c r="H101" s="2946"/>
      <c r="I101" s="2947"/>
      <c r="J101" s="2918"/>
      <c r="K101" s="3206"/>
      <c r="L101" s="3207"/>
      <c r="M101" s="3206"/>
      <c r="N101" s="3207"/>
      <c r="O101" s="6"/>
      <c r="P101" s="233"/>
      <c r="Q101" s="233"/>
      <c r="R101" s="233"/>
      <c r="S101" s="233"/>
      <c r="T101" s="233"/>
      <c r="U101" s="233"/>
      <c r="V101" s="6"/>
      <c r="W101" s="233"/>
      <c r="X101" s="2548"/>
      <c r="Y101" s="2527"/>
      <c r="Z101" s="2527"/>
      <c r="AA101" s="2527"/>
      <c r="AB101" s="2527"/>
      <c r="AC101" s="2527"/>
      <c r="AD101" s="2527"/>
      <c r="AE101" s="2527"/>
      <c r="AF101" s="2527"/>
      <c r="AG101" s="2527"/>
      <c r="AH101" s="2527"/>
      <c r="AI101" s="2527"/>
      <c r="AJ101" s="2527"/>
      <c r="AK101" s="2527"/>
      <c r="AL101" s="2527"/>
      <c r="AM101" s="2527"/>
      <c r="AN101" s="2527"/>
      <c r="AO101" s="2527"/>
      <c r="AP101" s="2527"/>
      <c r="AQ101" s="2527"/>
      <c r="AR101" s="2527"/>
      <c r="CG101" s="40"/>
      <c r="CH101" s="40"/>
      <c r="CI101" s="40"/>
      <c r="CJ101" s="40"/>
    </row>
    <row r="102" spans="1:104" ht="40.5" customHeight="1" x14ac:dyDescent="0.2">
      <c r="A102" s="3211"/>
      <c r="B102" s="623" t="s">
        <v>135</v>
      </c>
      <c r="C102" s="2564" t="s">
        <v>136</v>
      </c>
      <c r="D102" s="2565" t="s">
        <v>137</v>
      </c>
      <c r="E102" s="2566" t="s">
        <v>138</v>
      </c>
      <c r="F102" s="627" t="s">
        <v>139</v>
      </c>
      <c r="G102" s="2567" t="s">
        <v>140</v>
      </c>
      <c r="H102" s="2567" t="s">
        <v>137</v>
      </c>
      <c r="I102" s="2566" t="s">
        <v>138</v>
      </c>
      <c r="J102" s="3203"/>
      <c r="K102" s="623" t="s">
        <v>135</v>
      </c>
      <c r="L102" s="2568" t="s">
        <v>136</v>
      </c>
      <c r="M102" s="623" t="s">
        <v>139</v>
      </c>
      <c r="N102" s="2568" t="s">
        <v>141</v>
      </c>
      <c r="O102" s="6"/>
      <c r="P102" s="233"/>
      <c r="Q102" s="233"/>
      <c r="R102" s="233"/>
      <c r="S102" s="233"/>
      <c r="T102" s="233"/>
      <c r="U102" s="233"/>
      <c r="V102" s="6"/>
      <c r="W102" s="233"/>
      <c r="X102" s="2569"/>
      <c r="Y102" s="472"/>
      <c r="Z102" s="472"/>
      <c r="AA102" s="472"/>
      <c r="AB102" s="472"/>
      <c r="AC102" s="472"/>
      <c r="AD102" s="472"/>
      <c r="AE102" s="472"/>
      <c r="AF102" s="472"/>
      <c r="AG102" s="472"/>
      <c r="AH102" s="472"/>
      <c r="AI102" s="472"/>
      <c r="AJ102" s="472"/>
      <c r="AK102" s="472"/>
      <c r="AL102" s="472"/>
      <c r="AM102" s="472"/>
      <c r="AN102" s="472"/>
      <c r="AO102" s="472"/>
      <c r="AP102" s="472"/>
      <c r="AQ102" s="472"/>
      <c r="AR102" s="472"/>
      <c r="CG102" s="40"/>
      <c r="CH102" s="40"/>
      <c r="CI102" s="40"/>
      <c r="CJ102" s="40"/>
    </row>
    <row r="103" spans="1:104" ht="16.350000000000001" customHeight="1" x14ac:dyDescent="0.2">
      <c r="A103" s="2570" t="s">
        <v>142</v>
      </c>
      <c r="B103" s="2571">
        <v>10153</v>
      </c>
      <c r="C103" s="2572">
        <v>431</v>
      </c>
      <c r="D103" s="2573">
        <v>7721</v>
      </c>
      <c r="E103" s="2574">
        <v>2863</v>
      </c>
      <c r="F103" s="2571">
        <v>32949</v>
      </c>
      <c r="G103" s="2575">
        <v>465</v>
      </c>
      <c r="H103" s="2575">
        <v>24195</v>
      </c>
      <c r="I103" s="2572">
        <v>8289</v>
      </c>
      <c r="J103" s="2576">
        <v>7290</v>
      </c>
      <c r="K103" s="2571"/>
      <c r="L103" s="2576"/>
      <c r="M103" s="2571"/>
      <c r="N103" s="2576"/>
      <c r="O103" s="6" t="str">
        <f>CA103&amp;CB103&amp;CC103&amp;CD103</f>
        <v/>
      </c>
      <c r="P103" s="233"/>
      <c r="Q103" s="233"/>
      <c r="R103" s="233"/>
      <c r="S103" s="233"/>
      <c r="T103" s="233"/>
      <c r="U103" s="233"/>
      <c r="V103" s="6"/>
      <c r="W103" s="233"/>
      <c r="X103" s="2577"/>
      <c r="Y103" s="2578"/>
      <c r="Z103" s="2578"/>
      <c r="AA103" s="2578"/>
      <c r="AB103" s="2578"/>
      <c r="AC103" s="2578"/>
      <c r="AD103" s="2578"/>
      <c r="AE103" s="2578"/>
      <c r="AF103" s="2578"/>
      <c r="AG103" s="2578"/>
      <c r="AH103" s="2578"/>
      <c r="AI103" s="2578"/>
      <c r="AJ103" s="2578"/>
      <c r="AK103" s="2578"/>
      <c r="AL103" s="2578"/>
      <c r="AM103" s="2578"/>
      <c r="AN103" s="2578"/>
      <c r="AO103" s="2578"/>
      <c r="AP103" s="2578"/>
      <c r="AQ103" s="2578"/>
      <c r="AR103" s="2578"/>
      <c r="CA103" s="306" t="str">
        <f>IF(CG103=1,"* Las recetas totales despachadas a pacientes del PSC, deben ser menores o iguales al total de Recetas con Despacho Total. ","")</f>
        <v/>
      </c>
      <c r="CB103" s="306" t="str">
        <f>IF(CH103=1,"* Las recetas parciales despachadas a pacientes del PSC, deben ser menores o iguales al total de Recetas con Despacho Parcial. ","")</f>
        <v/>
      </c>
      <c r="CC103" s="306" t="str">
        <f>IF(CI103=1,"* Las prescripciones emitidas a pacientes del PSC, deben ser menores o iguales a las Prescripciones totales emitidas. ","")</f>
        <v/>
      </c>
      <c r="CD103" s="306" t="str">
        <f>IF(CJ103=1,"* Las prescripciones rechazadas a pacientes del PSC, deben ser menores o iguales a las Prescripciones totales rechazadas. ","")</f>
        <v/>
      </c>
      <c r="CG103" s="307">
        <f>IF(B103&lt;K103,1,0)</f>
        <v>0</v>
      </c>
      <c r="CH103" s="307">
        <f>IF(C103&lt;L103,1,0)</f>
        <v>0</v>
      </c>
      <c r="CI103" s="307">
        <f>IF(F103&lt;M103,1,0)</f>
        <v>0</v>
      </c>
      <c r="CJ103" s="307">
        <f>IF(G103&lt;N103,1,0)</f>
        <v>0</v>
      </c>
    </row>
    <row r="104" spans="1:104" ht="16.350000000000001" customHeight="1" x14ac:dyDescent="0.2">
      <c r="A104" s="308" t="s">
        <v>143</v>
      </c>
      <c r="B104" s="309">
        <v>1102</v>
      </c>
      <c r="C104" s="310">
        <v>145</v>
      </c>
      <c r="D104" s="311">
        <v>1247</v>
      </c>
      <c r="E104" s="312">
        <v>0</v>
      </c>
      <c r="F104" s="309">
        <v>2806</v>
      </c>
      <c r="G104" s="313">
        <v>157</v>
      </c>
      <c r="H104" s="313">
        <v>2649</v>
      </c>
      <c r="I104" s="310">
        <v>0</v>
      </c>
      <c r="J104" s="314">
        <v>1102</v>
      </c>
      <c r="K104" s="315"/>
      <c r="L104" s="316"/>
      <c r="M104" s="315"/>
      <c r="N104" s="316"/>
      <c r="O104" s="6"/>
      <c r="P104" s="233"/>
      <c r="Q104" s="233"/>
      <c r="R104" s="233"/>
      <c r="S104" s="233"/>
      <c r="T104" s="233"/>
      <c r="U104" s="233"/>
      <c r="V104" s="6"/>
      <c r="W104" s="233"/>
      <c r="X104" s="2577"/>
      <c r="Y104" s="2578"/>
      <c r="Z104" s="2578"/>
      <c r="AA104" s="2578"/>
      <c r="AB104" s="2578"/>
      <c r="AC104" s="2578"/>
      <c r="AD104" s="2578"/>
      <c r="AE104" s="2578"/>
      <c r="AF104" s="2578"/>
      <c r="AG104" s="2578"/>
      <c r="AH104" s="2578"/>
      <c r="AI104" s="2578"/>
      <c r="AJ104" s="2578"/>
      <c r="AK104" s="2578"/>
      <c r="AL104" s="2578"/>
      <c r="AM104" s="2578"/>
      <c r="AN104" s="2578"/>
      <c r="AO104" s="2578"/>
      <c r="AP104" s="2578"/>
      <c r="AQ104" s="2578"/>
      <c r="AR104" s="2578"/>
      <c r="CA104" s="306" t="str">
        <f>IF(CG104=1,"* Las recetas totales despachadas a pacientes del PSC, deben ser menores o iguales al total de Recetas con Despacho Total. ","")</f>
        <v/>
      </c>
      <c r="CB104" s="306" t="str">
        <f>IF(CH104=1,"* Las recetas parciales despachadas a pacientes del PSC, deben ser menores o iguales al total de Recetas con Despacho Parcial. ","")</f>
        <v/>
      </c>
      <c r="CC104" s="306" t="str">
        <f>IF(CI104=1,"* Las prescripciones emitidas a pacientes del PSC, deben ser menores o iguales a las Prescripciones totales emitidas. ","")</f>
        <v/>
      </c>
      <c r="CD104" s="306" t="str">
        <f>IF(CJ104=1,"* Las prescripciones rechazadas a pacientes del PSC, deben ser menores o iguales a las Prescripciones totales rechazadas. ","")</f>
        <v/>
      </c>
      <c r="CG104" s="307">
        <f t="shared" ref="CG104:CH105" si="8">IF(B104&lt;K104,1,0)</f>
        <v>0</v>
      </c>
      <c r="CH104" s="307">
        <f t="shared" si="8"/>
        <v>0</v>
      </c>
      <c r="CI104" s="307">
        <f t="shared" ref="CI104:CJ105" si="9">IF(F104&lt;M104,1,0)</f>
        <v>0</v>
      </c>
      <c r="CJ104" s="307">
        <f t="shared" si="9"/>
        <v>0</v>
      </c>
    </row>
    <row r="105" spans="1:104" ht="16.350000000000001" customHeight="1" x14ac:dyDescent="0.2">
      <c r="A105" s="308" t="s">
        <v>144</v>
      </c>
      <c r="B105" s="317">
        <v>1019</v>
      </c>
      <c r="C105" s="318">
        <v>0</v>
      </c>
      <c r="D105" s="319">
        <v>1019</v>
      </c>
      <c r="E105" s="320">
        <v>0</v>
      </c>
      <c r="F105" s="317">
        <v>1019</v>
      </c>
      <c r="G105" s="321">
        <v>0</v>
      </c>
      <c r="H105" s="321">
        <v>1019</v>
      </c>
      <c r="I105" s="318">
        <v>0</v>
      </c>
      <c r="J105" s="322">
        <v>1019</v>
      </c>
      <c r="K105" s="323"/>
      <c r="L105" s="324"/>
      <c r="M105" s="323"/>
      <c r="N105" s="324"/>
      <c r="O105" s="6"/>
      <c r="P105" s="233"/>
      <c r="Q105" s="233"/>
      <c r="R105" s="233"/>
      <c r="S105" s="233"/>
      <c r="T105" s="233"/>
      <c r="U105" s="233"/>
      <c r="V105" s="6"/>
      <c r="W105" s="233"/>
      <c r="X105" s="2577"/>
      <c r="Y105" s="2578"/>
      <c r="Z105" s="2578"/>
      <c r="AA105" s="2578"/>
      <c r="AB105" s="2578"/>
      <c r="AC105" s="2578"/>
      <c r="AD105" s="2578"/>
      <c r="AE105" s="2578"/>
      <c r="AF105" s="2578"/>
      <c r="AG105" s="2578"/>
      <c r="AH105" s="2578"/>
      <c r="AI105" s="2578"/>
      <c r="AJ105" s="2578"/>
      <c r="AK105" s="2578"/>
      <c r="AL105" s="2578"/>
      <c r="AM105" s="2578"/>
      <c r="AN105" s="2578"/>
      <c r="AO105" s="2578"/>
      <c r="AP105" s="2578"/>
      <c r="AQ105" s="2578"/>
      <c r="AR105" s="2578"/>
      <c r="CA105" s="306" t="str">
        <f>IF(CG105=1,"* Las recetas totales despachadas a pacientes del PSC, deben ser menores o iguales al total de Recetas con Despacho Total. ","")</f>
        <v/>
      </c>
      <c r="CB105" s="306" t="str">
        <f>IF(CH105=1,"* Las recetas parciales despachadas a pacientes del PSC, deben ser menores o iguales al total de Recetas con Despacho Parcial. ","")</f>
        <v/>
      </c>
      <c r="CC105" s="306" t="str">
        <f>IF(CI105=1,"* Las prescripciones emitidas a pacientes del PSC, deben ser menores o iguales a las Prescripciones totales emitidas. ","")</f>
        <v/>
      </c>
      <c r="CD105" s="306" t="str">
        <f>IF(CJ105=1,"* Las prescripciones rechazadas a pacientes del PSC, deben ser menores o iguales a las Prescripciones totales rechazadas. ","")</f>
        <v/>
      </c>
      <c r="CG105" s="307">
        <f t="shared" si="8"/>
        <v>0</v>
      </c>
      <c r="CH105" s="307">
        <f t="shared" si="8"/>
        <v>0</v>
      </c>
      <c r="CI105" s="307">
        <f t="shared" si="9"/>
        <v>0</v>
      </c>
      <c r="CJ105" s="307">
        <f t="shared" si="9"/>
        <v>0</v>
      </c>
    </row>
    <row r="106" spans="1:104" ht="16.350000000000001" customHeight="1" x14ac:dyDescent="0.2">
      <c r="A106" s="2579" t="s">
        <v>32</v>
      </c>
      <c r="B106" s="2580">
        <f>SUM(B103:B105)</f>
        <v>12274</v>
      </c>
      <c r="C106" s="2581">
        <f>SUM(C103:C105)</f>
        <v>576</v>
      </c>
      <c r="D106" s="2582">
        <f t="shared" ref="D106:E106" si="10">SUM(D103:D105)</f>
        <v>9987</v>
      </c>
      <c r="E106" s="2581">
        <f t="shared" si="10"/>
        <v>2863</v>
      </c>
      <c r="F106" s="2580">
        <f>SUM(F103:F105)</f>
        <v>36774</v>
      </c>
      <c r="G106" s="2583">
        <f>SUM(G103:G105)</f>
        <v>622</v>
      </c>
      <c r="H106" s="2583">
        <f t="shared" ref="H106:I106" si="11">SUM(H103:H105)</f>
        <v>27863</v>
      </c>
      <c r="I106" s="2581">
        <f t="shared" si="11"/>
        <v>8289</v>
      </c>
      <c r="J106" s="2584">
        <f>SUM(J103:J105)</f>
        <v>9411</v>
      </c>
      <c r="K106" s="2580">
        <f>+K103</f>
        <v>0</v>
      </c>
      <c r="L106" s="2584">
        <f>+L103</f>
        <v>0</v>
      </c>
      <c r="M106" s="2580">
        <f>+M103</f>
        <v>0</v>
      </c>
      <c r="N106" s="2584">
        <f>+N103</f>
        <v>0</v>
      </c>
      <c r="O106" s="6"/>
      <c r="P106" s="233"/>
      <c r="Q106" s="233"/>
      <c r="R106" s="233"/>
      <c r="S106" s="233"/>
      <c r="T106" s="233"/>
      <c r="U106" s="233"/>
      <c r="V106" s="6"/>
      <c r="W106" s="233"/>
      <c r="X106" s="2585"/>
      <c r="Y106" s="2586"/>
      <c r="Z106" s="2586"/>
      <c r="AA106" s="2586"/>
      <c r="AB106" s="2586"/>
      <c r="AC106" s="2586"/>
      <c r="AD106" s="2586"/>
      <c r="AE106" s="2586"/>
      <c r="AF106" s="2586"/>
      <c r="AG106" s="2586"/>
      <c r="AH106" s="2586"/>
      <c r="AI106" s="2586"/>
      <c r="AJ106" s="2586"/>
      <c r="AK106" s="2586"/>
      <c r="AL106" s="2586"/>
      <c r="AM106" s="2586"/>
      <c r="AN106" s="2586"/>
      <c r="AO106" s="2586"/>
      <c r="AP106" s="2586"/>
      <c r="AQ106" s="2586"/>
      <c r="AR106" s="2586"/>
      <c r="CG106" s="40"/>
      <c r="CH106" s="40"/>
      <c r="CI106" s="40"/>
      <c r="CJ106" s="40"/>
    </row>
    <row r="107" spans="1:104" ht="31.35" customHeight="1" x14ac:dyDescent="0.2">
      <c r="A107" s="9" t="s">
        <v>145</v>
      </c>
      <c r="B107" s="2587"/>
      <c r="C107" s="2588"/>
      <c r="D107" s="335"/>
      <c r="E107" s="2589"/>
      <c r="F107" s="2589"/>
      <c r="G107" s="2590"/>
      <c r="H107" s="2590"/>
      <c r="I107" s="2591"/>
      <c r="J107" s="339"/>
      <c r="K107" s="2591"/>
      <c r="L107" s="339"/>
      <c r="M107" s="6"/>
      <c r="N107" s="6"/>
      <c r="O107" s="6"/>
      <c r="P107" s="6"/>
      <c r="Q107" s="233"/>
      <c r="R107" s="233"/>
      <c r="S107" s="233"/>
      <c r="T107" s="233"/>
      <c r="U107" s="233"/>
      <c r="V107" s="233"/>
      <c r="W107" s="6"/>
      <c r="X107" s="2592"/>
      <c r="Y107" s="2592"/>
      <c r="Z107" s="2593"/>
      <c r="AA107" s="2593"/>
      <c r="AB107" s="2593"/>
      <c r="AC107" s="2593"/>
      <c r="AD107" s="2593"/>
      <c r="AE107" s="2593"/>
      <c r="AF107" s="2593"/>
      <c r="AG107" s="2593"/>
      <c r="AH107" s="2593"/>
      <c r="AI107" s="2593"/>
      <c r="AJ107" s="2593"/>
      <c r="AK107" s="2593"/>
      <c r="AL107" s="2593"/>
      <c r="AM107" s="2593"/>
      <c r="AN107" s="2593"/>
      <c r="AO107" s="2593"/>
      <c r="AP107" s="2593"/>
      <c r="AQ107" s="2593"/>
      <c r="AR107" s="2593"/>
      <c r="CG107" s="40"/>
      <c r="CH107" s="40"/>
      <c r="CI107" s="40"/>
      <c r="CJ107" s="40"/>
    </row>
    <row r="108" spans="1:104" ht="31.35" customHeight="1" x14ac:dyDescent="0.2">
      <c r="A108" s="3208" t="s">
        <v>146</v>
      </c>
      <c r="B108" s="3210" t="s">
        <v>147</v>
      </c>
      <c r="C108" s="3212" t="s">
        <v>148</v>
      </c>
      <c r="D108" s="3213"/>
      <c r="E108" s="3213"/>
      <c r="F108" s="3213"/>
      <c r="G108" s="3213"/>
      <c r="H108" s="3213"/>
      <c r="I108" s="3213"/>
      <c r="J108" s="3213"/>
      <c r="K108" s="3213"/>
      <c r="L108" s="3214"/>
      <c r="M108" s="3210" t="s">
        <v>149</v>
      </c>
      <c r="N108" s="6"/>
      <c r="O108" s="335"/>
      <c r="P108" s="335"/>
      <c r="Q108" s="335"/>
      <c r="R108" s="233"/>
      <c r="S108" s="233"/>
      <c r="T108" s="233"/>
      <c r="U108" s="233"/>
      <c r="V108" s="233"/>
      <c r="W108" s="233"/>
      <c r="X108" s="233"/>
      <c r="Y108" s="233"/>
      <c r="Z108" s="467"/>
      <c r="AA108" s="468"/>
      <c r="AB108" s="468"/>
      <c r="AC108" s="468"/>
      <c r="AD108" s="468"/>
      <c r="AE108" s="468"/>
      <c r="AF108" s="468"/>
      <c r="AG108" s="468"/>
      <c r="AH108" s="468"/>
      <c r="AI108" s="468"/>
      <c r="AJ108" s="468"/>
      <c r="AK108" s="468"/>
      <c r="AL108" s="468"/>
      <c r="AM108" s="468"/>
      <c r="AN108" s="468"/>
      <c r="AO108" s="468"/>
      <c r="AP108" s="468"/>
      <c r="AQ108" s="468"/>
      <c r="AR108" s="468"/>
      <c r="AS108" s="468"/>
      <c r="AT108" s="468"/>
      <c r="BX108" s="2"/>
      <c r="BZ108" s="3"/>
      <c r="CG108" s="40"/>
      <c r="CH108" s="40"/>
      <c r="CI108" s="40"/>
      <c r="CJ108" s="40"/>
    </row>
    <row r="109" spans="1:104" ht="35.25" customHeight="1" x14ac:dyDescent="0.2">
      <c r="A109" s="3209"/>
      <c r="B109" s="3211"/>
      <c r="C109" s="2594" t="s">
        <v>150</v>
      </c>
      <c r="D109" s="2595" t="s">
        <v>151</v>
      </c>
      <c r="E109" s="2595" t="s">
        <v>152</v>
      </c>
      <c r="F109" s="2595" t="s">
        <v>153</v>
      </c>
      <c r="G109" s="2595" t="s">
        <v>154</v>
      </c>
      <c r="H109" s="2596" t="s">
        <v>155</v>
      </c>
      <c r="I109" s="2596" t="s">
        <v>156</v>
      </c>
      <c r="J109" s="2595" t="s">
        <v>157</v>
      </c>
      <c r="K109" s="2596" t="s">
        <v>158</v>
      </c>
      <c r="L109" s="2597" t="s">
        <v>159</v>
      </c>
      <c r="M109" s="3211"/>
      <c r="N109" s="6"/>
      <c r="O109" s="335"/>
      <c r="P109" s="335"/>
      <c r="Q109" s="335"/>
      <c r="R109" s="233"/>
      <c r="S109" s="233"/>
      <c r="T109" s="233"/>
      <c r="U109" s="233"/>
      <c r="V109" s="233"/>
      <c r="W109" s="233"/>
      <c r="X109" s="233"/>
      <c r="Y109" s="233"/>
      <c r="Z109" s="467"/>
      <c r="AA109" s="468"/>
      <c r="AB109" s="468"/>
      <c r="AC109" s="468"/>
      <c r="AD109" s="468"/>
      <c r="AE109" s="468"/>
      <c r="AF109" s="468"/>
      <c r="AG109" s="468"/>
      <c r="AH109" s="468"/>
      <c r="AI109" s="468"/>
      <c r="AJ109" s="468"/>
      <c r="AK109" s="468"/>
      <c r="AL109" s="468"/>
      <c r="AM109" s="468"/>
      <c r="AN109" s="468"/>
      <c r="AO109" s="468"/>
      <c r="AP109" s="468"/>
      <c r="AQ109" s="468"/>
      <c r="AR109" s="468"/>
      <c r="AS109" s="468"/>
      <c r="AT109" s="468"/>
      <c r="BX109" s="2"/>
      <c r="BZ109" s="3"/>
      <c r="CG109" s="40"/>
      <c r="CH109" s="40"/>
      <c r="CI109" s="40"/>
      <c r="CJ109" s="40"/>
    </row>
    <row r="110" spans="1:104" ht="16.350000000000001" customHeight="1" x14ac:dyDescent="0.2">
      <c r="A110" s="2598" t="s">
        <v>160</v>
      </c>
      <c r="B110" s="2599"/>
      <c r="C110" s="2571"/>
      <c r="D110" s="2575"/>
      <c r="E110" s="2575"/>
      <c r="F110" s="2575"/>
      <c r="G110" s="2575"/>
      <c r="H110" s="2575"/>
      <c r="I110" s="2575"/>
      <c r="J110" s="2575"/>
      <c r="K110" s="2575"/>
      <c r="L110" s="2599"/>
      <c r="M110" s="2600"/>
      <c r="N110" s="6"/>
      <c r="O110" s="335"/>
      <c r="P110" s="335"/>
      <c r="Q110" s="335"/>
      <c r="R110" s="233"/>
      <c r="S110" s="233"/>
      <c r="T110" s="233"/>
      <c r="U110" s="233"/>
      <c r="V110" s="233"/>
      <c r="W110" s="233"/>
      <c r="X110" s="233"/>
      <c r="Y110" s="233"/>
      <c r="Z110" s="467"/>
      <c r="AA110" s="468"/>
      <c r="AB110" s="468"/>
      <c r="AC110" s="468"/>
      <c r="AD110" s="468"/>
      <c r="AE110" s="468"/>
      <c r="AF110" s="468"/>
      <c r="AG110" s="468"/>
      <c r="AH110" s="468"/>
      <c r="AI110" s="468"/>
      <c r="AJ110" s="468"/>
      <c r="AK110" s="468"/>
      <c r="AL110" s="468"/>
      <c r="AM110" s="468"/>
      <c r="AN110" s="468"/>
      <c r="AO110" s="468"/>
      <c r="AP110" s="468"/>
      <c r="AQ110" s="468"/>
      <c r="AR110" s="468"/>
      <c r="AS110" s="468"/>
      <c r="AT110" s="468"/>
      <c r="BX110" s="2"/>
      <c r="BZ110" s="3"/>
      <c r="CG110" s="40"/>
      <c r="CH110" s="40"/>
      <c r="CI110" s="40"/>
      <c r="CJ110" s="40"/>
    </row>
    <row r="111" spans="1:104" ht="16.350000000000001" customHeight="1" x14ac:dyDescent="0.2">
      <c r="A111" s="109" t="s">
        <v>161</v>
      </c>
      <c r="B111" s="318"/>
      <c r="C111" s="349"/>
      <c r="D111" s="321"/>
      <c r="E111" s="321"/>
      <c r="F111" s="321"/>
      <c r="G111" s="321"/>
      <c r="H111" s="321"/>
      <c r="I111" s="321"/>
      <c r="J111" s="321"/>
      <c r="K111" s="321"/>
      <c r="L111" s="318"/>
      <c r="M111" s="350"/>
      <c r="N111" s="339"/>
      <c r="O111" s="335"/>
      <c r="P111" s="335"/>
      <c r="Q111" s="335"/>
      <c r="R111" s="233"/>
      <c r="S111" s="233"/>
      <c r="T111" s="233"/>
      <c r="U111" s="233"/>
      <c r="V111" s="233"/>
      <c r="W111" s="233"/>
      <c r="X111" s="233"/>
      <c r="Y111" s="233"/>
      <c r="Z111" s="467"/>
      <c r="AA111" s="468"/>
      <c r="AB111" s="468"/>
      <c r="AC111" s="468"/>
      <c r="AD111" s="468"/>
      <c r="AE111" s="468"/>
      <c r="AF111" s="468"/>
      <c r="AG111" s="468"/>
      <c r="AH111" s="468"/>
      <c r="AI111" s="468"/>
      <c r="AJ111" s="468"/>
      <c r="AK111" s="468"/>
      <c r="AL111" s="468"/>
      <c r="AM111" s="468"/>
      <c r="AN111" s="468"/>
      <c r="AO111" s="468"/>
      <c r="AP111" s="468"/>
      <c r="AQ111" s="468"/>
      <c r="AR111" s="468"/>
      <c r="AS111" s="468"/>
      <c r="AT111" s="468"/>
      <c r="BX111" s="2"/>
      <c r="BZ111" s="3"/>
      <c r="CG111" s="40"/>
      <c r="CH111" s="40"/>
      <c r="CI111" s="40"/>
      <c r="CJ111" s="40"/>
    </row>
    <row r="112" spans="1:104" ht="16.350000000000001" customHeight="1" x14ac:dyDescent="0.2">
      <c r="A112" s="230" t="s">
        <v>162</v>
      </c>
      <c r="B112" s="351"/>
      <c r="C112" s="317"/>
      <c r="D112" s="352"/>
      <c r="E112" s="352"/>
      <c r="F112" s="352"/>
      <c r="G112" s="352"/>
      <c r="H112" s="352"/>
      <c r="I112" s="352"/>
      <c r="J112" s="352"/>
      <c r="K112" s="352"/>
      <c r="L112" s="351"/>
      <c r="M112" s="353"/>
      <c r="N112" s="2601"/>
      <c r="O112" s="335"/>
      <c r="P112" s="335"/>
      <c r="Q112" s="335"/>
      <c r="R112" s="233"/>
      <c r="S112" s="233"/>
      <c r="T112" s="233"/>
      <c r="U112" s="233"/>
      <c r="V112" s="233"/>
      <c r="W112" s="233"/>
      <c r="X112" s="233"/>
      <c r="Y112" s="233"/>
      <c r="Z112" s="467"/>
      <c r="AA112" s="468"/>
      <c r="AB112" s="468"/>
      <c r="AC112" s="468"/>
      <c r="AD112" s="468"/>
      <c r="AE112" s="468"/>
      <c r="AF112" s="468"/>
      <c r="AG112" s="468"/>
      <c r="AH112" s="468"/>
      <c r="AI112" s="468"/>
      <c r="AJ112" s="468"/>
      <c r="AK112" s="468"/>
      <c r="AL112" s="468"/>
      <c r="AM112" s="468"/>
      <c r="AN112" s="468"/>
      <c r="AO112" s="468"/>
      <c r="AP112" s="468"/>
      <c r="AQ112" s="468"/>
      <c r="AR112" s="468"/>
      <c r="AS112" s="468"/>
      <c r="AT112" s="468"/>
      <c r="BX112" s="2"/>
      <c r="BZ112" s="3"/>
      <c r="CG112" s="40"/>
      <c r="CH112" s="40"/>
      <c r="CI112" s="40"/>
      <c r="CJ112" s="40"/>
    </row>
    <row r="113" spans="1:88" ht="31.35" customHeight="1" x14ac:dyDescent="0.2">
      <c r="A113" s="10" t="s">
        <v>163</v>
      </c>
      <c r="B113" s="1533"/>
      <c r="C113" s="1533"/>
      <c r="D113" s="1533"/>
      <c r="E113" s="1533"/>
      <c r="F113" s="1533"/>
      <c r="G113" s="1533"/>
      <c r="H113" s="1533"/>
      <c r="I113" s="1533"/>
      <c r="J113" s="1533"/>
      <c r="K113" s="1533"/>
      <c r="L113" s="1533"/>
      <c r="M113" s="1533"/>
      <c r="N113" s="1533"/>
      <c r="O113" s="1533"/>
      <c r="P113" s="1533"/>
      <c r="Q113" s="1533"/>
      <c r="R113" s="1533"/>
      <c r="S113" s="1533"/>
      <c r="T113" s="1533"/>
      <c r="U113" s="1533"/>
      <c r="V113" s="1533"/>
      <c r="W113" s="1533"/>
      <c r="X113" s="1533"/>
      <c r="Y113" s="1533"/>
      <c r="Z113" s="1533"/>
      <c r="AA113" s="1533"/>
      <c r="AB113" s="1533"/>
      <c r="AC113" s="1533"/>
      <c r="AD113" s="1533"/>
      <c r="AE113" s="1533"/>
      <c r="AF113" s="1533"/>
      <c r="AG113" s="1533"/>
      <c r="AH113" s="1533"/>
      <c r="AI113" s="1533"/>
      <c r="AJ113" s="1533"/>
      <c r="AK113" s="1533"/>
      <c r="AL113" s="1533"/>
      <c r="AM113" s="1533"/>
      <c r="AN113" s="1533"/>
      <c r="AO113" s="2602"/>
      <c r="AP113" s="2602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CG113" s="40"/>
      <c r="CH113" s="40"/>
      <c r="CI113" s="40"/>
      <c r="CJ113" s="40"/>
    </row>
    <row r="114" spans="1:88" ht="16.350000000000001" customHeight="1" x14ac:dyDescent="0.2">
      <c r="A114" s="3087" t="s">
        <v>164</v>
      </c>
      <c r="B114" s="2890" t="s">
        <v>4</v>
      </c>
      <c r="C114" s="2891"/>
      <c r="D114" s="2892"/>
      <c r="E114" s="3198" t="s">
        <v>5</v>
      </c>
      <c r="F114" s="3199"/>
      <c r="G114" s="3199"/>
      <c r="H114" s="3199"/>
      <c r="I114" s="3199"/>
      <c r="J114" s="3199"/>
      <c r="K114" s="3199"/>
      <c r="L114" s="3199"/>
      <c r="M114" s="3199"/>
      <c r="N114" s="3199"/>
      <c r="O114" s="3199"/>
      <c r="P114" s="3199"/>
      <c r="Q114" s="3199"/>
      <c r="R114" s="3199"/>
      <c r="S114" s="3199"/>
      <c r="T114" s="3199"/>
      <c r="U114" s="3199"/>
      <c r="V114" s="3199"/>
      <c r="W114" s="3199"/>
      <c r="X114" s="3199"/>
      <c r="Y114" s="3199"/>
      <c r="Z114" s="3199"/>
      <c r="AA114" s="3199"/>
      <c r="AB114" s="3199"/>
      <c r="AC114" s="3199"/>
      <c r="AD114" s="3199"/>
      <c r="AE114" s="3199"/>
      <c r="AF114" s="3199"/>
      <c r="AG114" s="3199"/>
      <c r="AH114" s="3199"/>
      <c r="AI114" s="3199"/>
      <c r="AJ114" s="3199"/>
      <c r="AK114" s="3199"/>
      <c r="AL114" s="3199"/>
      <c r="AM114" s="3199"/>
      <c r="AN114" s="3200"/>
      <c r="AO114" s="2892" t="s">
        <v>6</v>
      </c>
      <c r="AP114" s="2871" t="s">
        <v>165</v>
      </c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CG114" s="40"/>
      <c r="CH114" s="40"/>
      <c r="CI114" s="40"/>
      <c r="CJ114" s="40"/>
    </row>
    <row r="115" spans="1:88" ht="16.350000000000001" customHeight="1" x14ac:dyDescent="0.2">
      <c r="A115" s="2888"/>
      <c r="B115" s="3184"/>
      <c r="C115" s="2993"/>
      <c r="D115" s="3185"/>
      <c r="E115" s="3198" t="s">
        <v>11</v>
      </c>
      <c r="F115" s="3201"/>
      <c r="G115" s="3198" t="s">
        <v>12</v>
      </c>
      <c r="H115" s="3201"/>
      <c r="I115" s="3198" t="s">
        <v>13</v>
      </c>
      <c r="J115" s="3201"/>
      <c r="K115" s="3198" t="s">
        <v>14</v>
      </c>
      <c r="L115" s="3201"/>
      <c r="M115" s="3198" t="s">
        <v>15</v>
      </c>
      <c r="N115" s="3201"/>
      <c r="O115" s="3198" t="s">
        <v>16</v>
      </c>
      <c r="P115" s="3201"/>
      <c r="Q115" s="3199" t="s">
        <v>17</v>
      </c>
      <c r="R115" s="3201"/>
      <c r="S115" s="3198" t="s">
        <v>18</v>
      </c>
      <c r="T115" s="3201"/>
      <c r="U115" s="3198" t="s">
        <v>19</v>
      </c>
      <c r="V115" s="3201"/>
      <c r="W115" s="3198" t="s">
        <v>20</v>
      </c>
      <c r="X115" s="3201"/>
      <c r="Y115" s="3198" t="s">
        <v>21</v>
      </c>
      <c r="Z115" s="3201"/>
      <c r="AA115" s="3198" t="s">
        <v>22</v>
      </c>
      <c r="AB115" s="3201"/>
      <c r="AC115" s="3198" t="s">
        <v>23</v>
      </c>
      <c r="AD115" s="3201"/>
      <c r="AE115" s="3198" t="s">
        <v>24</v>
      </c>
      <c r="AF115" s="3201"/>
      <c r="AG115" s="3198" t="s">
        <v>25</v>
      </c>
      <c r="AH115" s="3201"/>
      <c r="AI115" s="3198" t="s">
        <v>26</v>
      </c>
      <c r="AJ115" s="3201"/>
      <c r="AK115" s="3198" t="s">
        <v>27</v>
      </c>
      <c r="AL115" s="3201"/>
      <c r="AM115" s="3199" t="s">
        <v>28</v>
      </c>
      <c r="AN115" s="3200"/>
      <c r="AO115" s="2892"/>
      <c r="AP115" s="2871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CG115" s="40"/>
      <c r="CH115" s="40"/>
      <c r="CI115" s="40"/>
      <c r="CJ115" s="40"/>
    </row>
    <row r="116" spans="1:88" ht="16.350000000000001" customHeight="1" x14ac:dyDescent="0.2">
      <c r="A116" s="3183"/>
      <c r="B116" s="2603" t="s">
        <v>29</v>
      </c>
      <c r="C116" s="2604" t="s">
        <v>30</v>
      </c>
      <c r="D116" s="2605" t="s">
        <v>31</v>
      </c>
      <c r="E116" s="2606" t="s">
        <v>30</v>
      </c>
      <c r="F116" s="2607" t="s">
        <v>31</v>
      </c>
      <c r="G116" s="2606" t="s">
        <v>30</v>
      </c>
      <c r="H116" s="2607" t="s">
        <v>31</v>
      </c>
      <c r="I116" s="2606" t="s">
        <v>30</v>
      </c>
      <c r="J116" s="2607" t="s">
        <v>31</v>
      </c>
      <c r="K116" s="2606" t="s">
        <v>30</v>
      </c>
      <c r="L116" s="2607" t="s">
        <v>31</v>
      </c>
      <c r="M116" s="2606" t="s">
        <v>30</v>
      </c>
      <c r="N116" s="2607" t="s">
        <v>31</v>
      </c>
      <c r="O116" s="2606" t="s">
        <v>30</v>
      </c>
      <c r="P116" s="2607" t="s">
        <v>31</v>
      </c>
      <c r="Q116" s="2606" t="s">
        <v>30</v>
      </c>
      <c r="R116" s="2607" t="s">
        <v>31</v>
      </c>
      <c r="S116" s="2606" t="s">
        <v>30</v>
      </c>
      <c r="T116" s="2607" t="s">
        <v>31</v>
      </c>
      <c r="U116" s="2606" t="s">
        <v>30</v>
      </c>
      <c r="V116" s="2607" t="s">
        <v>31</v>
      </c>
      <c r="W116" s="2606" t="s">
        <v>30</v>
      </c>
      <c r="X116" s="2607" t="s">
        <v>31</v>
      </c>
      <c r="Y116" s="2606" t="s">
        <v>30</v>
      </c>
      <c r="Z116" s="2607" t="s">
        <v>31</v>
      </c>
      <c r="AA116" s="2606" t="s">
        <v>30</v>
      </c>
      <c r="AB116" s="2607" t="s">
        <v>31</v>
      </c>
      <c r="AC116" s="2606" t="s">
        <v>30</v>
      </c>
      <c r="AD116" s="2607" t="s">
        <v>31</v>
      </c>
      <c r="AE116" s="2606" t="s">
        <v>30</v>
      </c>
      <c r="AF116" s="2607" t="s">
        <v>31</v>
      </c>
      <c r="AG116" s="2606" t="s">
        <v>30</v>
      </c>
      <c r="AH116" s="2607" t="s">
        <v>31</v>
      </c>
      <c r="AI116" s="2606" t="s">
        <v>30</v>
      </c>
      <c r="AJ116" s="2607" t="s">
        <v>31</v>
      </c>
      <c r="AK116" s="2606" t="s">
        <v>30</v>
      </c>
      <c r="AL116" s="2607" t="s">
        <v>31</v>
      </c>
      <c r="AM116" s="2606" t="s">
        <v>30</v>
      </c>
      <c r="AN116" s="2608" t="s">
        <v>31</v>
      </c>
      <c r="AO116" s="3185"/>
      <c r="AP116" s="318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CG116" s="40"/>
      <c r="CH116" s="40"/>
      <c r="CI116" s="40"/>
      <c r="CJ116" s="40"/>
    </row>
    <row r="117" spans="1:88" ht="16.350000000000001" customHeight="1" x14ac:dyDescent="0.2">
      <c r="A117" s="358" t="s">
        <v>166</v>
      </c>
      <c r="B117" s="109">
        <f>SUM(C117:D117)</f>
        <v>0</v>
      </c>
      <c r="C117" s="359">
        <f>SUM(E117+G117+I117+K117+M117+O117+Q117+S117+U117+W117+Y117+AA117+AC117+AE117+AG117+AI117+AK117+AM117)</f>
        <v>0</v>
      </c>
      <c r="D117" s="360">
        <f>SUM(F117+H117+J117+L117+N117+P117+R117+T117+V117+X117+Z117+AB117+AD117+AF117+AH117+AJ117+AL117+AN117)</f>
        <v>0</v>
      </c>
      <c r="E117" s="65"/>
      <c r="F117" s="190"/>
      <c r="G117" s="65"/>
      <c r="H117" s="361"/>
      <c r="I117" s="65"/>
      <c r="J117" s="361"/>
      <c r="K117" s="65"/>
      <c r="L117" s="361"/>
      <c r="M117" s="65"/>
      <c r="N117" s="361"/>
      <c r="O117" s="65"/>
      <c r="P117" s="361"/>
      <c r="Q117" s="362"/>
      <c r="R117" s="361"/>
      <c r="S117" s="65"/>
      <c r="T117" s="361"/>
      <c r="U117" s="65"/>
      <c r="V117" s="361"/>
      <c r="W117" s="65"/>
      <c r="X117" s="361"/>
      <c r="Y117" s="65"/>
      <c r="Z117" s="361"/>
      <c r="AA117" s="65"/>
      <c r="AB117" s="361"/>
      <c r="AC117" s="65"/>
      <c r="AD117" s="361"/>
      <c r="AE117" s="65"/>
      <c r="AF117" s="361"/>
      <c r="AG117" s="65"/>
      <c r="AH117" s="361"/>
      <c r="AI117" s="65"/>
      <c r="AJ117" s="361"/>
      <c r="AK117" s="65"/>
      <c r="AL117" s="361"/>
      <c r="AM117" s="363"/>
      <c r="AN117" s="364"/>
      <c r="AO117" s="112"/>
      <c r="AP117" s="112"/>
      <c r="AQ117" s="162"/>
      <c r="AR117" s="38"/>
      <c r="AS117" s="38"/>
      <c r="AT117" s="38"/>
      <c r="AU117" s="38"/>
      <c r="AV117" s="38"/>
      <c r="AW117" s="38"/>
      <c r="AX117" s="38"/>
      <c r="AY117" s="38"/>
      <c r="AZ117" s="38"/>
      <c r="BA117" s="38"/>
      <c r="BB117" s="38"/>
      <c r="BC117" s="8"/>
      <c r="BD117" s="8"/>
      <c r="BE117" s="8"/>
      <c r="BF117" s="8"/>
      <c r="CA117" s="39"/>
      <c r="CB117" s="39"/>
      <c r="CC117" s="39"/>
      <c r="CG117" s="40">
        <v>0</v>
      </c>
      <c r="CH117" s="40">
        <v>0</v>
      </c>
      <c r="CI117" s="40">
        <v>0</v>
      </c>
      <c r="CJ117" s="40"/>
    </row>
    <row r="118" spans="1:88" ht="16.350000000000001" customHeight="1" x14ac:dyDescent="0.2">
      <c r="A118" s="358" t="s">
        <v>167</v>
      </c>
      <c r="B118" s="109">
        <f>SUM(C118:D118)</f>
        <v>0</v>
      </c>
      <c r="C118" s="359">
        <f t="shared" ref="C118:D119" si="12">SUM(E118+G118+I118+K118+M118+O118+Q118+S118+U118+W118+Y118+AA118+AC118+AE118+AG118+AI118+AK118+AM118)</f>
        <v>0</v>
      </c>
      <c r="D118" s="360">
        <f t="shared" si="12"/>
        <v>0</v>
      </c>
      <c r="E118" s="45"/>
      <c r="F118" s="46"/>
      <c r="G118" s="45"/>
      <c r="H118" s="47"/>
      <c r="I118" s="45"/>
      <c r="J118" s="47"/>
      <c r="K118" s="45"/>
      <c r="L118" s="47"/>
      <c r="M118" s="45"/>
      <c r="N118" s="47"/>
      <c r="O118" s="45"/>
      <c r="P118" s="47"/>
      <c r="Q118" s="110"/>
      <c r="R118" s="47"/>
      <c r="S118" s="45"/>
      <c r="T118" s="47"/>
      <c r="U118" s="45"/>
      <c r="V118" s="47"/>
      <c r="W118" s="45"/>
      <c r="X118" s="47"/>
      <c r="Y118" s="45"/>
      <c r="Z118" s="47"/>
      <c r="AA118" s="45"/>
      <c r="AB118" s="47"/>
      <c r="AC118" s="45"/>
      <c r="AD118" s="47"/>
      <c r="AE118" s="45"/>
      <c r="AF118" s="47"/>
      <c r="AG118" s="45"/>
      <c r="AH118" s="47"/>
      <c r="AI118" s="45"/>
      <c r="AJ118" s="47"/>
      <c r="AK118" s="45"/>
      <c r="AL118" s="47"/>
      <c r="AM118" s="111"/>
      <c r="AN118" s="55"/>
      <c r="AO118" s="52"/>
      <c r="AP118" s="52"/>
      <c r="AQ118" s="162"/>
      <c r="AR118" s="38"/>
      <c r="AS118" s="38"/>
      <c r="AT118" s="38"/>
      <c r="AU118" s="38"/>
      <c r="AV118" s="38"/>
      <c r="AW118" s="38"/>
      <c r="AX118" s="38"/>
      <c r="AY118" s="38"/>
      <c r="AZ118" s="38"/>
      <c r="BA118" s="38"/>
      <c r="BB118" s="38"/>
      <c r="BC118" s="8"/>
      <c r="BD118" s="8"/>
      <c r="BE118" s="8"/>
      <c r="BF118" s="8"/>
      <c r="CG118" s="40">
        <v>0</v>
      </c>
      <c r="CH118" s="40">
        <v>0</v>
      </c>
      <c r="CI118" s="40">
        <v>0</v>
      </c>
      <c r="CJ118" s="40"/>
    </row>
    <row r="119" spans="1:88" ht="16.350000000000001" customHeight="1" x14ac:dyDescent="0.2">
      <c r="A119" s="2609" t="s">
        <v>168</v>
      </c>
      <c r="B119" s="230">
        <f>SUM(C119:D119)</f>
        <v>0</v>
      </c>
      <c r="C119" s="366">
        <f t="shared" si="12"/>
        <v>0</v>
      </c>
      <c r="D119" s="367">
        <f t="shared" si="12"/>
        <v>0</v>
      </c>
      <c r="E119" s="88"/>
      <c r="F119" s="89"/>
      <c r="G119" s="88"/>
      <c r="H119" s="87"/>
      <c r="I119" s="88"/>
      <c r="J119" s="87"/>
      <c r="K119" s="88"/>
      <c r="L119" s="87"/>
      <c r="M119" s="88"/>
      <c r="N119" s="87"/>
      <c r="O119" s="88"/>
      <c r="P119" s="87"/>
      <c r="Q119" s="126"/>
      <c r="R119" s="87"/>
      <c r="S119" s="88"/>
      <c r="T119" s="87"/>
      <c r="U119" s="88"/>
      <c r="V119" s="87"/>
      <c r="W119" s="88"/>
      <c r="X119" s="87"/>
      <c r="Y119" s="88"/>
      <c r="Z119" s="87"/>
      <c r="AA119" s="88"/>
      <c r="AB119" s="87"/>
      <c r="AC119" s="88"/>
      <c r="AD119" s="87"/>
      <c r="AE119" s="88"/>
      <c r="AF119" s="87"/>
      <c r="AG119" s="88"/>
      <c r="AH119" s="87"/>
      <c r="AI119" s="88"/>
      <c r="AJ119" s="87"/>
      <c r="AK119" s="88"/>
      <c r="AL119" s="87"/>
      <c r="AM119" s="127"/>
      <c r="AN119" s="92"/>
      <c r="AO119" s="94"/>
      <c r="AP119" s="94"/>
      <c r="AQ119" s="162"/>
      <c r="AR119" s="38"/>
      <c r="AS119" s="38"/>
      <c r="AT119" s="38"/>
      <c r="AU119" s="38"/>
      <c r="AV119" s="38"/>
      <c r="AW119" s="38"/>
      <c r="AX119" s="38"/>
      <c r="AY119" s="38"/>
      <c r="AZ119" s="38"/>
      <c r="BA119" s="38"/>
      <c r="BB119" s="38"/>
      <c r="BC119" s="8"/>
      <c r="BD119" s="8"/>
      <c r="BE119" s="8"/>
      <c r="BF119" s="8"/>
      <c r="CG119" s="40">
        <v>0</v>
      </c>
      <c r="CH119" s="40">
        <v>0</v>
      </c>
      <c r="CI119" s="40">
        <v>0</v>
      </c>
      <c r="CJ119" s="40"/>
    </row>
    <row r="120" spans="1:88" ht="31.35" customHeight="1" x14ac:dyDescent="0.2">
      <c r="A120" s="9" t="s">
        <v>169</v>
      </c>
      <c r="B120" s="368"/>
      <c r="C120" s="368"/>
      <c r="D120" s="6"/>
      <c r="E120" s="368"/>
      <c r="F120" s="6"/>
      <c r="G120" s="6"/>
      <c r="H120" s="6"/>
      <c r="I120" s="6"/>
      <c r="J120" s="6"/>
      <c r="K120" s="6"/>
      <c r="L120" s="369"/>
      <c r="M120" s="369"/>
      <c r="N120" s="369"/>
      <c r="O120" s="369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CG120" s="40"/>
      <c r="CH120" s="40"/>
      <c r="CI120" s="40"/>
      <c r="CJ120" s="40"/>
    </row>
    <row r="121" spans="1:88" ht="16.350000000000001" customHeight="1" x14ac:dyDescent="0.2">
      <c r="A121" s="3193" t="s">
        <v>170</v>
      </c>
      <c r="B121" s="3179"/>
      <c r="C121" s="3193" t="s">
        <v>32</v>
      </c>
      <c r="D121" s="3195"/>
      <c r="E121" s="3179"/>
      <c r="F121" s="3186" t="s">
        <v>171</v>
      </c>
      <c r="G121" s="3196"/>
      <c r="H121" s="3196"/>
      <c r="I121" s="3196"/>
      <c r="J121" s="3196"/>
      <c r="K121" s="3196"/>
      <c r="L121" s="3196"/>
      <c r="M121" s="3196"/>
      <c r="N121" s="3196"/>
      <c r="O121" s="3187"/>
      <c r="P121" s="3191" t="s">
        <v>7</v>
      </c>
      <c r="Q121" s="3179" t="s">
        <v>8</v>
      </c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CG121" s="40"/>
      <c r="CH121" s="40"/>
      <c r="CI121" s="40"/>
      <c r="CJ121" s="40"/>
    </row>
    <row r="122" spans="1:88" ht="24" customHeight="1" x14ac:dyDescent="0.2">
      <c r="A122" s="2907"/>
      <c r="B122" s="2883"/>
      <c r="C122" s="3194"/>
      <c r="D122" s="3008"/>
      <c r="E122" s="3180"/>
      <c r="F122" s="3186" t="s">
        <v>172</v>
      </c>
      <c r="G122" s="3197"/>
      <c r="H122" s="3186" t="s">
        <v>173</v>
      </c>
      <c r="I122" s="3197"/>
      <c r="J122" s="3177" t="s">
        <v>174</v>
      </c>
      <c r="K122" s="3178"/>
      <c r="L122" s="3177" t="s">
        <v>175</v>
      </c>
      <c r="M122" s="3178"/>
      <c r="N122" s="3186" t="s">
        <v>176</v>
      </c>
      <c r="O122" s="3187"/>
      <c r="P122" s="2904"/>
      <c r="Q122" s="2883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CG122" s="40"/>
      <c r="CH122" s="40"/>
      <c r="CI122" s="40"/>
      <c r="CJ122" s="40"/>
    </row>
    <row r="123" spans="1:88" ht="22.5" customHeight="1" x14ac:dyDescent="0.2">
      <c r="A123" s="3194"/>
      <c r="B123" s="3180"/>
      <c r="C123" s="2594" t="s">
        <v>29</v>
      </c>
      <c r="D123" s="2595" t="s">
        <v>30</v>
      </c>
      <c r="E123" s="2610" t="s">
        <v>31</v>
      </c>
      <c r="F123" s="2594" t="s">
        <v>30</v>
      </c>
      <c r="G123" s="2610" t="s">
        <v>31</v>
      </c>
      <c r="H123" s="2594" t="s">
        <v>30</v>
      </c>
      <c r="I123" s="2610" t="s">
        <v>31</v>
      </c>
      <c r="J123" s="2594" t="s">
        <v>30</v>
      </c>
      <c r="K123" s="2610" t="s">
        <v>31</v>
      </c>
      <c r="L123" s="2594" t="s">
        <v>30</v>
      </c>
      <c r="M123" s="2610" t="s">
        <v>31</v>
      </c>
      <c r="N123" s="2594" t="s">
        <v>30</v>
      </c>
      <c r="O123" s="2611" t="s">
        <v>31</v>
      </c>
      <c r="P123" s="3192"/>
      <c r="Q123" s="3180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CG123" s="40"/>
      <c r="CH123" s="40"/>
      <c r="CI123" s="40"/>
      <c r="CJ123" s="40"/>
    </row>
    <row r="124" spans="1:88" ht="16.350000000000001" customHeight="1" x14ac:dyDescent="0.2">
      <c r="A124" s="3168" t="s">
        <v>177</v>
      </c>
      <c r="B124" s="2612" t="s">
        <v>178</v>
      </c>
      <c r="C124" s="2613">
        <f t="shared" ref="C124:C130" si="13">SUM(D124:E124)</f>
        <v>0</v>
      </c>
      <c r="D124" s="2614">
        <f>SUM(F124+H124+J124+L124+N124)</f>
        <v>0</v>
      </c>
      <c r="E124" s="377">
        <f>SUM(G124+I124+K124+M124+O124)</f>
        <v>0</v>
      </c>
      <c r="F124" s="2615"/>
      <c r="G124" s="2616"/>
      <c r="H124" s="2615"/>
      <c r="I124" s="2616"/>
      <c r="J124" s="2615"/>
      <c r="K124" s="2616"/>
      <c r="L124" s="2615"/>
      <c r="M124" s="2616"/>
      <c r="N124" s="2615"/>
      <c r="O124" s="2617"/>
      <c r="P124" s="2618"/>
      <c r="Q124" s="2616"/>
      <c r="R124" s="3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CG124" s="40">
        <v>0</v>
      </c>
      <c r="CH124" s="40">
        <v>0</v>
      </c>
      <c r="CI124" s="40">
        <v>0</v>
      </c>
      <c r="CJ124" s="40">
        <v>0</v>
      </c>
    </row>
    <row r="125" spans="1:88" ht="16.350000000000001" customHeight="1" x14ac:dyDescent="0.2">
      <c r="A125" s="2890"/>
      <c r="B125" s="382" t="s">
        <v>179</v>
      </c>
      <c r="C125" s="383">
        <f>SUM(D125:E125)</f>
        <v>0</v>
      </c>
      <c r="D125" s="384">
        <f t="shared" ref="D125:E130" si="14">SUM(F125+H125+J125+L125+N125)</f>
        <v>0</v>
      </c>
      <c r="E125" s="385">
        <f t="shared" si="14"/>
        <v>0</v>
      </c>
      <c r="F125" s="2619"/>
      <c r="G125" s="2620"/>
      <c r="H125" s="2619"/>
      <c r="I125" s="2620"/>
      <c r="J125" s="2619"/>
      <c r="K125" s="2620"/>
      <c r="L125" s="2619"/>
      <c r="M125" s="2620"/>
      <c r="N125" s="2619"/>
      <c r="O125" s="2621"/>
      <c r="P125" s="2622"/>
      <c r="Q125" s="2620"/>
      <c r="R125" s="3"/>
      <c r="CG125" s="40"/>
      <c r="CH125" s="40"/>
      <c r="CI125" s="40"/>
      <c r="CJ125" s="40"/>
    </row>
    <row r="126" spans="1:88" ht="30.75" customHeight="1" thickBot="1" x14ac:dyDescent="0.3">
      <c r="A126" s="2898"/>
      <c r="B126" s="390" t="s">
        <v>180</v>
      </c>
      <c r="C126" s="391">
        <f t="shared" si="13"/>
        <v>0</v>
      </c>
      <c r="D126" s="392">
        <f>SUM(F126+H126+J126+L126+N126)</f>
        <v>0</v>
      </c>
      <c r="E126" s="393">
        <f t="shared" si="14"/>
        <v>0</v>
      </c>
      <c r="F126" s="2623"/>
      <c r="G126" s="2624"/>
      <c r="H126" s="2623"/>
      <c r="I126" s="2624"/>
      <c r="J126" s="2623"/>
      <c r="K126" s="2624"/>
      <c r="L126" s="2623"/>
      <c r="M126" s="2624"/>
      <c r="N126" s="2623"/>
      <c r="O126" s="2625"/>
      <c r="P126" s="2626"/>
      <c r="Q126" s="2624"/>
      <c r="R126" s="3"/>
      <c r="CG126" s="40"/>
      <c r="CH126" s="40"/>
      <c r="CI126" s="40"/>
      <c r="CJ126" s="40"/>
    </row>
    <row r="127" spans="1:88" ht="16.350000000000001" customHeight="1" thickTop="1" x14ac:dyDescent="0.2">
      <c r="A127" s="2899" t="s">
        <v>181</v>
      </c>
      <c r="B127" s="26" t="s">
        <v>72</v>
      </c>
      <c r="C127" s="398">
        <f t="shared" si="13"/>
        <v>0</v>
      </c>
      <c r="D127" s="399">
        <f t="shared" si="14"/>
        <v>0</v>
      </c>
      <c r="E127" s="377">
        <f t="shared" si="14"/>
        <v>0</v>
      </c>
      <c r="F127" s="2615"/>
      <c r="G127" s="2616"/>
      <c r="H127" s="2615"/>
      <c r="I127" s="2616"/>
      <c r="J127" s="2615"/>
      <c r="K127" s="2616"/>
      <c r="L127" s="2615"/>
      <c r="M127" s="2616"/>
      <c r="N127" s="2615"/>
      <c r="O127" s="2617"/>
      <c r="P127" s="2618"/>
      <c r="Q127" s="2616"/>
      <c r="R127" s="3"/>
      <c r="CG127" s="40"/>
      <c r="CH127" s="40"/>
      <c r="CI127" s="40"/>
      <c r="CJ127" s="40"/>
    </row>
    <row r="128" spans="1:88" ht="16.350000000000001" customHeight="1" x14ac:dyDescent="0.2">
      <c r="A128" s="2871"/>
      <c r="B128" s="26" t="s">
        <v>182</v>
      </c>
      <c r="C128" s="398">
        <f t="shared" si="13"/>
        <v>0</v>
      </c>
      <c r="D128" s="399">
        <f t="shared" si="14"/>
        <v>0</v>
      </c>
      <c r="E128" s="377">
        <f t="shared" si="14"/>
        <v>0</v>
      </c>
      <c r="F128" s="2615"/>
      <c r="G128" s="2616"/>
      <c r="H128" s="2615"/>
      <c r="I128" s="2616"/>
      <c r="J128" s="2615"/>
      <c r="K128" s="2616"/>
      <c r="L128" s="2615"/>
      <c r="M128" s="2616"/>
      <c r="N128" s="2615"/>
      <c r="O128" s="2617"/>
      <c r="P128" s="2618"/>
      <c r="Q128" s="2616"/>
      <c r="R128" s="3"/>
      <c r="CG128" s="40"/>
      <c r="CH128" s="40"/>
      <c r="CI128" s="40"/>
      <c r="CJ128" s="40"/>
    </row>
    <row r="129" spans="1:88" ht="16.350000000000001" customHeight="1" x14ac:dyDescent="0.2">
      <c r="A129" s="2871"/>
      <c r="B129" s="41" t="s">
        <v>183</v>
      </c>
      <c r="C129" s="383">
        <f t="shared" si="13"/>
        <v>0</v>
      </c>
      <c r="D129" s="384">
        <f t="shared" si="14"/>
        <v>0</v>
      </c>
      <c r="E129" s="385">
        <f t="shared" si="14"/>
        <v>0</v>
      </c>
      <c r="F129" s="2619"/>
      <c r="G129" s="2620"/>
      <c r="H129" s="2619"/>
      <c r="I129" s="2620"/>
      <c r="J129" s="2619"/>
      <c r="K129" s="2620"/>
      <c r="L129" s="2619"/>
      <c r="M129" s="2620"/>
      <c r="N129" s="2619"/>
      <c r="O129" s="2621"/>
      <c r="P129" s="2622"/>
      <c r="Q129" s="2620"/>
      <c r="R129" s="3"/>
      <c r="CG129" s="40"/>
      <c r="CH129" s="40"/>
      <c r="CI129" s="40"/>
      <c r="CJ129" s="40"/>
    </row>
    <row r="130" spans="1:88" ht="16.350000000000001" customHeight="1" x14ac:dyDescent="0.2">
      <c r="A130" s="3188"/>
      <c r="B130" s="400" t="s">
        <v>109</v>
      </c>
      <c r="C130" s="401">
        <f t="shared" si="13"/>
        <v>0</v>
      </c>
      <c r="D130" s="402">
        <f t="shared" si="14"/>
        <v>0</v>
      </c>
      <c r="E130" s="403">
        <f t="shared" si="14"/>
        <v>0</v>
      </c>
      <c r="F130" s="2627"/>
      <c r="G130" s="2628"/>
      <c r="H130" s="2627"/>
      <c r="I130" s="2628"/>
      <c r="J130" s="2627"/>
      <c r="K130" s="2628"/>
      <c r="L130" s="2627"/>
      <c r="M130" s="2628"/>
      <c r="N130" s="2627"/>
      <c r="O130" s="2629"/>
      <c r="P130" s="2630"/>
      <c r="Q130" s="2628"/>
      <c r="R130" s="3"/>
      <c r="CG130" s="40"/>
      <c r="CH130" s="40"/>
      <c r="CI130" s="40"/>
      <c r="CJ130" s="40"/>
    </row>
    <row r="131" spans="1:88" ht="27" customHeight="1" x14ac:dyDescent="0.25">
      <c r="A131" s="9" t="s">
        <v>184</v>
      </c>
      <c r="B131" s="408"/>
      <c r="C131" s="408"/>
      <c r="D131" s="408"/>
      <c r="E131" s="408"/>
      <c r="F131" s="408"/>
      <c r="G131" s="408"/>
      <c r="H131" s="408"/>
      <c r="I131" s="408"/>
      <c r="J131" s="408"/>
      <c r="K131" s="408"/>
      <c r="L131" s="408"/>
      <c r="M131" s="408"/>
      <c r="N131" s="408"/>
      <c r="O131" s="408"/>
      <c r="P131" s="408"/>
      <c r="Q131" s="408"/>
      <c r="R131" s="408"/>
      <c r="S131" s="408"/>
      <c r="T131" s="408"/>
      <c r="U131" s="408"/>
      <c r="V131" s="408"/>
      <c r="W131" s="408"/>
      <c r="X131" s="408"/>
      <c r="Y131" s="408"/>
      <c r="Z131" s="408"/>
      <c r="AA131" s="408"/>
      <c r="AB131" s="408"/>
      <c r="AC131" s="408"/>
      <c r="AD131" s="408"/>
      <c r="AE131" s="408"/>
      <c r="AF131" s="408"/>
      <c r="AG131" s="408"/>
      <c r="AH131" s="408"/>
      <c r="AI131" s="408"/>
      <c r="AJ131" s="408"/>
      <c r="AK131" s="408"/>
      <c r="AL131" s="408"/>
      <c r="AM131" s="408"/>
      <c r="CG131" s="40"/>
      <c r="CH131" s="40"/>
      <c r="CI131" s="40"/>
      <c r="CJ131" s="40"/>
    </row>
    <row r="132" spans="1:88" ht="16.5" customHeight="1" x14ac:dyDescent="0.2">
      <c r="A132" s="3189" t="s">
        <v>49</v>
      </c>
      <c r="B132" s="3189" t="s">
        <v>185</v>
      </c>
      <c r="C132" s="3191" t="s">
        <v>29</v>
      </c>
      <c r="D132" s="3191" t="s">
        <v>30</v>
      </c>
      <c r="E132" s="3179" t="s">
        <v>31</v>
      </c>
      <c r="F132" s="3172" t="s">
        <v>186</v>
      </c>
      <c r="G132" s="3173"/>
      <c r="H132" s="3173"/>
      <c r="I132" s="3173"/>
      <c r="J132" s="3173"/>
      <c r="K132" s="3173"/>
      <c r="L132" s="3173"/>
      <c r="M132" s="3173"/>
      <c r="N132" s="3173"/>
      <c r="O132" s="3173"/>
      <c r="P132" s="3173"/>
      <c r="Q132" s="3173"/>
      <c r="R132" s="3173"/>
      <c r="S132" s="3173"/>
      <c r="T132" s="3173"/>
      <c r="U132" s="3173"/>
      <c r="V132" s="3173"/>
      <c r="W132" s="3173"/>
      <c r="X132" s="3173"/>
      <c r="Y132" s="3173"/>
      <c r="Z132" s="3173"/>
      <c r="AA132" s="3173"/>
      <c r="AB132" s="3173"/>
      <c r="AC132" s="3173"/>
      <c r="AD132" s="3173"/>
      <c r="AE132" s="3173"/>
      <c r="AF132" s="3173"/>
      <c r="AG132" s="3173"/>
      <c r="AH132" s="3173"/>
      <c r="AI132" s="3173"/>
      <c r="AJ132" s="3173"/>
      <c r="AK132" s="3173"/>
      <c r="AL132" s="3173"/>
      <c r="AM132" s="3174"/>
      <c r="AN132" s="3191" t="s">
        <v>7</v>
      </c>
      <c r="AO132" s="3179" t="s">
        <v>8</v>
      </c>
      <c r="CG132" s="40"/>
      <c r="CH132" s="40"/>
      <c r="CI132" s="40"/>
      <c r="CJ132" s="40"/>
    </row>
    <row r="133" spans="1:88" ht="15" customHeight="1" x14ac:dyDescent="0.2">
      <c r="A133" s="2901"/>
      <c r="B133" s="2901"/>
      <c r="C133" s="2904"/>
      <c r="D133" s="2904"/>
      <c r="E133" s="2883"/>
      <c r="F133" s="3177" t="s">
        <v>187</v>
      </c>
      <c r="G133" s="3181"/>
      <c r="H133" s="3177" t="s">
        <v>188</v>
      </c>
      <c r="I133" s="3181"/>
      <c r="J133" s="3177" t="s">
        <v>189</v>
      </c>
      <c r="K133" s="3181"/>
      <c r="L133" s="3177" t="s">
        <v>190</v>
      </c>
      <c r="M133" s="3181"/>
      <c r="N133" s="3177" t="s">
        <v>191</v>
      </c>
      <c r="O133" s="3181"/>
      <c r="P133" s="3177" t="s">
        <v>192</v>
      </c>
      <c r="Q133" s="3178"/>
      <c r="R133" s="3177" t="s">
        <v>193</v>
      </c>
      <c r="S133" s="3178"/>
      <c r="T133" s="3177" t="s">
        <v>194</v>
      </c>
      <c r="U133" s="3178"/>
      <c r="V133" s="3177" t="s">
        <v>195</v>
      </c>
      <c r="W133" s="3178"/>
      <c r="X133" s="3177" t="s">
        <v>196</v>
      </c>
      <c r="Y133" s="3178"/>
      <c r="Z133" s="3177" t="s">
        <v>197</v>
      </c>
      <c r="AA133" s="3178"/>
      <c r="AB133" s="3177" t="s">
        <v>198</v>
      </c>
      <c r="AC133" s="3178"/>
      <c r="AD133" s="3177" t="s">
        <v>199</v>
      </c>
      <c r="AE133" s="3178"/>
      <c r="AF133" s="3177" t="s">
        <v>200</v>
      </c>
      <c r="AG133" s="3178"/>
      <c r="AH133" s="3177" t="s">
        <v>201</v>
      </c>
      <c r="AI133" s="3178"/>
      <c r="AJ133" s="3177" t="s">
        <v>202</v>
      </c>
      <c r="AK133" s="3178"/>
      <c r="AL133" s="3177" t="s">
        <v>203</v>
      </c>
      <c r="AM133" s="3182"/>
      <c r="AN133" s="2904"/>
      <c r="AO133" s="2883"/>
      <c r="CG133" s="40"/>
      <c r="CH133" s="40"/>
      <c r="CI133" s="40"/>
      <c r="CJ133" s="40"/>
    </row>
    <row r="134" spans="1:88" ht="15.75" customHeight="1" x14ac:dyDescent="0.2">
      <c r="A134" s="3190"/>
      <c r="B134" s="3190"/>
      <c r="C134" s="3192"/>
      <c r="D134" s="3192"/>
      <c r="E134" s="3180"/>
      <c r="F134" s="2631" t="s">
        <v>204</v>
      </c>
      <c r="G134" s="2632" t="s">
        <v>31</v>
      </c>
      <c r="H134" s="2631" t="s">
        <v>204</v>
      </c>
      <c r="I134" s="2632" t="s">
        <v>31</v>
      </c>
      <c r="J134" s="2631" t="s">
        <v>204</v>
      </c>
      <c r="K134" s="2632" t="s">
        <v>31</v>
      </c>
      <c r="L134" s="2631" t="s">
        <v>204</v>
      </c>
      <c r="M134" s="2632" t="s">
        <v>31</v>
      </c>
      <c r="N134" s="2631" t="s">
        <v>204</v>
      </c>
      <c r="O134" s="2632" t="s">
        <v>31</v>
      </c>
      <c r="P134" s="2631" t="s">
        <v>204</v>
      </c>
      <c r="Q134" s="2632" t="s">
        <v>31</v>
      </c>
      <c r="R134" s="2631" t="s">
        <v>204</v>
      </c>
      <c r="S134" s="2632" t="s">
        <v>31</v>
      </c>
      <c r="T134" s="2631" t="s">
        <v>204</v>
      </c>
      <c r="U134" s="2632" t="s">
        <v>31</v>
      </c>
      <c r="V134" s="2631" t="s">
        <v>204</v>
      </c>
      <c r="W134" s="2632" t="s">
        <v>31</v>
      </c>
      <c r="X134" s="2631" t="s">
        <v>204</v>
      </c>
      <c r="Y134" s="2632" t="s">
        <v>31</v>
      </c>
      <c r="Z134" s="2631" t="s">
        <v>204</v>
      </c>
      <c r="AA134" s="2632" t="s">
        <v>31</v>
      </c>
      <c r="AB134" s="2631" t="s">
        <v>204</v>
      </c>
      <c r="AC134" s="2632" t="s">
        <v>31</v>
      </c>
      <c r="AD134" s="2631" t="s">
        <v>204</v>
      </c>
      <c r="AE134" s="2632" t="s">
        <v>31</v>
      </c>
      <c r="AF134" s="2631" t="s">
        <v>204</v>
      </c>
      <c r="AG134" s="2632" t="s">
        <v>31</v>
      </c>
      <c r="AH134" s="2631" t="s">
        <v>204</v>
      </c>
      <c r="AI134" s="2632" t="s">
        <v>31</v>
      </c>
      <c r="AJ134" s="2631" t="s">
        <v>204</v>
      </c>
      <c r="AK134" s="2632" t="s">
        <v>31</v>
      </c>
      <c r="AL134" s="2631" t="s">
        <v>204</v>
      </c>
      <c r="AM134" s="2633" t="s">
        <v>31</v>
      </c>
      <c r="AN134" s="3192"/>
      <c r="AO134" s="3180"/>
      <c r="CG134" s="40"/>
      <c r="CH134" s="40"/>
      <c r="CI134" s="40"/>
      <c r="CJ134" s="40"/>
    </row>
    <row r="135" spans="1:88" x14ac:dyDescent="0.2">
      <c r="A135" s="3168" t="s">
        <v>72</v>
      </c>
      <c r="B135" s="2634" t="s">
        <v>205</v>
      </c>
      <c r="C135" s="2635">
        <f>SUM(D135:E135)</f>
        <v>0</v>
      </c>
      <c r="D135" s="2636">
        <f>+F135+H135+J135+L135+N135+P135+R135+T135+V135+X135+Z135+AB135+AD135+AF135+AH135+AJ135+AL135</f>
        <v>0</v>
      </c>
      <c r="E135" s="2637">
        <f>+G135+I135+K135+M135+O135+Q135+S135+U135+W135+Y135+AA135+AC135+AE135+AG135+AI135+AK135+AM135</f>
        <v>0</v>
      </c>
      <c r="F135" s="2638"/>
      <c r="G135" s="2639"/>
      <c r="H135" s="2638"/>
      <c r="I135" s="2639"/>
      <c r="J135" s="2638"/>
      <c r="K135" s="2639"/>
      <c r="L135" s="2638"/>
      <c r="M135" s="2639"/>
      <c r="N135" s="2638"/>
      <c r="O135" s="2639"/>
      <c r="P135" s="2638"/>
      <c r="Q135" s="2639"/>
      <c r="R135" s="2638"/>
      <c r="S135" s="2639"/>
      <c r="T135" s="2638"/>
      <c r="U135" s="2639"/>
      <c r="V135" s="2638"/>
      <c r="W135" s="2639"/>
      <c r="X135" s="2638"/>
      <c r="Y135" s="2639"/>
      <c r="Z135" s="2638"/>
      <c r="AA135" s="2639"/>
      <c r="AB135" s="2638"/>
      <c r="AC135" s="2639"/>
      <c r="AD135" s="2638"/>
      <c r="AE135" s="2639"/>
      <c r="AF135" s="2638"/>
      <c r="AG135" s="2639"/>
      <c r="AH135" s="2638"/>
      <c r="AI135" s="2639"/>
      <c r="AJ135" s="2638"/>
      <c r="AK135" s="2639"/>
      <c r="AL135" s="2638"/>
      <c r="AM135" s="2640"/>
      <c r="AN135" s="2641"/>
      <c r="AO135" s="2639"/>
      <c r="AP135" s="3"/>
      <c r="CG135" s="5">
        <v>0</v>
      </c>
      <c r="CH135" s="5">
        <v>0</v>
      </c>
      <c r="CI135" s="5">
        <v>0</v>
      </c>
      <c r="CJ135" s="5">
        <v>0</v>
      </c>
    </row>
    <row r="136" spans="1:88" x14ac:dyDescent="0.2">
      <c r="A136" s="2871"/>
      <c r="B136" s="109" t="s">
        <v>206</v>
      </c>
      <c r="C136" s="383">
        <f>SUM(D136:E136)</f>
        <v>0</v>
      </c>
      <c r="D136" s="384">
        <f t="shared" ref="D136:E148" si="15">+F136+H136+J136+L136+N136+P136+R136+T136+V136+X136+Z136+AB136+AD136+AF136+AH136+AJ136+AL136</f>
        <v>0</v>
      </c>
      <c r="E136" s="358">
        <f t="shared" si="15"/>
        <v>0</v>
      </c>
      <c r="F136" s="65"/>
      <c r="G136" s="190"/>
      <c r="H136" s="65"/>
      <c r="I136" s="190"/>
      <c r="J136" s="65"/>
      <c r="K136" s="190"/>
      <c r="L136" s="65"/>
      <c r="M136" s="190"/>
      <c r="N136" s="65"/>
      <c r="O136" s="190"/>
      <c r="P136" s="65"/>
      <c r="Q136" s="190"/>
      <c r="R136" s="65"/>
      <c r="S136" s="190"/>
      <c r="T136" s="65"/>
      <c r="U136" s="190"/>
      <c r="V136" s="65"/>
      <c r="W136" s="190"/>
      <c r="X136" s="65"/>
      <c r="Y136" s="190"/>
      <c r="Z136" s="65"/>
      <c r="AA136" s="190"/>
      <c r="AB136" s="65"/>
      <c r="AC136" s="190"/>
      <c r="AD136" s="65"/>
      <c r="AE136" s="190"/>
      <c r="AF136" s="65"/>
      <c r="AG136" s="190"/>
      <c r="AH136" s="65"/>
      <c r="AI136" s="190"/>
      <c r="AJ136" s="65"/>
      <c r="AK136" s="190"/>
      <c r="AL136" s="65"/>
      <c r="AM136" s="414"/>
      <c r="AN136" s="362"/>
      <c r="AO136" s="190"/>
      <c r="AP136" s="3"/>
    </row>
    <row r="137" spans="1:88" x14ac:dyDescent="0.2">
      <c r="A137" s="2871"/>
      <c r="B137" s="109" t="s">
        <v>207</v>
      </c>
      <c r="C137" s="383">
        <f t="shared" ref="C137:C148" si="16">SUM(D137:E137)</f>
        <v>0</v>
      </c>
      <c r="D137" s="384">
        <f t="shared" si="15"/>
        <v>0</v>
      </c>
      <c r="E137" s="358">
        <f t="shared" si="15"/>
        <v>0</v>
      </c>
      <c r="F137" s="45"/>
      <c r="G137" s="46"/>
      <c r="H137" s="45"/>
      <c r="I137" s="46"/>
      <c r="J137" s="45"/>
      <c r="K137" s="46"/>
      <c r="L137" s="45"/>
      <c r="M137" s="46"/>
      <c r="N137" s="45"/>
      <c r="O137" s="46"/>
      <c r="P137" s="45"/>
      <c r="Q137" s="46"/>
      <c r="R137" s="45"/>
      <c r="S137" s="46"/>
      <c r="T137" s="45"/>
      <c r="U137" s="46"/>
      <c r="V137" s="45"/>
      <c r="W137" s="46"/>
      <c r="X137" s="45"/>
      <c r="Y137" s="46"/>
      <c r="Z137" s="45"/>
      <c r="AA137" s="46"/>
      <c r="AB137" s="45"/>
      <c r="AC137" s="46"/>
      <c r="AD137" s="45"/>
      <c r="AE137" s="46"/>
      <c r="AF137" s="45"/>
      <c r="AG137" s="46"/>
      <c r="AH137" s="45"/>
      <c r="AI137" s="46"/>
      <c r="AJ137" s="45"/>
      <c r="AK137" s="46"/>
      <c r="AL137" s="45"/>
      <c r="AM137" s="415"/>
      <c r="AN137" s="110"/>
      <c r="AO137" s="46"/>
      <c r="AP137" s="3"/>
    </row>
    <row r="138" spans="1:88" x14ac:dyDescent="0.2">
      <c r="A138" s="2871"/>
      <c r="B138" s="109" t="s">
        <v>208</v>
      </c>
      <c r="C138" s="383">
        <f t="shared" si="16"/>
        <v>0</v>
      </c>
      <c r="D138" s="384">
        <f t="shared" si="15"/>
        <v>0</v>
      </c>
      <c r="E138" s="358">
        <f t="shared" si="15"/>
        <v>0</v>
      </c>
      <c r="F138" s="45"/>
      <c r="G138" s="46"/>
      <c r="H138" s="45"/>
      <c r="I138" s="46"/>
      <c r="J138" s="45"/>
      <c r="K138" s="46"/>
      <c r="L138" s="45"/>
      <c r="M138" s="46"/>
      <c r="N138" s="45"/>
      <c r="O138" s="46"/>
      <c r="P138" s="45"/>
      <c r="Q138" s="46"/>
      <c r="R138" s="45"/>
      <c r="S138" s="46"/>
      <c r="T138" s="45"/>
      <c r="U138" s="46"/>
      <c r="V138" s="45"/>
      <c r="W138" s="46"/>
      <c r="X138" s="45"/>
      <c r="Y138" s="46"/>
      <c r="Z138" s="45"/>
      <c r="AA138" s="46"/>
      <c r="AB138" s="45"/>
      <c r="AC138" s="46"/>
      <c r="AD138" s="45"/>
      <c r="AE138" s="46"/>
      <c r="AF138" s="45"/>
      <c r="AG138" s="46"/>
      <c r="AH138" s="45"/>
      <c r="AI138" s="46"/>
      <c r="AJ138" s="45"/>
      <c r="AK138" s="46"/>
      <c r="AL138" s="45"/>
      <c r="AM138" s="415"/>
      <c r="AN138" s="110"/>
      <c r="AO138" s="46"/>
      <c r="AP138" s="3"/>
    </row>
    <row r="139" spans="1:88" x14ac:dyDescent="0.2">
      <c r="A139" s="2871"/>
      <c r="B139" s="416" t="s">
        <v>209</v>
      </c>
      <c r="C139" s="383">
        <f t="shared" si="16"/>
        <v>0</v>
      </c>
      <c r="D139" s="384">
        <f t="shared" si="15"/>
        <v>0</v>
      </c>
      <c r="E139" s="358">
        <f t="shared" si="15"/>
        <v>0</v>
      </c>
      <c r="F139" s="45"/>
      <c r="G139" s="46"/>
      <c r="H139" s="45"/>
      <c r="I139" s="46"/>
      <c r="J139" s="45"/>
      <c r="K139" s="46"/>
      <c r="L139" s="45"/>
      <c r="M139" s="46"/>
      <c r="N139" s="45"/>
      <c r="O139" s="46"/>
      <c r="P139" s="45"/>
      <c r="Q139" s="46"/>
      <c r="R139" s="45"/>
      <c r="S139" s="46"/>
      <c r="T139" s="45"/>
      <c r="U139" s="46"/>
      <c r="V139" s="45"/>
      <c r="W139" s="46"/>
      <c r="X139" s="45"/>
      <c r="Y139" s="46"/>
      <c r="Z139" s="45"/>
      <c r="AA139" s="46"/>
      <c r="AB139" s="45"/>
      <c r="AC139" s="46"/>
      <c r="AD139" s="45"/>
      <c r="AE139" s="46"/>
      <c r="AF139" s="45"/>
      <c r="AG139" s="46"/>
      <c r="AH139" s="45"/>
      <c r="AI139" s="46"/>
      <c r="AJ139" s="45"/>
      <c r="AK139" s="46"/>
      <c r="AL139" s="45"/>
      <c r="AM139" s="415"/>
      <c r="AN139" s="110"/>
      <c r="AO139" s="46"/>
      <c r="AP139" s="3"/>
    </row>
    <row r="140" spans="1:88" x14ac:dyDescent="0.2">
      <c r="A140" s="2871"/>
      <c r="B140" s="109" t="s">
        <v>210</v>
      </c>
      <c r="C140" s="383">
        <f t="shared" si="16"/>
        <v>0</v>
      </c>
      <c r="D140" s="384">
        <f t="shared" si="15"/>
        <v>0</v>
      </c>
      <c r="E140" s="358">
        <f t="shared" si="15"/>
        <v>0</v>
      </c>
      <c r="F140" s="79"/>
      <c r="G140" s="73"/>
      <c r="H140" s="79"/>
      <c r="I140" s="73"/>
      <c r="J140" s="79"/>
      <c r="K140" s="73"/>
      <c r="L140" s="79"/>
      <c r="M140" s="73"/>
      <c r="N140" s="79"/>
      <c r="O140" s="73"/>
      <c r="P140" s="79"/>
      <c r="Q140" s="73"/>
      <c r="R140" s="79"/>
      <c r="S140" s="73"/>
      <c r="T140" s="79"/>
      <c r="U140" s="73"/>
      <c r="V140" s="79"/>
      <c r="W140" s="73"/>
      <c r="X140" s="79"/>
      <c r="Y140" s="73"/>
      <c r="Z140" s="79"/>
      <c r="AA140" s="73"/>
      <c r="AB140" s="79"/>
      <c r="AC140" s="73"/>
      <c r="AD140" s="79"/>
      <c r="AE140" s="73"/>
      <c r="AF140" s="79"/>
      <c r="AG140" s="73"/>
      <c r="AH140" s="79"/>
      <c r="AI140" s="73"/>
      <c r="AJ140" s="79"/>
      <c r="AK140" s="73"/>
      <c r="AL140" s="79"/>
      <c r="AM140" s="417"/>
      <c r="AN140" s="418"/>
      <c r="AO140" s="73"/>
      <c r="AP140" s="3"/>
    </row>
    <row r="141" spans="1:88" x14ac:dyDescent="0.2">
      <c r="A141" s="2871"/>
      <c r="B141" s="109" t="s">
        <v>211</v>
      </c>
      <c r="C141" s="383">
        <f t="shared" si="16"/>
        <v>0</v>
      </c>
      <c r="D141" s="384">
        <f t="shared" si="15"/>
        <v>0</v>
      </c>
      <c r="E141" s="358">
        <f t="shared" si="15"/>
        <v>0</v>
      </c>
      <c r="F141" s="79"/>
      <c r="G141" s="73"/>
      <c r="H141" s="79"/>
      <c r="I141" s="73"/>
      <c r="J141" s="79"/>
      <c r="K141" s="73"/>
      <c r="L141" s="79"/>
      <c r="M141" s="73"/>
      <c r="N141" s="79"/>
      <c r="O141" s="73"/>
      <c r="P141" s="79"/>
      <c r="Q141" s="73"/>
      <c r="R141" s="79"/>
      <c r="S141" s="73"/>
      <c r="T141" s="79"/>
      <c r="U141" s="73"/>
      <c r="V141" s="79"/>
      <c r="W141" s="73"/>
      <c r="X141" s="79"/>
      <c r="Y141" s="73"/>
      <c r="Z141" s="79"/>
      <c r="AA141" s="73"/>
      <c r="AB141" s="79"/>
      <c r="AC141" s="73"/>
      <c r="AD141" s="79"/>
      <c r="AE141" s="73"/>
      <c r="AF141" s="79"/>
      <c r="AG141" s="73"/>
      <c r="AH141" s="79"/>
      <c r="AI141" s="73"/>
      <c r="AJ141" s="79"/>
      <c r="AK141" s="73"/>
      <c r="AL141" s="79"/>
      <c r="AM141" s="417"/>
      <c r="AN141" s="418"/>
      <c r="AO141" s="73"/>
      <c r="AP141" s="3"/>
    </row>
    <row r="142" spans="1:88" x14ac:dyDescent="0.2">
      <c r="A142" s="3169"/>
      <c r="B142" s="230" t="s">
        <v>212</v>
      </c>
      <c r="C142" s="401">
        <f t="shared" si="16"/>
        <v>0</v>
      </c>
      <c r="D142" s="402">
        <f t="shared" si="15"/>
        <v>0</v>
      </c>
      <c r="E142" s="419">
        <f t="shared" si="15"/>
        <v>0</v>
      </c>
      <c r="F142" s="88"/>
      <c r="G142" s="89"/>
      <c r="H142" s="88"/>
      <c r="I142" s="89"/>
      <c r="J142" s="88"/>
      <c r="K142" s="89"/>
      <c r="L142" s="88"/>
      <c r="M142" s="89"/>
      <c r="N142" s="88"/>
      <c r="O142" s="89"/>
      <c r="P142" s="88"/>
      <c r="Q142" s="89"/>
      <c r="R142" s="88"/>
      <c r="S142" s="89"/>
      <c r="T142" s="88"/>
      <c r="U142" s="89"/>
      <c r="V142" s="88"/>
      <c r="W142" s="89"/>
      <c r="X142" s="88"/>
      <c r="Y142" s="89"/>
      <c r="Z142" s="88"/>
      <c r="AA142" s="89"/>
      <c r="AB142" s="88"/>
      <c r="AC142" s="89"/>
      <c r="AD142" s="88"/>
      <c r="AE142" s="89"/>
      <c r="AF142" s="88"/>
      <c r="AG142" s="89"/>
      <c r="AH142" s="88"/>
      <c r="AI142" s="89"/>
      <c r="AJ142" s="88"/>
      <c r="AK142" s="89"/>
      <c r="AL142" s="88"/>
      <c r="AM142" s="420"/>
      <c r="AN142" s="126"/>
      <c r="AO142" s="89"/>
      <c r="AP142" s="3"/>
    </row>
    <row r="143" spans="1:88" x14ac:dyDescent="0.2">
      <c r="A143" s="3168" t="s">
        <v>183</v>
      </c>
      <c r="B143" s="2634" t="s">
        <v>213</v>
      </c>
      <c r="C143" s="2635">
        <f t="shared" si="16"/>
        <v>1</v>
      </c>
      <c r="D143" s="2614">
        <f t="shared" si="15"/>
        <v>1</v>
      </c>
      <c r="E143" s="2637">
        <f t="shared" si="15"/>
        <v>0</v>
      </c>
      <c r="F143" s="2638"/>
      <c r="G143" s="2639"/>
      <c r="H143" s="2638"/>
      <c r="I143" s="2639"/>
      <c r="J143" s="2638"/>
      <c r="K143" s="2639"/>
      <c r="L143" s="2638"/>
      <c r="M143" s="2639"/>
      <c r="N143" s="2638"/>
      <c r="O143" s="2639"/>
      <c r="P143" s="2638"/>
      <c r="Q143" s="2639"/>
      <c r="R143" s="2638"/>
      <c r="S143" s="2639"/>
      <c r="T143" s="2638"/>
      <c r="U143" s="2639"/>
      <c r="V143" s="2638"/>
      <c r="W143" s="2639"/>
      <c r="X143" s="2638"/>
      <c r="Y143" s="2639"/>
      <c r="Z143" s="2638"/>
      <c r="AA143" s="2639"/>
      <c r="AB143" s="2638"/>
      <c r="AC143" s="2639"/>
      <c r="AD143" s="2638">
        <v>1</v>
      </c>
      <c r="AE143" s="2639"/>
      <c r="AF143" s="2638"/>
      <c r="AG143" s="2639"/>
      <c r="AH143" s="2638"/>
      <c r="AI143" s="2639"/>
      <c r="AJ143" s="2638"/>
      <c r="AK143" s="2639"/>
      <c r="AL143" s="2638"/>
      <c r="AM143" s="2640"/>
      <c r="AN143" s="2641">
        <v>0</v>
      </c>
      <c r="AO143" s="2639">
        <v>0</v>
      </c>
      <c r="AP143" s="3"/>
      <c r="CG143" s="5">
        <v>0</v>
      </c>
      <c r="CH143" s="5">
        <v>0</v>
      </c>
      <c r="CI143" s="5">
        <v>0</v>
      </c>
      <c r="CJ143" s="5">
        <v>0</v>
      </c>
    </row>
    <row r="144" spans="1:88" x14ac:dyDescent="0.2">
      <c r="A144" s="2871"/>
      <c r="B144" s="109" t="s">
        <v>207</v>
      </c>
      <c r="C144" s="383">
        <f t="shared" si="16"/>
        <v>7</v>
      </c>
      <c r="D144" s="384">
        <f t="shared" si="15"/>
        <v>4</v>
      </c>
      <c r="E144" s="358">
        <f>+G144+I144+K144+M144+O144+Q144+S144+U144+W144+Y144+AA144+AC144+AE144+AG144+AI144+AK144+AM144</f>
        <v>3</v>
      </c>
      <c r="F144" s="45"/>
      <c r="G144" s="46"/>
      <c r="H144" s="45"/>
      <c r="I144" s="46"/>
      <c r="J144" s="45"/>
      <c r="K144" s="46"/>
      <c r="L144" s="45"/>
      <c r="M144" s="46"/>
      <c r="N144" s="45"/>
      <c r="O144" s="46"/>
      <c r="P144" s="45"/>
      <c r="Q144" s="46"/>
      <c r="R144" s="45"/>
      <c r="S144" s="46"/>
      <c r="T144" s="45">
        <v>1</v>
      </c>
      <c r="U144" s="46"/>
      <c r="V144" s="45">
        <v>1</v>
      </c>
      <c r="W144" s="46"/>
      <c r="X144" s="45">
        <v>1</v>
      </c>
      <c r="Y144" s="46"/>
      <c r="Z144" s="45"/>
      <c r="AA144" s="46">
        <v>1</v>
      </c>
      <c r="AB144" s="45"/>
      <c r="AC144" s="46">
        <v>2</v>
      </c>
      <c r="AD144" s="45"/>
      <c r="AE144" s="46"/>
      <c r="AF144" s="45"/>
      <c r="AG144" s="46"/>
      <c r="AH144" s="45">
        <v>1</v>
      </c>
      <c r="AI144" s="46"/>
      <c r="AJ144" s="45"/>
      <c r="AK144" s="46"/>
      <c r="AL144" s="45"/>
      <c r="AM144" s="415"/>
      <c r="AN144" s="110">
        <v>0</v>
      </c>
      <c r="AO144" s="46">
        <v>0</v>
      </c>
      <c r="AP144" s="3"/>
    </row>
    <row r="145" spans="1:88" x14ac:dyDescent="0.2">
      <c r="A145" s="2871"/>
      <c r="B145" s="109" t="s">
        <v>208</v>
      </c>
      <c r="C145" s="383">
        <f>SUM(D145:E145)</f>
        <v>7</v>
      </c>
      <c r="D145" s="384">
        <f t="shared" si="15"/>
        <v>3</v>
      </c>
      <c r="E145" s="358">
        <f t="shared" si="15"/>
        <v>4</v>
      </c>
      <c r="F145" s="45"/>
      <c r="G145" s="46"/>
      <c r="H145" s="45"/>
      <c r="I145" s="46"/>
      <c r="J145" s="45"/>
      <c r="K145" s="46"/>
      <c r="L145" s="45"/>
      <c r="M145" s="46"/>
      <c r="N145" s="45"/>
      <c r="O145" s="46"/>
      <c r="P145" s="45"/>
      <c r="Q145" s="46"/>
      <c r="R145" s="45">
        <v>1</v>
      </c>
      <c r="S145" s="46"/>
      <c r="T145" s="45"/>
      <c r="U145" s="46"/>
      <c r="V145" s="45"/>
      <c r="W145" s="46">
        <v>1</v>
      </c>
      <c r="X145" s="45"/>
      <c r="Y145" s="46"/>
      <c r="Z145" s="45"/>
      <c r="AA145" s="46">
        <v>1</v>
      </c>
      <c r="AB145" s="45">
        <v>1</v>
      </c>
      <c r="AC145" s="46"/>
      <c r="AD145" s="45">
        <v>1</v>
      </c>
      <c r="AE145" s="46">
        <v>1</v>
      </c>
      <c r="AF145" s="45"/>
      <c r="AG145" s="46"/>
      <c r="AH145" s="45"/>
      <c r="AI145" s="46">
        <v>1</v>
      </c>
      <c r="AJ145" s="45"/>
      <c r="AK145" s="46"/>
      <c r="AL145" s="45"/>
      <c r="AM145" s="415"/>
      <c r="AN145" s="110">
        <v>0</v>
      </c>
      <c r="AO145" s="46">
        <v>0</v>
      </c>
      <c r="AP145" s="3"/>
    </row>
    <row r="146" spans="1:88" x14ac:dyDescent="0.2">
      <c r="A146" s="2871"/>
      <c r="B146" s="416" t="s">
        <v>209</v>
      </c>
      <c r="C146" s="383">
        <f t="shared" si="16"/>
        <v>0</v>
      </c>
      <c r="D146" s="384">
        <f>+F146+H146+J146+L146+N146+P146+R146+T146+V146+X146+Z146+AB146+AD146+AF146+AH146+AJ146+AL146</f>
        <v>0</v>
      </c>
      <c r="E146" s="358">
        <f t="shared" si="15"/>
        <v>0</v>
      </c>
      <c r="F146" s="45"/>
      <c r="G146" s="46"/>
      <c r="H146" s="45"/>
      <c r="I146" s="46"/>
      <c r="J146" s="45"/>
      <c r="K146" s="46"/>
      <c r="L146" s="45"/>
      <c r="M146" s="46"/>
      <c r="N146" s="45"/>
      <c r="O146" s="46"/>
      <c r="P146" s="45"/>
      <c r="Q146" s="46"/>
      <c r="R146" s="45"/>
      <c r="S146" s="46"/>
      <c r="T146" s="45"/>
      <c r="U146" s="46"/>
      <c r="V146" s="45"/>
      <c r="W146" s="46"/>
      <c r="X146" s="45"/>
      <c r="Y146" s="46"/>
      <c r="Z146" s="45"/>
      <c r="AA146" s="46"/>
      <c r="AB146" s="45"/>
      <c r="AC146" s="46"/>
      <c r="AD146" s="45"/>
      <c r="AE146" s="46"/>
      <c r="AF146" s="45"/>
      <c r="AG146" s="46"/>
      <c r="AH146" s="45"/>
      <c r="AI146" s="46"/>
      <c r="AJ146" s="45"/>
      <c r="AK146" s="46"/>
      <c r="AL146" s="45"/>
      <c r="AM146" s="415"/>
      <c r="AN146" s="110">
        <v>0</v>
      </c>
      <c r="AO146" s="46">
        <v>0</v>
      </c>
      <c r="AP146" s="3"/>
    </row>
    <row r="147" spans="1:88" x14ac:dyDescent="0.2">
      <c r="A147" s="2871"/>
      <c r="B147" s="109" t="s">
        <v>210</v>
      </c>
      <c r="C147" s="421">
        <f t="shared" si="16"/>
        <v>0</v>
      </c>
      <c r="D147" s="422">
        <f t="shared" si="15"/>
        <v>0</v>
      </c>
      <c r="E147" s="423">
        <f t="shared" si="15"/>
        <v>0</v>
      </c>
      <c r="F147" s="79"/>
      <c r="G147" s="73"/>
      <c r="H147" s="79"/>
      <c r="I147" s="73"/>
      <c r="J147" s="79"/>
      <c r="K147" s="73"/>
      <c r="L147" s="79"/>
      <c r="M147" s="73"/>
      <c r="N147" s="79"/>
      <c r="O147" s="73"/>
      <c r="P147" s="79"/>
      <c r="Q147" s="73"/>
      <c r="R147" s="79"/>
      <c r="S147" s="73"/>
      <c r="T147" s="79"/>
      <c r="U147" s="73"/>
      <c r="V147" s="79"/>
      <c r="W147" s="73"/>
      <c r="X147" s="79"/>
      <c r="Y147" s="73"/>
      <c r="Z147" s="79"/>
      <c r="AA147" s="73"/>
      <c r="AB147" s="79"/>
      <c r="AC147" s="73"/>
      <c r="AD147" s="79"/>
      <c r="AE147" s="73"/>
      <c r="AF147" s="79"/>
      <c r="AG147" s="73"/>
      <c r="AH147" s="79"/>
      <c r="AI147" s="73"/>
      <c r="AJ147" s="79"/>
      <c r="AK147" s="73"/>
      <c r="AL147" s="79"/>
      <c r="AM147" s="417"/>
      <c r="AN147" s="418">
        <v>0</v>
      </c>
      <c r="AO147" s="73">
        <v>0</v>
      </c>
      <c r="AP147" s="3"/>
    </row>
    <row r="148" spans="1:88" x14ac:dyDescent="0.2">
      <c r="A148" s="3169"/>
      <c r="B148" s="230" t="s">
        <v>212</v>
      </c>
      <c r="C148" s="401">
        <f t="shared" si="16"/>
        <v>0</v>
      </c>
      <c r="D148" s="402">
        <f t="shared" si="15"/>
        <v>0</v>
      </c>
      <c r="E148" s="419">
        <f t="shared" si="15"/>
        <v>0</v>
      </c>
      <c r="F148" s="88"/>
      <c r="G148" s="89"/>
      <c r="H148" s="88"/>
      <c r="I148" s="89"/>
      <c r="J148" s="88"/>
      <c r="K148" s="89"/>
      <c r="L148" s="88"/>
      <c r="M148" s="89"/>
      <c r="N148" s="88"/>
      <c r="O148" s="89"/>
      <c r="P148" s="88"/>
      <c r="Q148" s="89"/>
      <c r="R148" s="88"/>
      <c r="S148" s="89"/>
      <c r="T148" s="88"/>
      <c r="U148" s="89"/>
      <c r="V148" s="88"/>
      <c r="W148" s="89"/>
      <c r="X148" s="88"/>
      <c r="Y148" s="89"/>
      <c r="Z148" s="88"/>
      <c r="AA148" s="89"/>
      <c r="AB148" s="88"/>
      <c r="AC148" s="89"/>
      <c r="AD148" s="88"/>
      <c r="AE148" s="89"/>
      <c r="AF148" s="88"/>
      <c r="AG148" s="89"/>
      <c r="AH148" s="88"/>
      <c r="AI148" s="89"/>
      <c r="AJ148" s="88"/>
      <c r="AK148" s="89"/>
      <c r="AL148" s="88"/>
      <c r="AM148" s="420"/>
      <c r="AN148" s="126">
        <v>0</v>
      </c>
      <c r="AO148" s="89">
        <v>0</v>
      </c>
      <c r="AP148" s="3"/>
    </row>
    <row r="149" spans="1:88" ht="21.75" customHeight="1" x14ac:dyDescent="0.25">
      <c r="A149" s="9" t="s">
        <v>214</v>
      </c>
      <c r="B149" s="424"/>
      <c r="C149" s="424"/>
      <c r="D149" s="424"/>
      <c r="E149" s="424"/>
      <c r="F149" s="424"/>
      <c r="G149" s="424"/>
      <c r="H149" s="424"/>
      <c r="I149" s="424"/>
      <c r="J149" s="424"/>
      <c r="K149" s="424"/>
      <c r="L149" s="424"/>
      <c r="M149" s="424"/>
      <c r="N149" s="424"/>
      <c r="O149" s="424"/>
      <c r="P149" s="408"/>
    </row>
    <row r="150" spans="1:88" ht="17.25" customHeight="1" x14ac:dyDescent="0.2">
      <c r="A150" s="3168" t="s">
        <v>215</v>
      </c>
      <c r="B150" s="3170" t="s">
        <v>32</v>
      </c>
      <c r="C150" s="3172" t="s">
        <v>186</v>
      </c>
      <c r="D150" s="3173"/>
      <c r="E150" s="3173"/>
      <c r="F150" s="3173"/>
      <c r="G150" s="3173"/>
      <c r="H150" s="3173"/>
      <c r="I150" s="3173"/>
      <c r="J150" s="3173"/>
      <c r="K150" s="3173"/>
      <c r="L150" s="3173"/>
      <c r="M150" s="3173"/>
      <c r="N150" s="3173"/>
      <c r="O150" s="3173"/>
      <c r="P150" s="3173"/>
      <c r="Q150" s="3173"/>
      <c r="R150" s="3173"/>
      <c r="S150" s="3174"/>
      <c r="T150" s="3175" t="s">
        <v>7</v>
      </c>
      <c r="U150" s="3176" t="s">
        <v>8</v>
      </c>
      <c r="BX150" s="2"/>
      <c r="BY150" s="2"/>
      <c r="BZ150" s="2"/>
    </row>
    <row r="151" spans="1:88" ht="24" customHeight="1" x14ac:dyDescent="0.2">
      <c r="A151" s="3169"/>
      <c r="B151" s="3171"/>
      <c r="C151" s="2642" t="s">
        <v>216</v>
      </c>
      <c r="D151" s="2643" t="s">
        <v>217</v>
      </c>
      <c r="E151" s="2643" t="s">
        <v>218</v>
      </c>
      <c r="F151" s="2643" t="s">
        <v>69</v>
      </c>
      <c r="G151" s="2643" t="s">
        <v>219</v>
      </c>
      <c r="H151" s="2643" t="s">
        <v>220</v>
      </c>
      <c r="I151" s="2643" t="s">
        <v>221</v>
      </c>
      <c r="J151" s="2643" t="s">
        <v>222</v>
      </c>
      <c r="K151" s="2643" t="s">
        <v>223</v>
      </c>
      <c r="L151" s="2643" t="s">
        <v>224</v>
      </c>
      <c r="M151" s="2643" t="s">
        <v>225</v>
      </c>
      <c r="N151" s="2643" t="s">
        <v>226</v>
      </c>
      <c r="O151" s="2643" t="s">
        <v>227</v>
      </c>
      <c r="P151" s="2643" t="s">
        <v>228</v>
      </c>
      <c r="Q151" s="2643" t="s">
        <v>229</v>
      </c>
      <c r="R151" s="2643" t="s">
        <v>230</v>
      </c>
      <c r="S151" s="2644" t="s">
        <v>231</v>
      </c>
      <c r="T151" s="3175"/>
      <c r="U151" s="3176"/>
      <c r="BX151" s="2"/>
      <c r="BY151" s="2"/>
      <c r="BZ151" s="2"/>
    </row>
    <row r="152" spans="1:88" ht="29.25" customHeight="1" x14ac:dyDescent="0.2">
      <c r="A152" s="2645" t="s">
        <v>232</v>
      </c>
      <c r="B152" s="2646">
        <f>SUM(C152:S152)</f>
        <v>116</v>
      </c>
      <c r="C152" s="88">
        <v>0</v>
      </c>
      <c r="D152" s="145">
        <v>0</v>
      </c>
      <c r="E152" s="145">
        <v>0</v>
      </c>
      <c r="F152" s="145">
        <v>0</v>
      </c>
      <c r="G152" s="145">
        <v>5</v>
      </c>
      <c r="H152" s="145">
        <v>6</v>
      </c>
      <c r="I152" s="145">
        <v>2</v>
      </c>
      <c r="J152" s="145">
        <v>0</v>
      </c>
      <c r="K152" s="145">
        <v>2</v>
      </c>
      <c r="L152" s="145">
        <v>3</v>
      </c>
      <c r="M152" s="145">
        <v>8</v>
      </c>
      <c r="N152" s="145">
        <v>11</v>
      </c>
      <c r="O152" s="145">
        <v>12</v>
      </c>
      <c r="P152" s="145">
        <v>17</v>
      </c>
      <c r="Q152" s="145">
        <v>15</v>
      </c>
      <c r="R152" s="145">
        <v>14</v>
      </c>
      <c r="S152" s="420">
        <v>21</v>
      </c>
      <c r="T152" s="126">
        <v>2</v>
      </c>
      <c r="U152" s="167">
        <v>0</v>
      </c>
      <c r="V152" s="3"/>
      <c r="BX152" s="2"/>
      <c r="BY152" s="2"/>
      <c r="BZ152" s="2"/>
      <c r="CG152" s="5">
        <v>0</v>
      </c>
      <c r="CH152" s="5">
        <v>0</v>
      </c>
      <c r="CI152" s="5">
        <v>0</v>
      </c>
      <c r="CJ152" s="5">
        <v>0</v>
      </c>
    </row>
    <row r="204" spans="1:104" hidden="1" x14ac:dyDescent="0.2"/>
    <row r="205" spans="1:104" hidden="1" x14ac:dyDescent="0.2"/>
    <row r="206" spans="1:104" s="430" customFormat="1" ht="18.75" hidden="1" customHeight="1" x14ac:dyDescent="0.2">
      <c r="A206" s="430">
        <f>SUM(B12:D12,B31:B44,B48:B49,B54,B57,C82:E82,B96:B98,B106:F106,B110:B112,B117:B119,C124:C130,C83:C85,B77,B72:B73,B63:G64)</f>
        <v>62475</v>
      </c>
      <c r="B206" s="430">
        <f>SUM(CG13:CJ134)</f>
        <v>0</v>
      </c>
      <c r="BX206" s="431"/>
      <c r="BY206" s="431"/>
      <c r="BZ206" s="431"/>
      <c r="CA206" s="431"/>
      <c r="CB206" s="431"/>
      <c r="CC206" s="431"/>
      <c r="CD206" s="431"/>
      <c r="CE206" s="431"/>
      <c r="CF206" s="431"/>
      <c r="CG206" s="431"/>
      <c r="CH206" s="431"/>
      <c r="CI206" s="431"/>
      <c r="CJ206" s="431"/>
      <c r="CK206" s="431"/>
      <c r="CL206" s="431"/>
      <c r="CM206" s="431"/>
      <c r="CN206" s="431"/>
      <c r="CO206" s="431"/>
      <c r="CP206" s="431"/>
      <c r="CQ206" s="431"/>
      <c r="CR206" s="431"/>
      <c r="CS206" s="431"/>
      <c r="CT206" s="431"/>
      <c r="CU206" s="431"/>
      <c r="CV206" s="431"/>
      <c r="CW206" s="431"/>
      <c r="CX206" s="431"/>
      <c r="CY206" s="431"/>
      <c r="CZ206" s="431"/>
    </row>
    <row r="207" spans="1:104" hidden="1" x14ac:dyDescent="0.2"/>
    <row r="208" spans="1:104" hidden="1" x14ac:dyDescent="0.2"/>
  </sheetData>
  <mergeCells count="200">
    <mergeCell ref="A6:W6"/>
    <mergeCell ref="A9:A11"/>
    <mergeCell ref="B9:D10"/>
    <mergeCell ref="E9:AN9"/>
    <mergeCell ref="AO9:AO11"/>
    <mergeCell ref="AP9:AP11"/>
    <mergeCell ref="S10:T10"/>
    <mergeCell ref="U10:V10"/>
    <mergeCell ref="W10:X10"/>
    <mergeCell ref="Y10:Z10"/>
    <mergeCell ref="AQ9:AQ11"/>
    <mergeCell ref="AR9:AR11"/>
    <mergeCell ref="AS9:AS11"/>
    <mergeCell ref="E10:F10"/>
    <mergeCell ref="G10:H10"/>
    <mergeCell ref="I10:J10"/>
    <mergeCell ref="K10:L10"/>
    <mergeCell ref="M10:N10"/>
    <mergeCell ref="O10:P10"/>
    <mergeCell ref="Q10:R10"/>
    <mergeCell ref="AM10:AN10"/>
    <mergeCell ref="AA10:AB10"/>
    <mergeCell ref="AC10:AD10"/>
    <mergeCell ref="AE10:AF10"/>
    <mergeCell ref="AG10:AH10"/>
    <mergeCell ref="AI10:AJ10"/>
    <mergeCell ref="AK10:AL10"/>
    <mergeCell ref="A28:A30"/>
    <mergeCell ref="B28:D29"/>
    <mergeCell ref="E28:AN28"/>
    <mergeCell ref="AO28:AO30"/>
    <mergeCell ref="AP28:AP30"/>
    <mergeCell ref="S29:T29"/>
    <mergeCell ref="U29:V29"/>
    <mergeCell ref="W29:X29"/>
    <mergeCell ref="Y29:Z29"/>
    <mergeCell ref="AQ28:AQ30"/>
    <mergeCell ref="AR28:AR30"/>
    <mergeCell ref="AS28:AS30"/>
    <mergeCell ref="E29:F29"/>
    <mergeCell ref="G29:H29"/>
    <mergeCell ref="I29:J29"/>
    <mergeCell ref="K29:L29"/>
    <mergeCell ref="M29:N29"/>
    <mergeCell ref="O29:P29"/>
    <mergeCell ref="Q29:R29"/>
    <mergeCell ref="W51:W53"/>
    <mergeCell ref="E52:E53"/>
    <mergeCell ref="F52:F53"/>
    <mergeCell ref="G52:G53"/>
    <mergeCell ref="H52:H53"/>
    <mergeCell ref="I52:I53"/>
    <mergeCell ref="J52:J53"/>
    <mergeCell ref="AM29:AN29"/>
    <mergeCell ref="A46:A47"/>
    <mergeCell ref="B46:B47"/>
    <mergeCell ref="C46:F46"/>
    <mergeCell ref="G46:J46"/>
    <mergeCell ref="L46:R46"/>
    <mergeCell ref="AA29:AB29"/>
    <mergeCell ref="AC29:AD29"/>
    <mergeCell ref="AE29:AF29"/>
    <mergeCell ref="AG29:AH29"/>
    <mergeCell ref="AI29:AJ29"/>
    <mergeCell ref="AK29:AL29"/>
    <mergeCell ref="S52:S53"/>
    <mergeCell ref="T52:T53"/>
    <mergeCell ref="U52:U53"/>
    <mergeCell ref="V52:V53"/>
    <mergeCell ref="K52:K53"/>
    <mergeCell ref="A66:A67"/>
    <mergeCell ref="B66:C66"/>
    <mergeCell ref="D66:E66"/>
    <mergeCell ref="Q52:Q53"/>
    <mergeCell ref="R52:R53"/>
    <mergeCell ref="A51:A53"/>
    <mergeCell ref="B51:D52"/>
    <mergeCell ref="E51:V51"/>
    <mergeCell ref="A75:A76"/>
    <mergeCell ref="B75:B76"/>
    <mergeCell ref="C75:C76"/>
    <mergeCell ref="D75:D76"/>
    <mergeCell ref="L52:L53"/>
    <mergeCell ref="M52:M53"/>
    <mergeCell ref="N52:N53"/>
    <mergeCell ref="O52:O53"/>
    <mergeCell ref="P52:P53"/>
    <mergeCell ref="A61:A62"/>
    <mergeCell ref="B61:C61"/>
    <mergeCell ref="D61:E61"/>
    <mergeCell ref="F61:G61"/>
    <mergeCell ref="A78:G78"/>
    <mergeCell ref="A79:A81"/>
    <mergeCell ref="B79:B81"/>
    <mergeCell ref="C79:E80"/>
    <mergeCell ref="F79:AI79"/>
    <mergeCell ref="V80:W80"/>
    <mergeCell ref="AD80:AE80"/>
    <mergeCell ref="AF80:AG80"/>
    <mergeCell ref="AH80:AI80"/>
    <mergeCell ref="AJ79:AJ81"/>
    <mergeCell ref="AK79:AK81"/>
    <mergeCell ref="F80:G80"/>
    <mergeCell ref="H80:I80"/>
    <mergeCell ref="J80:K80"/>
    <mergeCell ref="L80:M80"/>
    <mergeCell ref="N80:O80"/>
    <mergeCell ref="P80:Q80"/>
    <mergeCell ref="R80:S80"/>
    <mergeCell ref="T80:U80"/>
    <mergeCell ref="A83:A84"/>
    <mergeCell ref="A87:A88"/>
    <mergeCell ref="B87:B88"/>
    <mergeCell ref="C87:C88"/>
    <mergeCell ref="D87:D88"/>
    <mergeCell ref="E87:E88"/>
    <mergeCell ref="X80:Y80"/>
    <mergeCell ref="Z80:AA80"/>
    <mergeCell ref="AB80:AC80"/>
    <mergeCell ref="A108:A109"/>
    <mergeCell ref="B108:B109"/>
    <mergeCell ref="C108:L108"/>
    <mergeCell ref="M108:M109"/>
    <mergeCell ref="F87:F88"/>
    <mergeCell ref="A89:F89"/>
    <mergeCell ref="A95:F95"/>
    <mergeCell ref="A99:F99"/>
    <mergeCell ref="A100:A102"/>
    <mergeCell ref="B100:E101"/>
    <mergeCell ref="F100:I101"/>
    <mergeCell ref="AO114:AO116"/>
    <mergeCell ref="AP114:AP116"/>
    <mergeCell ref="E115:F115"/>
    <mergeCell ref="G115:H115"/>
    <mergeCell ref="I115:J115"/>
    <mergeCell ref="K115:L115"/>
    <mergeCell ref="M115:N115"/>
    <mergeCell ref="J100:J102"/>
    <mergeCell ref="K100:L101"/>
    <mergeCell ref="M100:N101"/>
    <mergeCell ref="AM115:AN115"/>
    <mergeCell ref="AA115:AB115"/>
    <mergeCell ref="AC115:AD115"/>
    <mergeCell ref="AE115:AF115"/>
    <mergeCell ref="AG115:AH115"/>
    <mergeCell ref="AI115:AJ115"/>
    <mergeCell ref="AK115:AL115"/>
    <mergeCell ref="O115:P115"/>
    <mergeCell ref="Q115:R115"/>
    <mergeCell ref="S115:T115"/>
    <mergeCell ref="U115:V115"/>
    <mergeCell ref="W115:X115"/>
    <mergeCell ref="Y115:Z115"/>
    <mergeCell ref="A114:A116"/>
    <mergeCell ref="B114:D115"/>
    <mergeCell ref="N122:O122"/>
    <mergeCell ref="A124:A126"/>
    <mergeCell ref="A127:A130"/>
    <mergeCell ref="A132:A134"/>
    <mergeCell ref="B132:B134"/>
    <mergeCell ref="C132:C134"/>
    <mergeCell ref="D132:D134"/>
    <mergeCell ref="E132:E134"/>
    <mergeCell ref="F132:AM132"/>
    <mergeCell ref="V133:W133"/>
    <mergeCell ref="A121:B123"/>
    <mergeCell ref="C121:E122"/>
    <mergeCell ref="F121:O121"/>
    <mergeCell ref="P121:P123"/>
    <mergeCell ref="Q121:Q123"/>
    <mergeCell ref="F122:G122"/>
    <mergeCell ref="H122:I122"/>
    <mergeCell ref="J122:K122"/>
    <mergeCell ref="L122:M122"/>
    <mergeCell ref="E114:AN114"/>
    <mergeCell ref="AN132:AN134"/>
    <mergeCell ref="AO132:AO134"/>
    <mergeCell ref="F133:G133"/>
    <mergeCell ref="H133:I133"/>
    <mergeCell ref="J133:K133"/>
    <mergeCell ref="L133:M133"/>
    <mergeCell ref="N133:O133"/>
    <mergeCell ref="P133:Q133"/>
    <mergeCell ref="R133:S133"/>
    <mergeCell ref="T133:U133"/>
    <mergeCell ref="AJ133:AK133"/>
    <mergeCell ref="AL133:AM133"/>
    <mergeCell ref="AB133:AC133"/>
    <mergeCell ref="AD133:AE133"/>
    <mergeCell ref="AF133:AG133"/>
    <mergeCell ref="AH133:AI133"/>
    <mergeCell ref="A135:A142"/>
    <mergeCell ref="A143:A148"/>
    <mergeCell ref="A150:A151"/>
    <mergeCell ref="B150:B151"/>
    <mergeCell ref="C150:S150"/>
    <mergeCell ref="T150:T151"/>
    <mergeCell ref="U150:U151"/>
    <mergeCell ref="X133:Y133"/>
    <mergeCell ref="Z133:AA133"/>
  </mergeCells>
  <dataValidations count="2">
    <dataValidation type="whole" operator="greaterThanOrEqual" allowBlank="1" showInputMessage="1" showErrorMessage="1" errorTitle="Error" error="Favor Ingrese sólo Números." sqref="E13:AS26 E31:AS44 C48:J49 C55:W56 C58:W59 B63:G64 B68:E69 B72:B73 C77:D77 F82:AK85 C90:F94 C96:F98 B103:N105 B110:M112 E117:AP119 F124:Q130 F135:AO148 C152:U152" xr:uid="{262E9E34-5F3A-42E3-BE96-5A835FB48E1E}">
      <formula1>0</formula1>
    </dataValidation>
    <dataValidation type="whole" allowBlank="1" showInputMessage="1" showErrorMessage="1" sqref="C132:E132" xr:uid="{A6F21162-5A37-4EF6-B013-4B5E93DD3263}">
      <formula1>0</formula1>
      <formula2>1E+30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3D326-A9BF-4421-AFC6-97AA11D939E9}">
  <dimension ref="A1:CZ208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45.7109375" style="2" customWidth="1"/>
    <col min="2" max="2" width="24" style="2" customWidth="1"/>
    <col min="3" max="3" width="12.5703125" style="2" customWidth="1"/>
    <col min="4" max="4" width="17.28515625" style="2" customWidth="1"/>
    <col min="5" max="5" width="16.28515625" style="2" customWidth="1"/>
    <col min="6" max="6" width="13.85546875" style="2" customWidth="1"/>
    <col min="7" max="7" width="12.28515625" style="2" customWidth="1"/>
    <col min="8" max="8" width="14.5703125" style="2" customWidth="1"/>
    <col min="9" max="9" width="12.28515625" style="2" customWidth="1"/>
    <col min="10" max="10" width="13.28515625" style="2" customWidth="1"/>
    <col min="11" max="12" width="11.42578125" style="2"/>
    <col min="13" max="13" width="11.85546875" style="2" customWidth="1"/>
    <col min="14" max="14" width="13.85546875" style="2" customWidth="1"/>
    <col min="15" max="18" width="11.42578125" style="2"/>
    <col min="19" max="19" width="13.5703125" style="2" customWidth="1"/>
    <col min="20" max="40" width="11.42578125" style="2"/>
    <col min="41" max="41" width="11.28515625" style="2" customWidth="1"/>
    <col min="42" max="42" width="12" style="2" customWidth="1"/>
    <col min="43" max="75" width="11.42578125" style="2"/>
    <col min="76" max="76" width="11.28515625" style="3" customWidth="1"/>
    <col min="77" max="77" width="11.85546875" style="3" customWidth="1"/>
    <col min="78" max="78" width="10.85546875" style="4" customWidth="1"/>
    <col min="79" max="103" width="10.85546875" style="5" hidden="1" customWidth="1"/>
    <col min="104" max="104" width="6.42578125" style="5" hidden="1" customWidth="1"/>
    <col min="105" max="105" width="10.85546875" style="2" customWidth="1"/>
    <col min="106" max="16384" width="11.42578125" style="2"/>
  </cols>
  <sheetData>
    <row r="1" spans="1:104" ht="16.350000000000001" customHeight="1" x14ac:dyDescent="0.2">
      <c r="A1" s="1" t="s">
        <v>0</v>
      </c>
    </row>
    <row r="2" spans="1:104" ht="16.350000000000001" customHeight="1" x14ac:dyDescent="0.2">
      <c r="A2" s="1" t="str">
        <f>CONCATENATE("COMUNA: ",[5]NOMBRE!B2," - ","( ",[5]NOMBRE!C2,[5]NOMBRE!D2,[5]NOMBRE!E2,[5]NOMBRE!F2,[5]NOMBRE!G2," )")</f>
        <v>COMUNA: LINARES - ( 07401 )</v>
      </c>
    </row>
    <row r="3" spans="1:104" ht="16.350000000000001" customHeight="1" x14ac:dyDescent="0.2">
      <c r="A3" s="1" t="str">
        <f>CONCATENATE("ESTABLECIMIENTO/ESTRATEGIA: ",[5]NOMBRE!B3," - ","( ",[5]NOMBRE!C3,[5]NOMBRE!D3,[5]NOMBRE!E3,[5]NOMBRE!F3,[5]NOMBRE!G3,[5]NOMBRE!H3," )")</f>
        <v>ESTABLECIMIENTO/ESTRATEGIA: HOSPITAL PRESIDENTE CARLOS IBAÑEZ DEL CAMPO - ( 116108 )</v>
      </c>
    </row>
    <row r="4" spans="1:104" ht="16.350000000000001" customHeight="1" x14ac:dyDescent="0.2">
      <c r="A4" s="1" t="str">
        <f>CONCATENATE("MES: ",[5]NOMBRE!B6," - ","( ",[5]NOMBRE!C6,[5]NOMBRE!D6," )")</f>
        <v>MES: ABRIL - ( 04 )</v>
      </c>
    </row>
    <row r="5" spans="1:104" ht="16.350000000000001" customHeight="1" x14ac:dyDescent="0.2">
      <c r="A5" s="1" t="str">
        <f>CONCATENATE("AÑO: ",[5]NOMBRE!B7)</f>
        <v>AÑO: 2022</v>
      </c>
    </row>
    <row r="6" spans="1:104" ht="15" x14ac:dyDescent="0.2">
      <c r="A6" s="2974" t="s">
        <v>1</v>
      </c>
      <c r="B6" s="2974"/>
      <c r="C6" s="2974"/>
      <c r="D6" s="2974"/>
      <c r="E6" s="2974"/>
      <c r="F6" s="2974"/>
      <c r="G6" s="2974"/>
      <c r="H6" s="2974"/>
      <c r="I6" s="2974"/>
      <c r="J6" s="2974"/>
      <c r="K6" s="2974"/>
      <c r="L6" s="2974"/>
      <c r="M6" s="2974"/>
      <c r="N6" s="2974"/>
      <c r="O6" s="2974"/>
      <c r="P6" s="2974"/>
      <c r="Q6" s="2974"/>
      <c r="R6" s="2974"/>
      <c r="S6" s="2974"/>
      <c r="T6" s="2974"/>
      <c r="U6" s="2974"/>
      <c r="V6" s="2974"/>
      <c r="W6" s="2974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</row>
    <row r="7" spans="1:104" ht="15" x14ac:dyDescent="0.2">
      <c r="A7" s="445"/>
      <c r="B7" s="445"/>
      <c r="C7" s="445"/>
      <c r="D7" s="445"/>
      <c r="E7" s="445"/>
      <c r="F7" s="445"/>
      <c r="G7" s="445"/>
      <c r="H7" s="445"/>
      <c r="I7" s="445"/>
      <c r="J7" s="445"/>
      <c r="K7" s="445"/>
      <c r="L7" s="445"/>
      <c r="M7" s="445"/>
      <c r="N7" s="445"/>
      <c r="O7" s="445"/>
      <c r="P7" s="445"/>
      <c r="Q7" s="445"/>
      <c r="R7" s="445"/>
      <c r="S7" s="445"/>
      <c r="T7" s="445"/>
      <c r="U7" s="445"/>
      <c r="V7" s="445"/>
      <c r="W7" s="445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</row>
    <row r="8" spans="1:104" ht="31.35" customHeight="1" x14ac:dyDescent="0.2">
      <c r="A8" s="9" t="s">
        <v>2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"/>
      <c r="Z8" s="1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</row>
    <row r="9" spans="1:104" ht="20.100000000000001" customHeight="1" x14ac:dyDescent="0.2">
      <c r="A9" s="3323" t="s">
        <v>3</v>
      </c>
      <c r="B9" s="3317" t="s">
        <v>4</v>
      </c>
      <c r="C9" s="3338"/>
      <c r="D9" s="3313"/>
      <c r="E9" s="3325" t="s">
        <v>5</v>
      </c>
      <c r="F9" s="3326"/>
      <c r="G9" s="3326"/>
      <c r="H9" s="3326"/>
      <c r="I9" s="3326"/>
      <c r="J9" s="3326"/>
      <c r="K9" s="3326"/>
      <c r="L9" s="3326"/>
      <c r="M9" s="3326"/>
      <c r="N9" s="3326"/>
      <c r="O9" s="3326"/>
      <c r="P9" s="3326"/>
      <c r="Q9" s="3326"/>
      <c r="R9" s="3326"/>
      <c r="S9" s="3326"/>
      <c r="T9" s="3326"/>
      <c r="U9" s="3326"/>
      <c r="V9" s="3326"/>
      <c r="W9" s="3326"/>
      <c r="X9" s="3326"/>
      <c r="Y9" s="3326"/>
      <c r="Z9" s="3326"/>
      <c r="AA9" s="3326"/>
      <c r="AB9" s="3326"/>
      <c r="AC9" s="3326"/>
      <c r="AD9" s="3326"/>
      <c r="AE9" s="3326"/>
      <c r="AF9" s="3326"/>
      <c r="AG9" s="3326"/>
      <c r="AH9" s="3326"/>
      <c r="AI9" s="3326"/>
      <c r="AJ9" s="3326"/>
      <c r="AK9" s="3326"/>
      <c r="AL9" s="3326"/>
      <c r="AM9" s="3326"/>
      <c r="AN9" s="3335"/>
      <c r="AO9" s="3313" t="s">
        <v>6</v>
      </c>
      <c r="AP9" s="3321" t="s">
        <v>7</v>
      </c>
      <c r="AQ9" s="3321" t="s">
        <v>8</v>
      </c>
      <c r="AR9" s="3313" t="s">
        <v>9</v>
      </c>
      <c r="AS9" s="3313" t="s">
        <v>10</v>
      </c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W9" s="3"/>
      <c r="BY9" s="4"/>
      <c r="CZ9" s="2"/>
    </row>
    <row r="10" spans="1:104" ht="20.100000000000001" customHeight="1" x14ac:dyDescent="0.2">
      <c r="A10" s="2888"/>
      <c r="B10" s="3318"/>
      <c r="C10" s="2894"/>
      <c r="D10" s="3314"/>
      <c r="E10" s="3325" t="s">
        <v>11</v>
      </c>
      <c r="F10" s="3327"/>
      <c r="G10" s="3332" t="s">
        <v>12</v>
      </c>
      <c r="H10" s="3333"/>
      <c r="I10" s="3332" t="s">
        <v>13</v>
      </c>
      <c r="J10" s="3333"/>
      <c r="K10" s="3332" t="s">
        <v>14</v>
      </c>
      <c r="L10" s="3333"/>
      <c r="M10" s="3332" t="s">
        <v>15</v>
      </c>
      <c r="N10" s="3333"/>
      <c r="O10" s="3332" t="s">
        <v>16</v>
      </c>
      <c r="P10" s="3333"/>
      <c r="Q10" s="3332" t="s">
        <v>17</v>
      </c>
      <c r="R10" s="3333"/>
      <c r="S10" s="3332" t="s">
        <v>18</v>
      </c>
      <c r="T10" s="3333"/>
      <c r="U10" s="3332" t="s">
        <v>19</v>
      </c>
      <c r="V10" s="3333"/>
      <c r="W10" s="3332" t="s">
        <v>20</v>
      </c>
      <c r="X10" s="3333"/>
      <c r="Y10" s="3332" t="s">
        <v>21</v>
      </c>
      <c r="Z10" s="3333"/>
      <c r="AA10" s="3332" t="s">
        <v>22</v>
      </c>
      <c r="AB10" s="3333"/>
      <c r="AC10" s="3332" t="s">
        <v>23</v>
      </c>
      <c r="AD10" s="3333"/>
      <c r="AE10" s="3332" t="s">
        <v>24</v>
      </c>
      <c r="AF10" s="3333"/>
      <c r="AG10" s="3332" t="s">
        <v>25</v>
      </c>
      <c r="AH10" s="3333"/>
      <c r="AI10" s="3332" t="s">
        <v>26</v>
      </c>
      <c r="AJ10" s="3333"/>
      <c r="AK10" s="3332" t="s">
        <v>27</v>
      </c>
      <c r="AL10" s="3333"/>
      <c r="AM10" s="3325" t="s">
        <v>28</v>
      </c>
      <c r="AN10" s="3335"/>
      <c r="AO10" s="2892"/>
      <c r="AP10" s="2871"/>
      <c r="AQ10" s="2871"/>
      <c r="AR10" s="2892"/>
      <c r="AS10" s="2892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W10" s="3"/>
      <c r="BY10" s="4"/>
      <c r="CZ10" s="2"/>
    </row>
    <row r="11" spans="1:104" ht="20.100000000000001" customHeight="1" x14ac:dyDescent="0.2">
      <c r="A11" s="3324"/>
      <c r="B11" s="475" t="s">
        <v>29</v>
      </c>
      <c r="C11" s="485" t="s">
        <v>30</v>
      </c>
      <c r="D11" s="474" t="s">
        <v>31</v>
      </c>
      <c r="E11" s="486" t="s">
        <v>30</v>
      </c>
      <c r="F11" s="487" t="s">
        <v>31</v>
      </c>
      <c r="G11" s="486" t="s">
        <v>30</v>
      </c>
      <c r="H11" s="487" t="s">
        <v>31</v>
      </c>
      <c r="I11" s="486" t="s">
        <v>30</v>
      </c>
      <c r="J11" s="487" t="s">
        <v>31</v>
      </c>
      <c r="K11" s="486" t="s">
        <v>30</v>
      </c>
      <c r="L11" s="487" t="s">
        <v>31</v>
      </c>
      <c r="M11" s="486" t="s">
        <v>30</v>
      </c>
      <c r="N11" s="487" t="s">
        <v>31</v>
      </c>
      <c r="O11" s="486" t="s">
        <v>30</v>
      </c>
      <c r="P11" s="487" t="s">
        <v>31</v>
      </c>
      <c r="Q11" s="486" t="s">
        <v>30</v>
      </c>
      <c r="R11" s="487" t="s">
        <v>31</v>
      </c>
      <c r="S11" s="486" t="s">
        <v>30</v>
      </c>
      <c r="T11" s="487" t="s">
        <v>31</v>
      </c>
      <c r="U11" s="486" t="s">
        <v>30</v>
      </c>
      <c r="V11" s="487" t="s">
        <v>31</v>
      </c>
      <c r="W11" s="486" t="s">
        <v>30</v>
      </c>
      <c r="X11" s="487" t="s">
        <v>31</v>
      </c>
      <c r="Y11" s="486" t="s">
        <v>30</v>
      </c>
      <c r="Z11" s="487" t="s">
        <v>31</v>
      </c>
      <c r="AA11" s="486" t="s">
        <v>30</v>
      </c>
      <c r="AB11" s="487" t="s">
        <v>31</v>
      </c>
      <c r="AC11" s="486" t="s">
        <v>30</v>
      </c>
      <c r="AD11" s="487" t="s">
        <v>31</v>
      </c>
      <c r="AE11" s="486" t="s">
        <v>30</v>
      </c>
      <c r="AF11" s="487" t="s">
        <v>31</v>
      </c>
      <c r="AG11" s="486" t="s">
        <v>30</v>
      </c>
      <c r="AH11" s="487" t="s">
        <v>31</v>
      </c>
      <c r="AI11" s="486" t="s">
        <v>30</v>
      </c>
      <c r="AJ11" s="487" t="s">
        <v>31</v>
      </c>
      <c r="AK11" s="486" t="s">
        <v>30</v>
      </c>
      <c r="AL11" s="487" t="s">
        <v>31</v>
      </c>
      <c r="AM11" s="486" t="s">
        <v>30</v>
      </c>
      <c r="AN11" s="488" t="s">
        <v>31</v>
      </c>
      <c r="AO11" s="3314"/>
      <c r="AP11" s="3322"/>
      <c r="AQ11" s="3322"/>
      <c r="AR11" s="3314"/>
      <c r="AS11" s="3314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W11" s="3"/>
      <c r="BY11" s="4"/>
      <c r="CZ11" s="2"/>
    </row>
    <row r="12" spans="1:104" ht="16.350000000000001" customHeight="1" x14ac:dyDescent="0.2">
      <c r="A12" s="489" t="s">
        <v>32</v>
      </c>
      <c r="B12" s="490">
        <f>SUM(B13:B26)</f>
        <v>0</v>
      </c>
      <c r="C12" s="491">
        <f>SUM(C13:C26)</f>
        <v>0</v>
      </c>
      <c r="D12" s="20">
        <f>SUM(D13:D26)</f>
        <v>0</v>
      </c>
      <c r="E12" s="486">
        <f>SUM(E13:E26)</f>
        <v>0</v>
      </c>
      <c r="F12" s="21">
        <f t="shared" ref="F12:AO12" si="0">SUM(F13:F26)</f>
        <v>0</v>
      </c>
      <c r="G12" s="22">
        <f>SUM(G13:G26)</f>
        <v>0</v>
      </c>
      <c r="H12" s="21">
        <f t="shared" si="0"/>
        <v>0</v>
      </c>
      <c r="I12" s="486">
        <f t="shared" si="0"/>
        <v>0</v>
      </c>
      <c r="J12" s="21">
        <f t="shared" si="0"/>
        <v>0</v>
      </c>
      <c r="K12" s="486">
        <f t="shared" si="0"/>
        <v>0</v>
      </c>
      <c r="L12" s="21">
        <f t="shared" si="0"/>
        <v>0</v>
      </c>
      <c r="M12" s="486">
        <f t="shared" si="0"/>
        <v>0</v>
      </c>
      <c r="N12" s="21">
        <f t="shared" si="0"/>
        <v>0</v>
      </c>
      <c r="O12" s="486">
        <f t="shared" si="0"/>
        <v>0</v>
      </c>
      <c r="P12" s="21">
        <f t="shared" si="0"/>
        <v>0</v>
      </c>
      <c r="Q12" s="486">
        <f t="shared" si="0"/>
        <v>0</v>
      </c>
      <c r="R12" s="21">
        <f t="shared" si="0"/>
        <v>0</v>
      </c>
      <c r="S12" s="486">
        <f t="shared" si="0"/>
        <v>0</v>
      </c>
      <c r="T12" s="21">
        <f t="shared" si="0"/>
        <v>0</v>
      </c>
      <c r="U12" s="486">
        <f>SUM(U13:U26)</f>
        <v>0</v>
      </c>
      <c r="V12" s="21">
        <f>SUM(V13:V26)</f>
        <v>0</v>
      </c>
      <c r="W12" s="486">
        <f t="shared" si="0"/>
        <v>0</v>
      </c>
      <c r="X12" s="21">
        <f t="shared" si="0"/>
        <v>0</v>
      </c>
      <c r="Y12" s="486">
        <f t="shared" si="0"/>
        <v>0</v>
      </c>
      <c r="Z12" s="21">
        <f t="shared" si="0"/>
        <v>0</v>
      </c>
      <c r="AA12" s="486">
        <f t="shared" si="0"/>
        <v>0</v>
      </c>
      <c r="AB12" s="21">
        <f t="shared" si="0"/>
        <v>0</v>
      </c>
      <c r="AC12" s="486">
        <f t="shared" si="0"/>
        <v>0</v>
      </c>
      <c r="AD12" s="21">
        <f t="shared" si="0"/>
        <v>0</v>
      </c>
      <c r="AE12" s="486">
        <f t="shared" si="0"/>
        <v>0</v>
      </c>
      <c r="AF12" s="21">
        <f t="shared" si="0"/>
        <v>0</v>
      </c>
      <c r="AG12" s="486">
        <f t="shared" si="0"/>
        <v>0</v>
      </c>
      <c r="AH12" s="21">
        <f t="shared" si="0"/>
        <v>0</v>
      </c>
      <c r="AI12" s="486">
        <f t="shared" si="0"/>
        <v>0</v>
      </c>
      <c r="AJ12" s="21">
        <f t="shared" si="0"/>
        <v>0</v>
      </c>
      <c r="AK12" s="486">
        <f t="shared" si="0"/>
        <v>0</v>
      </c>
      <c r="AL12" s="21">
        <f t="shared" si="0"/>
        <v>0</v>
      </c>
      <c r="AM12" s="486">
        <f t="shared" si="0"/>
        <v>0</v>
      </c>
      <c r="AN12" s="23">
        <f t="shared" si="0"/>
        <v>0</v>
      </c>
      <c r="AO12" s="487">
        <f t="shared" si="0"/>
        <v>0</v>
      </c>
      <c r="AP12" s="24">
        <f>SUM(AP13:AP26)</f>
        <v>0</v>
      </c>
      <c r="AQ12" s="492">
        <f>SUM(AQ13:AQ26)</f>
        <v>0</v>
      </c>
      <c r="AR12" s="487">
        <f>SUM(AR13:AR26)</f>
        <v>0</v>
      </c>
      <c r="AS12" s="487">
        <f>SUM(AS13:AS26)</f>
        <v>0</v>
      </c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W12" s="3"/>
      <c r="BY12" s="4"/>
      <c r="CZ12" s="2"/>
    </row>
    <row r="13" spans="1:104" ht="16.350000000000001" customHeight="1" x14ac:dyDescent="0.2">
      <c r="A13" s="26" t="s">
        <v>33</v>
      </c>
      <c r="B13" s="27">
        <f>SUM(C13:D13)</f>
        <v>0</v>
      </c>
      <c r="C13" s="493">
        <f>SUM(E13+G13+I13+K13+M13+O13+Q13+S13+U13+W13+Y13+AA13+AC13+AE13+AG13+AI13+AK13+AM13)</f>
        <v>0</v>
      </c>
      <c r="D13" s="494">
        <f>SUM(F13+H13+J13+L13+N13+P13+R13+T13+V13+X13+Z13+AB13+AD13+AF13+AH13+AJ13+AL13+AN13)</f>
        <v>0</v>
      </c>
      <c r="E13" s="478"/>
      <c r="F13" s="479"/>
      <c r="G13" s="478"/>
      <c r="H13" s="479"/>
      <c r="I13" s="478"/>
      <c r="J13" s="495"/>
      <c r="K13" s="478"/>
      <c r="L13" s="495"/>
      <c r="M13" s="478"/>
      <c r="N13" s="495"/>
      <c r="O13" s="478"/>
      <c r="P13" s="495"/>
      <c r="Q13" s="478"/>
      <c r="R13" s="495"/>
      <c r="S13" s="478"/>
      <c r="T13" s="495"/>
      <c r="U13" s="478"/>
      <c r="V13" s="495"/>
      <c r="W13" s="478"/>
      <c r="X13" s="495"/>
      <c r="Y13" s="478"/>
      <c r="Z13" s="495"/>
      <c r="AA13" s="478"/>
      <c r="AB13" s="495"/>
      <c r="AC13" s="478"/>
      <c r="AD13" s="495"/>
      <c r="AE13" s="478"/>
      <c r="AF13" s="495"/>
      <c r="AG13" s="478"/>
      <c r="AH13" s="495"/>
      <c r="AI13" s="478"/>
      <c r="AJ13" s="495"/>
      <c r="AK13" s="478"/>
      <c r="AL13" s="495"/>
      <c r="AM13" s="496"/>
      <c r="AN13" s="497"/>
      <c r="AO13" s="479"/>
      <c r="AP13" s="498"/>
      <c r="AQ13" s="498"/>
      <c r="AR13" s="499"/>
      <c r="AS13" s="499"/>
      <c r="AT13" s="37"/>
      <c r="AU13" s="38"/>
      <c r="AV13" s="38"/>
      <c r="AW13" s="38"/>
      <c r="AX13" s="38"/>
      <c r="AY13" s="38"/>
      <c r="AZ13" s="38"/>
      <c r="BA13" s="38"/>
      <c r="BB13" s="38"/>
      <c r="BC13" s="38"/>
      <c r="BD13" s="8"/>
      <c r="BE13" s="8"/>
      <c r="BF13" s="8"/>
      <c r="BW13" s="3"/>
      <c r="BY13" s="4"/>
      <c r="CA13" s="39"/>
      <c r="CG13" s="40">
        <v>0</v>
      </c>
      <c r="CH13" s="40"/>
      <c r="CI13" s="40">
        <v>0</v>
      </c>
      <c r="CJ13" s="40">
        <v>0</v>
      </c>
      <c r="CZ13" s="2"/>
    </row>
    <row r="14" spans="1:104" ht="16.350000000000001" customHeight="1" x14ac:dyDescent="0.2">
      <c r="A14" s="41" t="s">
        <v>34</v>
      </c>
      <c r="B14" s="42">
        <f t="shared" ref="B14:B26" si="1">SUM(C14:D14)</f>
        <v>0</v>
      </c>
      <c r="C14" s="43">
        <f>SUM(E14+G14+I14)</f>
        <v>0</v>
      </c>
      <c r="D14" s="44">
        <f>SUM(F14+H14+J14)</f>
        <v>0</v>
      </c>
      <c r="E14" s="45"/>
      <c r="F14" s="46"/>
      <c r="G14" s="45"/>
      <c r="H14" s="46"/>
      <c r="I14" s="45"/>
      <c r="J14" s="47"/>
      <c r="K14" s="48"/>
      <c r="L14" s="49"/>
      <c r="M14" s="48"/>
      <c r="N14" s="49"/>
      <c r="O14" s="48"/>
      <c r="P14" s="49"/>
      <c r="Q14" s="48"/>
      <c r="R14" s="49"/>
      <c r="S14" s="48"/>
      <c r="T14" s="49"/>
      <c r="U14" s="48"/>
      <c r="V14" s="49"/>
      <c r="W14" s="48"/>
      <c r="X14" s="49"/>
      <c r="Y14" s="48"/>
      <c r="Z14" s="49"/>
      <c r="AA14" s="48"/>
      <c r="AB14" s="49"/>
      <c r="AC14" s="48"/>
      <c r="AD14" s="49"/>
      <c r="AE14" s="48"/>
      <c r="AF14" s="49"/>
      <c r="AG14" s="48"/>
      <c r="AH14" s="49"/>
      <c r="AI14" s="48"/>
      <c r="AJ14" s="49"/>
      <c r="AK14" s="48"/>
      <c r="AL14" s="49"/>
      <c r="AM14" s="48"/>
      <c r="AN14" s="50"/>
      <c r="AO14" s="46"/>
      <c r="AP14" s="51"/>
      <c r="AQ14" s="51"/>
      <c r="AR14" s="52"/>
      <c r="AS14" s="52"/>
      <c r="AT14" s="37"/>
      <c r="AU14" s="38"/>
      <c r="AV14" s="38"/>
      <c r="AW14" s="38"/>
      <c r="AX14" s="38"/>
      <c r="AY14" s="38"/>
      <c r="AZ14" s="38"/>
      <c r="BA14" s="38"/>
      <c r="BB14" s="38"/>
      <c r="BC14" s="38"/>
      <c r="BD14" s="8"/>
      <c r="BE14" s="8"/>
      <c r="BF14" s="8"/>
      <c r="BW14" s="3"/>
      <c r="BY14" s="4"/>
      <c r="CA14" s="39"/>
      <c r="CG14" s="40">
        <v>0</v>
      </c>
      <c r="CH14" s="40"/>
      <c r="CI14" s="40">
        <v>0</v>
      </c>
      <c r="CJ14" s="40">
        <v>0</v>
      </c>
      <c r="CZ14" s="2"/>
    </row>
    <row r="15" spans="1:104" ht="16.350000000000001" customHeight="1" x14ac:dyDescent="0.2">
      <c r="A15" s="53" t="s">
        <v>35</v>
      </c>
      <c r="B15" s="42">
        <f t="shared" si="1"/>
        <v>0</v>
      </c>
      <c r="C15" s="43">
        <f>SUM(E15+G15+I15+K15+M15+O15+Q15+S15+U15+W15+Y15+AA15+AC15+AE15+AG15+AI15+AK15+AM15)</f>
        <v>0</v>
      </c>
      <c r="D15" s="44">
        <f>SUM(F15+H15+J15+L15+N15+P15+R15+T15+V15+X15+Z15+AB15+AD15+AF15+AH15+AJ15+AL15+AN15)</f>
        <v>0</v>
      </c>
      <c r="E15" s="45"/>
      <c r="F15" s="46"/>
      <c r="G15" s="45"/>
      <c r="H15" s="46"/>
      <c r="I15" s="45"/>
      <c r="J15" s="47"/>
      <c r="K15" s="45"/>
      <c r="L15" s="47"/>
      <c r="M15" s="45"/>
      <c r="N15" s="47"/>
      <c r="O15" s="45"/>
      <c r="P15" s="47"/>
      <c r="Q15" s="45"/>
      <c r="R15" s="47"/>
      <c r="S15" s="45"/>
      <c r="T15" s="47"/>
      <c r="U15" s="45"/>
      <c r="V15" s="47"/>
      <c r="W15" s="45"/>
      <c r="X15" s="47"/>
      <c r="Y15" s="45"/>
      <c r="Z15" s="47"/>
      <c r="AA15" s="45"/>
      <c r="AB15" s="47"/>
      <c r="AC15" s="45"/>
      <c r="AD15" s="47"/>
      <c r="AE15" s="45"/>
      <c r="AF15" s="47"/>
      <c r="AG15" s="45"/>
      <c r="AH15" s="47"/>
      <c r="AI15" s="45"/>
      <c r="AJ15" s="47"/>
      <c r="AK15" s="45"/>
      <c r="AL15" s="47"/>
      <c r="AM15" s="54"/>
      <c r="AN15" s="55"/>
      <c r="AO15" s="46"/>
      <c r="AP15" s="51"/>
      <c r="AQ15" s="51"/>
      <c r="AR15" s="52"/>
      <c r="AS15" s="52"/>
      <c r="AT15" s="37"/>
      <c r="AU15" s="38"/>
      <c r="AV15" s="38"/>
      <c r="AW15" s="38"/>
      <c r="AX15" s="38"/>
      <c r="AY15" s="38"/>
      <c r="AZ15" s="38"/>
      <c r="BA15" s="38"/>
      <c r="BB15" s="38"/>
      <c r="BC15" s="38"/>
      <c r="BD15" s="8"/>
      <c r="BE15" s="8"/>
      <c r="BF15" s="8"/>
      <c r="BW15" s="3"/>
      <c r="BY15" s="4"/>
      <c r="CA15" s="39"/>
      <c r="CG15" s="40">
        <v>0</v>
      </c>
      <c r="CH15" s="40"/>
      <c r="CI15" s="40">
        <v>0</v>
      </c>
      <c r="CJ15" s="40">
        <v>0</v>
      </c>
      <c r="CZ15" s="2"/>
    </row>
    <row r="16" spans="1:104" ht="16.350000000000001" customHeight="1" x14ac:dyDescent="0.2">
      <c r="A16" s="56" t="s">
        <v>36</v>
      </c>
      <c r="B16" s="57">
        <f t="shared" si="1"/>
        <v>0</v>
      </c>
      <c r="C16" s="58">
        <f>SUM(I16+K16+M16+O16+Q16+S16+U16+W16+Y16+AA16+AC16+AE16+AG16+AI16+AK16+AM16)</f>
        <v>0</v>
      </c>
      <c r="D16" s="59">
        <f>SUM(J16+L16+N16+P16+R16+T16+V16+X16+Z16+AB16+AD16+AF16+AH16+AJ16+AL16+AN16)</f>
        <v>0</v>
      </c>
      <c r="E16" s="48"/>
      <c r="F16" s="49"/>
      <c r="G16" s="60"/>
      <c r="H16" s="61"/>
      <c r="I16" s="45"/>
      <c r="J16" s="47"/>
      <c r="K16" s="45"/>
      <c r="L16" s="47"/>
      <c r="M16" s="45"/>
      <c r="N16" s="47"/>
      <c r="O16" s="45"/>
      <c r="P16" s="47"/>
      <c r="Q16" s="45"/>
      <c r="R16" s="47"/>
      <c r="S16" s="45"/>
      <c r="T16" s="47"/>
      <c r="U16" s="45"/>
      <c r="V16" s="47"/>
      <c r="W16" s="45"/>
      <c r="X16" s="47"/>
      <c r="Y16" s="45"/>
      <c r="Z16" s="47"/>
      <c r="AA16" s="45"/>
      <c r="AB16" s="47"/>
      <c r="AC16" s="45"/>
      <c r="AD16" s="47"/>
      <c r="AE16" s="45"/>
      <c r="AF16" s="47"/>
      <c r="AG16" s="45"/>
      <c r="AH16" s="47"/>
      <c r="AI16" s="45"/>
      <c r="AJ16" s="47"/>
      <c r="AK16" s="45"/>
      <c r="AL16" s="47"/>
      <c r="AM16" s="54"/>
      <c r="AN16" s="55"/>
      <c r="AO16" s="46"/>
      <c r="AP16" s="51"/>
      <c r="AQ16" s="51"/>
      <c r="AR16" s="52"/>
      <c r="AS16" s="52"/>
      <c r="AT16" s="37"/>
      <c r="AU16" s="38"/>
      <c r="AV16" s="38"/>
      <c r="AW16" s="38"/>
      <c r="AX16" s="38"/>
      <c r="AY16" s="38"/>
      <c r="AZ16" s="38"/>
      <c r="BA16" s="38"/>
      <c r="BB16" s="38"/>
      <c r="BC16" s="38"/>
      <c r="BD16" s="8"/>
      <c r="BE16" s="8"/>
      <c r="BF16" s="8"/>
      <c r="BW16" s="3"/>
      <c r="BY16" s="4"/>
      <c r="CA16" s="39"/>
      <c r="CG16" s="40">
        <v>0</v>
      </c>
      <c r="CH16" s="40"/>
      <c r="CI16" s="40">
        <v>0</v>
      </c>
      <c r="CJ16" s="40">
        <v>0</v>
      </c>
      <c r="CZ16" s="2"/>
    </row>
    <row r="17" spans="1:104" ht="16.350000000000001" customHeight="1" x14ac:dyDescent="0.2">
      <c r="A17" s="62" t="s">
        <v>37</v>
      </c>
      <c r="B17" s="42">
        <f t="shared" si="1"/>
        <v>0</v>
      </c>
      <c r="C17" s="43">
        <f>SUM(U17+W17+Y17+AA17+AC17+AE17+AG17+AI17+AK17+AM17)</f>
        <v>0</v>
      </c>
      <c r="D17" s="44">
        <f>SUM(V17+X17+Z17+AB17+AD17+AF17+AH17+AJ17+AL17+AN17)</f>
        <v>0</v>
      </c>
      <c r="E17" s="48"/>
      <c r="F17" s="63"/>
      <c r="G17" s="48"/>
      <c r="H17" s="63"/>
      <c r="I17" s="48"/>
      <c r="J17" s="49"/>
      <c r="K17" s="48"/>
      <c r="L17" s="49"/>
      <c r="M17" s="48"/>
      <c r="N17" s="49"/>
      <c r="O17" s="48"/>
      <c r="P17" s="49"/>
      <c r="Q17" s="48"/>
      <c r="R17" s="49"/>
      <c r="S17" s="48"/>
      <c r="T17" s="49"/>
      <c r="U17" s="45"/>
      <c r="V17" s="47"/>
      <c r="W17" s="45"/>
      <c r="X17" s="47"/>
      <c r="Y17" s="45"/>
      <c r="Z17" s="47"/>
      <c r="AA17" s="45"/>
      <c r="AB17" s="47"/>
      <c r="AC17" s="45"/>
      <c r="AD17" s="47"/>
      <c r="AE17" s="45"/>
      <c r="AF17" s="47"/>
      <c r="AG17" s="45"/>
      <c r="AH17" s="47"/>
      <c r="AI17" s="45"/>
      <c r="AJ17" s="47"/>
      <c r="AK17" s="45"/>
      <c r="AL17" s="47"/>
      <c r="AM17" s="54"/>
      <c r="AN17" s="55"/>
      <c r="AO17" s="46"/>
      <c r="AP17" s="51"/>
      <c r="AQ17" s="51"/>
      <c r="AR17" s="52"/>
      <c r="AS17" s="52"/>
      <c r="AT17" s="37"/>
      <c r="AU17" s="38"/>
      <c r="AV17" s="38"/>
      <c r="AW17" s="38"/>
      <c r="AX17" s="38"/>
      <c r="AY17" s="38"/>
      <c r="AZ17" s="38"/>
      <c r="BA17" s="38"/>
      <c r="BB17" s="38"/>
      <c r="BC17" s="38"/>
      <c r="BD17" s="8"/>
      <c r="BE17" s="8"/>
      <c r="BF17" s="8"/>
      <c r="BW17" s="3"/>
      <c r="BY17" s="4"/>
      <c r="CA17" s="39"/>
      <c r="CG17" s="40">
        <v>0</v>
      </c>
      <c r="CH17" s="40"/>
      <c r="CI17" s="40">
        <v>0</v>
      </c>
      <c r="CJ17" s="40">
        <v>0</v>
      </c>
      <c r="CZ17" s="2"/>
    </row>
    <row r="18" spans="1:104" ht="16.350000000000001" customHeight="1" x14ac:dyDescent="0.2">
      <c r="A18" s="64" t="s">
        <v>38</v>
      </c>
      <c r="B18" s="42">
        <f t="shared" si="1"/>
        <v>0</v>
      </c>
      <c r="C18" s="43">
        <f>SUM(E18+G18+I18+K18+M18+O18+Q18+S18+U18+W18+Y18+AA18+AC18+AE18+AG18+AI18+AK18+AM18)</f>
        <v>0</v>
      </c>
      <c r="D18" s="44">
        <f>SUM(F18+H18+J18+L18+N18+P18+R18+T18+V18+X18+Z18+AB18+AD18+AF18+AH18+AJ18+AL18+AN18)</f>
        <v>0</v>
      </c>
      <c r="E18" s="45"/>
      <c r="F18" s="46"/>
      <c r="G18" s="45"/>
      <c r="H18" s="46"/>
      <c r="I18" s="45"/>
      <c r="J18" s="47"/>
      <c r="K18" s="65"/>
      <c r="L18" s="47"/>
      <c r="M18" s="45"/>
      <c r="N18" s="47"/>
      <c r="O18" s="45"/>
      <c r="P18" s="47"/>
      <c r="Q18" s="45"/>
      <c r="R18" s="47"/>
      <c r="S18" s="45"/>
      <c r="T18" s="47"/>
      <c r="U18" s="45"/>
      <c r="V18" s="47"/>
      <c r="W18" s="45"/>
      <c r="X18" s="47"/>
      <c r="Y18" s="45"/>
      <c r="Z18" s="47"/>
      <c r="AA18" s="45"/>
      <c r="AB18" s="47"/>
      <c r="AC18" s="45"/>
      <c r="AD18" s="47"/>
      <c r="AE18" s="45"/>
      <c r="AF18" s="47"/>
      <c r="AG18" s="45"/>
      <c r="AH18" s="47"/>
      <c r="AI18" s="45"/>
      <c r="AJ18" s="47"/>
      <c r="AK18" s="45"/>
      <c r="AL18" s="47"/>
      <c r="AM18" s="54"/>
      <c r="AN18" s="55"/>
      <c r="AO18" s="46"/>
      <c r="AP18" s="51"/>
      <c r="AQ18" s="51"/>
      <c r="AR18" s="52"/>
      <c r="AS18" s="52"/>
      <c r="AT18" s="37"/>
      <c r="AU18" s="38"/>
      <c r="AV18" s="38"/>
      <c r="AW18" s="38"/>
      <c r="AX18" s="38"/>
      <c r="AY18" s="38"/>
      <c r="AZ18" s="38"/>
      <c r="BA18" s="38"/>
      <c r="BB18" s="38"/>
      <c r="BC18" s="38"/>
      <c r="BD18" s="8"/>
      <c r="BE18" s="8"/>
      <c r="BF18" s="8"/>
      <c r="BW18" s="3"/>
      <c r="BY18" s="4"/>
      <c r="CA18" s="39"/>
      <c r="CG18" s="40">
        <v>0</v>
      </c>
      <c r="CH18" s="40"/>
      <c r="CI18" s="40">
        <v>0</v>
      </c>
      <c r="CJ18" s="40">
        <v>0</v>
      </c>
      <c r="CZ18" s="2"/>
    </row>
    <row r="19" spans="1:104" ht="16.350000000000001" customHeight="1" x14ac:dyDescent="0.2">
      <c r="A19" s="66" t="s">
        <v>39</v>
      </c>
      <c r="B19" s="42">
        <f>SUM(C19:D19)</f>
        <v>0</v>
      </c>
      <c r="C19" s="67"/>
      <c r="D19" s="68">
        <f>SUM(L19+N19+P19+R19+T19+V19+X19+Z19+AB19+AD19+AF19)</f>
        <v>0</v>
      </c>
      <c r="E19" s="60"/>
      <c r="F19" s="61"/>
      <c r="G19" s="60"/>
      <c r="H19" s="61"/>
      <c r="I19" s="60"/>
      <c r="J19" s="69"/>
      <c r="K19" s="48"/>
      <c r="L19" s="70"/>
      <c r="M19" s="71"/>
      <c r="N19" s="70"/>
      <c r="O19" s="71"/>
      <c r="P19" s="70"/>
      <c r="Q19" s="71"/>
      <c r="R19" s="70"/>
      <c r="S19" s="71"/>
      <c r="T19" s="70"/>
      <c r="U19" s="71"/>
      <c r="V19" s="70"/>
      <c r="W19" s="71"/>
      <c r="X19" s="70"/>
      <c r="Y19" s="71"/>
      <c r="Z19" s="70"/>
      <c r="AA19" s="71"/>
      <c r="AB19" s="70"/>
      <c r="AC19" s="71"/>
      <c r="AD19" s="70"/>
      <c r="AE19" s="71"/>
      <c r="AF19" s="70"/>
      <c r="AG19" s="60"/>
      <c r="AH19" s="69"/>
      <c r="AI19" s="60"/>
      <c r="AJ19" s="69"/>
      <c r="AK19" s="60"/>
      <c r="AL19" s="69"/>
      <c r="AM19" s="72"/>
      <c r="AN19" s="50"/>
      <c r="AO19" s="73"/>
      <c r="AP19" s="74"/>
      <c r="AQ19" s="74"/>
      <c r="AR19" s="75"/>
      <c r="AS19" s="75"/>
      <c r="AT19" s="37"/>
      <c r="AU19" s="38"/>
      <c r="AV19" s="38"/>
      <c r="AW19" s="38"/>
      <c r="AX19" s="38"/>
      <c r="AY19" s="38"/>
      <c r="AZ19" s="38"/>
      <c r="BA19" s="38"/>
      <c r="BB19" s="38"/>
      <c r="BC19" s="38"/>
      <c r="BD19" s="8"/>
      <c r="BE19" s="8"/>
      <c r="BF19" s="8"/>
      <c r="BW19" s="3"/>
      <c r="BY19" s="4"/>
      <c r="CA19" s="39"/>
      <c r="CG19" s="40">
        <v>0</v>
      </c>
      <c r="CH19" s="40"/>
      <c r="CI19" s="40">
        <v>0</v>
      </c>
      <c r="CJ19" s="40">
        <v>0</v>
      </c>
      <c r="CZ19" s="2"/>
    </row>
    <row r="20" spans="1:104" ht="16.350000000000001" customHeight="1" x14ac:dyDescent="0.2">
      <c r="A20" s="66" t="s">
        <v>40</v>
      </c>
      <c r="B20" s="42">
        <f>SUM(C20:D20)</f>
        <v>0</v>
      </c>
      <c r="C20" s="67"/>
      <c r="D20" s="44">
        <f>SUM(F20+H20+J20+L20+N20+P20+R20+T20+V20+X20+Z20+AB20+AD20+AF20+AH20+AJ20+AL20+AN20)</f>
        <v>0</v>
      </c>
      <c r="E20" s="60"/>
      <c r="F20" s="46"/>
      <c r="G20" s="60"/>
      <c r="H20" s="46"/>
      <c r="I20" s="60"/>
      <c r="J20" s="70"/>
      <c r="K20" s="60"/>
      <c r="L20" s="70"/>
      <c r="M20" s="71"/>
      <c r="N20" s="70"/>
      <c r="O20" s="71"/>
      <c r="P20" s="70"/>
      <c r="Q20" s="71"/>
      <c r="R20" s="70"/>
      <c r="S20" s="71"/>
      <c r="T20" s="70"/>
      <c r="U20" s="71"/>
      <c r="V20" s="70"/>
      <c r="W20" s="71"/>
      <c r="X20" s="70"/>
      <c r="Y20" s="71"/>
      <c r="Z20" s="70"/>
      <c r="AA20" s="71"/>
      <c r="AB20" s="70"/>
      <c r="AC20" s="71"/>
      <c r="AD20" s="70"/>
      <c r="AE20" s="71"/>
      <c r="AF20" s="70"/>
      <c r="AG20" s="71"/>
      <c r="AH20" s="70"/>
      <c r="AI20" s="71"/>
      <c r="AJ20" s="70"/>
      <c r="AK20" s="71"/>
      <c r="AL20" s="70"/>
      <c r="AM20" s="71"/>
      <c r="AN20" s="76"/>
      <c r="AO20" s="73"/>
      <c r="AP20" s="74"/>
      <c r="AQ20" s="74"/>
      <c r="AR20" s="75"/>
      <c r="AS20" s="75"/>
      <c r="AT20" s="37"/>
      <c r="AU20" s="38"/>
      <c r="AV20" s="38"/>
      <c r="AW20" s="38"/>
      <c r="AX20" s="38"/>
      <c r="AY20" s="38"/>
      <c r="AZ20" s="38"/>
      <c r="BA20" s="38"/>
      <c r="BB20" s="38"/>
      <c r="BC20" s="38"/>
      <c r="BD20" s="8"/>
      <c r="BE20" s="8"/>
      <c r="BF20" s="8"/>
      <c r="BW20" s="3"/>
      <c r="BY20" s="4"/>
      <c r="CA20" s="39"/>
      <c r="CG20" s="40">
        <v>0</v>
      </c>
      <c r="CH20" s="40"/>
      <c r="CI20" s="40">
        <v>0</v>
      </c>
      <c r="CJ20" s="40">
        <v>0</v>
      </c>
      <c r="CZ20" s="2"/>
    </row>
    <row r="21" spans="1:104" ht="16.350000000000001" customHeight="1" x14ac:dyDescent="0.2">
      <c r="A21" s="66" t="s">
        <v>41</v>
      </c>
      <c r="B21" s="77">
        <f t="shared" si="1"/>
        <v>0</v>
      </c>
      <c r="C21" s="78">
        <f>SUM(O21+Q21+S21+U21+W21+Y21+AA21)</f>
        <v>0</v>
      </c>
      <c r="D21" s="44">
        <f>SUM(P21+R21+T21+V21+X21+Z21+AB21)</f>
        <v>0</v>
      </c>
      <c r="E21" s="60"/>
      <c r="F21" s="61"/>
      <c r="G21" s="60"/>
      <c r="H21" s="61"/>
      <c r="I21" s="60"/>
      <c r="J21" s="69"/>
      <c r="K21" s="48"/>
      <c r="L21" s="69"/>
      <c r="M21" s="60"/>
      <c r="N21" s="69"/>
      <c r="O21" s="79"/>
      <c r="P21" s="70"/>
      <c r="Q21" s="79"/>
      <c r="R21" s="70"/>
      <c r="S21" s="79"/>
      <c r="T21" s="70"/>
      <c r="U21" s="79"/>
      <c r="V21" s="70"/>
      <c r="W21" s="79"/>
      <c r="X21" s="70"/>
      <c r="Y21" s="79"/>
      <c r="Z21" s="70"/>
      <c r="AA21" s="79"/>
      <c r="AB21" s="70"/>
      <c r="AC21" s="60"/>
      <c r="AD21" s="69"/>
      <c r="AE21" s="60"/>
      <c r="AF21" s="69"/>
      <c r="AG21" s="71"/>
      <c r="AH21" s="69"/>
      <c r="AI21" s="60"/>
      <c r="AJ21" s="69"/>
      <c r="AK21" s="60"/>
      <c r="AL21" s="69"/>
      <c r="AM21" s="72"/>
      <c r="AN21" s="50"/>
      <c r="AO21" s="73"/>
      <c r="AP21" s="74"/>
      <c r="AQ21" s="74"/>
      <c r="AR21" s="75"/>
      <c r="AS21" s="75"/>
      <c r="AT21" s="37"/>
      <c r="AU21" s="38"/>
      <c r="AV21" s="38"/>
      <c r="AW21" s="38"/>
      <c r="AX21" s="38"/>
      <c r="AY21" s="38"/>
      <c r="AZ21" s="38"/>
      <c r="BA21" s="38"/>
      <c r="BB21" s="38"/>
      <c r="BC21" s="38"/>
      <c r="BD21" s="8"/>
      <c r="BE21" s="8"/>
      <c r="BF21" s="8"/>
      <c r="BW21" s="3"/>
      <c r="BY21" s="4"/>
      <c r="CA21" s="39"/>
      <c r="CG21" s="40">
        <v>0</v>
      </c>
      <c r="CH21" s="40"/>
      <c r="CI21" s="40">
        <v>0</v>
      </c>
      <c r="CJ21" s="40">
        <v>0</v>
      </c>
      <c r="CZ21" s="2"/>
    </row>
    <row r="22" spans="1:104" ht="16.350000000000001" customHeight="1" x14ac:dyDescent="0.2">
      <c r="A22" s="66" t="s">
        <v>42</v>
      </c>
      <c r="B22" s="77">
        <f t="shared" si="1"/>
        <v>0</v>
      </c>
      <c r="C22" s="78">
        <f>SUM(E22+G22+I22+K22+M22+O22+Q22+S22+U22+W22+Y22+AA22+AC22+AE22+AG22+AI22+AK22+AM22)</f>
        <v>0</v>
      </c>
      <c r="D22" s="68">
        <f>SUM(F22+H22+J22+L22+N22+P22+R22+T22+V22+X22+Z22+AB22+AD22+AF22+AH22+AJ22+AL22+AN22)</f>
        <v>0</v>
      </c>
      <c r="E22" s="79"/>
      <c r="F22" s="73"/>
      <c r="G22" s="79"/>
      <c r="H22" s="73"/>
      <c r="I22" s="79"/>
      <c r="J22" s="70"/>
      <c r="K22" s="65"/>
      <c r="L22" s="70"/>
      <c r="M22" s="79"/>
      <c r="N22" s="70"/>
      <c r="O22" s="79"/>
      <c r="P22" s="70"/>
      <c r="Q22" s="79"/>
      <c r="R22" s="70"/>
      <c r="S22" s="79"/>
      <c r="T22" s="70"/>
      <c r="U22" s="79"/>
      <c r="V22" s="70"/>
      <c r="W22" s="79"/>
      <c r="X22" s="70"/>
      <c r="Y22" s="79"/>
      <c r="Z22" s="70"/>
      <c r="AA22" s="79"/>
      <c r="AB22" s="70"/>
      <c r="AC22" s="79"/>
      <c r="AD22" s="70"/>
      <c r="AE22" s="79"/>
      <c r="AF22" s="70"/>
      <c r="AG22" s="79"/>
      <c r="AH22" s="70"/>
      <c r="AI22" s="79"/>
      <c r="AJ22" s="70"/>
      <c r="AK22" s="79"/>
      <c r="AL22" s="70"/>
      <c r="AM22" s="80"/>
      <c r="AN22" s="76"/>
      <c r="AO22" s="73"/>
      <c r="AP22" s="74"/>
      <c r="AQ22" s="74"/>
      <c r="AR22" s="75"/>
      <c r="AS22" s="75"/>
      <c r="AT22" s="37"/>
      <c r="AU22" s="38"/>
      <c r="AV22" s="38"/>
      <c r="AW22" s="38"/>
      <c r="AX22" s="38"/>
      <c r="AY22" s="38"/>
      <c r="AZ22" s="38"/>
      <c r="BA22" s="38"/>
      <c r="BB22" s="38"/>
      <c r="BC22" s="38"/>
      <c r="BD22" s="8"/>
      <c r="BE22" s="8"/>
      <c r="BF22" s="8"/>
      <c r="BW22" s="3"/>
      <c r="BY22" s="4"/>
      <c r="CG22" s="40">
        <v>0</v>
      </c>
      <c r="CH22" s="40"/>
      <c r="CI22" s="40">
        <v>0</v>
      </c>
      <c r="CJ22" s="40">
        <v>0</v>
      </c>
      <c r="CZ22" s="2"/>
    </row>
    <row r="23" spans="1:104" ht="16.350000000000001" customHeight="1" x14ac:dyDescent="0.2">
      <c r="A23" s="62" t="s">
        <v>43</v>
      </c>
      <c r="B23" s="77">
        <f t="shared" si="1"/>
        <v>0</v>
      </c>
      <c r="C23" s="78">
        <f>SUM(E23+G23+I23+K23+M23+O23+Q23+S23+U23+W23+Y23+AA23+AC23+AE23+AG23+AI23+AK23+AM23)</f>
        <v>0</v>
      </c>
      <c r="D23" s="68">
        <f>SUM(F23+H23+J23+L23+N23+P23+R23+T23+V23+X23+Z23+AB23+AD23+AF23+AH23+AJ23+AL23+AN23)</f>
        <v>0</v>
      </c>
      <c r="E23" s="79"/>
      <c r="F23" s="73"/>
      <c r="G23" s="79"/>
      <c r="H23" s="73"/>
      <c r="I23" s="79"/>
      <c r="J23" s="70"/>
      <c r="K23" s="65"/>
      <c r="L23" s="70"/>
      <c r="M23" s="79"/>
      <c r="N23" s="70"/>
      <c r="O23" s="79"/>
      <c r="P23" s="70"/>
      <c r="Q23" s="79"/>
      <c r="R23" s="70"/>
      <c r="S23" s="79"/>
      <c r="T23" s="70"/>
      <c r="U23" s="79"/>
      <c r="V23" s="70"/>
      <c r="W23" s="79"/>
      <c r="X23" s="70"/>
      <c r="Y23" s="79"/>
      <c r="Z23" s="70"/>
      <c r="AA23" s="79"/>
      <c r="AB23" s="70"/>
      <c r="AC23" s="79"/>
      <c r="AD23" s="70"/>
      <c r="AE23" s="79"/>
      <c r="AF23" s="70"/>
      <c r="AG23" s="79"/>
      <c r="AH23" s="70"/>
      <c r="AI23" s="79"/>
      <c r="AJ23" s="70"/>
      <c r="AK23" s="79"/>
      <c r="AL23" s="70"/>
      <c r="AM23" s="80"/>
      <c r="AN23" s="76"/>
      <c r="AO23" s="73"/>
      <c r="AP23" s="74"/>
      <c r="AQ23" s="74"/>
      <c r="AR23" s="75"/>
      <c r="AS23" s="75"/>
      <c r="AT23" s="37"/>
      <c r="AU23" s="38"/>
      <c r="AV23" s="38"/>
      <c r="AW23" s="38"/>
      <c r="AX23" s="38"/>
      <c r="AY23" s="38"/>
      <c r="AZ23" s="38"/>
      <c r="BA23" s="38"/>
      <c r="BB23" s="38"/>
      <c r="BC23" s="38"/>
      <c r="BD23" s="8"/>
      <c r="BE23" s="8"/>
      <c r="BF23" s="8"/>
      <c r="BW23" s="3"/>
      <c r="BY23" s="4"/>
      <c r="CG23" s="40">
        <v>0</v>
      </c>
      <c r="CH23" s="40"/>
      <c r="CI23" s="40">
        <v>0</v>
      </c>
      <c r="CJ23" s="40">
        <v>0</v>
      </c>
      <c r="CZ23" s="2"/>
    </row>
    <row r="24" spans="1:104" ht="16.350000000000001" customHeight="1" x14ac:dyDescent="0.2">
      <c r="A24" s="62" t="s">
        <v>44</v>
      </c>
      <c r="B24" s="42">
        <f t="shared" si="1"/>
        <v>0</v>
      </c>
      <c r="C24" s="43">
        <f>SUM(G24+I24+K24+M24+O24+Q24+S24+U24+W24+Y24+AA24+AC24+AE24+AG24+AI24+AK24+AM24)</f>
        <v>0</v>
      </c>
      <c r="D24" s="44">
        <f>SUM(H24+J24+L24+N24+P24+R24+T24+V24+X24+Z24+AB24+AD24+AF24+AH24+AJ24+AL24+AN24)</f>
        <v>0</v>
      </c>
      <c r="E24" s="48"/>
      <c r="F24" s="49"/>
      <c r="G24" s="79"/>
      <c r="H24" s="73"/>
      <c r="I24" s="79"/>
      <c r="J24" s="70"/>
      <c r="K24" s="65"/>
      <c r="L24" s="70"/>
      <c r="M24" s="79"/>
      <c r="N24" s="70"/>
      <c r="O24" s="79"/>
      <c r="P24" s="70"/>
      <c r="Q24" s="79"/>
      <c r="R24" s="70"/>
      <c r="S24" s="79"/>
      <c r="T24" s="70"/>
      <c r="U24" s="79"/>
      <c r="V24" s="70"/>
      <c r="W24" s="79"/>
      <c r="X24" s="70"/>
      <c r="Y24" s="79"/>
      <c r="Z24" s="70"/>
      <c r="AA24" s="79"/>
      <c r="AB24" s="70"/>
      <c r="AC24" s="79"/>
      <c r="AD24" s="70"/>
      <c r="AE24" s="79"/>
      <c r="AF24" s="70"/>
      <c r="AG24" s="79"/>
      <c r="AH24" s="70"/>
      <c r="AI24" s="79"/>
      <c r="AJ24" s="70"/>
      <c r="AK24" s="79"/>
      <c r="AL24" s="70"/>
      <c r="AM24" s="80"/>
      <c r="AN24" s="76"/>
      <c r="AO24" s="73"/>
      <c r="AP24" s="74"/>
      <c r="AQ24" s="74"/>
      <c r="AR24" s="75"/>
      <c r="AS24" s="75"/>
      <c r="AT24" s="37"/>
      <c r="AU24" s="38"/>
      <c r="AV24" s="38"/>
      <c r="AW24" s="38"/>
      <c r="AX24" s="38"/>
      <c r="AY24" s="38"/>
      <c r="AZ24" s="38"/>
      <c r="BA24" s="38"/>
      <c r="BB24" s="38"/>
      <c r="BC24" s="38"/>
      <c r="BD24" s="8"/>
      <c r="BE24" s="8"/>
      <c r="BF24" s="8"/>
      <c r="BW24" s="3"/>
      <c r="BY24" s="4"/>
      <c r="CG24" s="40">
        <v>0</v>
      </c>
      <c r="CH24" s="40"/>
      <c r="CI24" s="40">
        <v>0</v>
      </c>
      <c r="CJ24" s="40">
        <v>0</v>
      </c>
      <c r="CZ24" s="2"/>
    </row>
    <row r="25" spans="1:104" ht="16.350000000000001" customHeight="1" x14ac:dyDescent="0.2">
      <c r="A25" s="62" t="s">
        <v>45</v>
      </c>
      <c r="B25" s="42">
        <f t="shared" si="1"/>
        <v>0</v>
      </c>
      <c r="C25" s="43">
        <f>SUM(M25+O25+Q25+S25+U25+W25+Y25+AA25+AC25+AE25+AG25+AI25+AK25+AM25)</f>
        <v>0</v>
      </c>
      <c r="D25" s="44">
        <f>SUM(N25+P25+R25+T25+V25+X25+Z25+AB25+AD25+AF25+AH25+AJ25+AL25+AN25)</f>
        <v>0</v>
      </c>
      <c r="E25" s="81"/>
      <c r="F25" s="69"/>
      <c r="G25" s="60"/>
      <c r="H25" s="61"/>
      <c r="I25" s="60"/>
      <c r="J25" s="61"/>
      <c r="K25" s="60"/>
      <c r="L25" s="61"/>
      <c r="M25" s="79"/>
      <c r="N25" s="70"/>
      <c r="O25" s="79"/>
      <c r="P25" s="70"/>
      <c r="Q25" s="79"/>
      <c r="R25" s="70"/>
      <c r="S25" s="79"/>
      <c r="T25" s="70"/>
      <c r="U25" s="79"/>
      <c r="V25" s="70"/>
      <c r="W25" s="79"/>
      <c r="X25" s="70"/>
      <c r="Y25" s="79"/>
      <c r="Z25" s="70"/>
      <c r="AA25" s="79"/>
      <c r="AB25" s="70"/>
      <c r="AC25" s="79"/>
      <c r="AD25" s="70"/>
      <c r="AE25" s="79"/>
      <c r="AF25" s="70"/>
      <c r="AG25" s="79"/>
      <c r="AH25" s="70"/>
      <c r="AI25" s="79"/>
      <c r="AJ25" s="70"/>
      <c r="AK25" s="79"/>
      <c r="AL25" s="70"/>
      <c r="AM25" s="80"/>
      <c r="AN25" s="76"/>
      <c r="AO25" s="73"/>
      <c r="AP25" s="74"/>
      <c r="AQ25" s="74"/>
      <c r="AR25" s="75"/>
      <c r="AS25" s="75"/>
      <c r="AT25" s="37"/>
      <c r="AU25" s="38"/>
      <c r="AV25" s="38"/>
      <c r="AW25" s="38"/>
      <c r="AX25" s="38"/>
      <c r="AY25" s="38"/>
      <c r="AZ25" s="38"/>
      <c r="BA25" s="38"/>
      <c r="BB25" s="38"/>
      <c r="BC25" s="38"/>
      <c r="BD25" s="8"/>
      <c r="BE25" s="8"/>
      <c r="BF25" s="8"/>
      <c r="BW25" s="3"/>
      <c r="BY25" s="4"/>
      <c r="CG25" s="40">
        <v>0</v>
      </c>
      <c r="CH25" s="40"/>
      <c r="CI25" s="40">
        <v>0</v>
      </c>
      <c r="CJ25" s="40">
        <v>0</v>
      </c>
      <c r="CZ25" s="2"/>
    </row>
    <row r="26" spans="1:104" ht="16.350000000000001" customHeight="1" x14ac:dyDescent="0.2">
      <c r="A26" s="82" t="s">
        <v>46</v>
      </c>
      <c r="B26" s="500">
        <f t="shared" si="1"/>
        <v>0</v>
      </c>
      <c r="C26" s="447">
        <f>SUM(E26+G26+I26+K26+M26+O26+Q26+S26+U26+W26+Y26+AA26+AC26+AE26+AG26+AI26+AK26+AM26)</f>
        <v>0</v>
      </c>
      <c r="D26" s="501">
        <f>SUM(F26+H26+J26+L26+N26+P26+R26+T26+V26+X26+Z26+AB26+AD26+AF26+AH26+AJ26+AL26+AN26)</f>
        <v>0</v>
      </c>
      <c r="E26" s="458"/>
      <c r="F26" s="87"/>
      <c r="G26" s="88"/>
      <c r="H26" s="89"/>
      <c r="I26" s="88"/>
      <c r="J26" s="87"/>
      <c r="K26" s="502"/>
      <c r="L26" s="87"/>
      <c r="M26" s="88"/>
      <c r="N26" s="87"/>
      <c r="O26" s="88"/>
      <c r="P26" s="87"/>
      <c r="Q26" s="88"/>
      <c r="R26" s="87"/>
      <c r="S26" s="88"/>
      <c r="T26" s="87"/>
      <c r="U26" s="88"/>
      <c r="V26" s="87"/>
      <c r="W26" s="88"/>
      <c r="X26" s="87"/>
      <c r="Y26" s="88"/>
      <c r="Z26" s="87"/>
      <c r="AA26" s="88"/>
      <c r="AB26" s="87"/>
      <c r="AC26" s="88"/>
      <c r="AD26" s="87"/>
      <c r="AE26" s="88"/>
      <c r="AF26" s="87"/>
      <c r="AG26" s="88"/>
      <c r="AH26" s="87"/>
      <c r="AI26" s="88"/>
      <c r="AJ26" s="87"/>
      <c r="AK26" s="88"/>
      <c r="AL26" s="87"/>
      <c r="AM26" s="91"/>
      <c r="AN26" s="92"/>
      <c r="AO26" s="89"/>
      <c r="AP26" s="93"/>
      <c r="AQ26" s="93"/>
      <c r="AR26" s="94"/>
      <c r="AS26" s="94"/>
      <c r="AT26" s="37"/>
      <c r="AU26" s="38"/>
      <c r="AV26" s="38"/>
      <c r="AW26" s="38"/>
      <c r="AX26" s="38"/>
      <c r="AY26" s="38"/>
      <c r="AZ26" s="38"/>
      <c r="BA26" s="38"/>
      <c r="BB26" s="38"/>
      <c r="BC26" s="38"/>
      <c r="BD26" s="8"/>
      <c r="BE26" s="8"/>
      <c r="BF26" s="8"/>
      <c r="BW26" s="3"/>
      <c r="BY26" s="4"/>
      <c r="CG26" s="40">
        <v>0</v>
      </c>
      <c r="CH26" s="40"/>
      <c r="CI26" s="40">
        <v>0</v>
      </c>
      <c r="CJ26" s="40">
        <v>0</v>
      </c>
      <c r="CZ26" s="2"/>
    </row>
    <row r="27" spans="1:104" ht="31.35" customHeight="1" x14ac:dyDescent="0.2">
      <c r="A27" s="9" t="s">
        <v>47</v>
      </c>
      <c r="B27" s="10"/>
      <c r="C27" s="10"/>
      <c r="D27" s="10"/>
      <c r="E27" s="10"/>
      <c r="F27" s="503"/>
      <c r="G27" s="503" t="s">
        <v>48</v>
      </c>
      <c r="H27" s="504"/>
      <c r="I27" s="504"/>
      <c r="J27" s="503"/>
      <c r="K27" s="503"/>
      <c r="L27" s="503"/>
      <c r="M27" s="503"/>
      <c r="N27" s="503"/>
      <c r="O27" s="503"/>
      <c r="P27" s="503"/>
      <c r="Q27" s="503"/>
      <c r="R27" s="503"/>
      <c r="S27" s="503"/>
      <c r="T27" s="503"/>
      <c r="U27" s="503"/>
      <c r="V27" s="503"/>
      <c r="W27" s="503"/>
      <c r="X27" s="503"/>
      <c r="Y27" s="505"/>
      <c r="Z27" s="505"/>
      <c r="AA27" s="505"/>
      <c r="AB27" s="505"/>
      <c r="AC27" s="505"/>
      <c r="AD27" s="505"/>
      <c r="AE27" s="505"/>
      <c r="AF27" s="505"/>
      <c r="AG27" s="505"/>
      <c r="AH27" s="505"/>
      <c r="AI27" s="505"/>
      <c r="AJ27" s="505"/>
      <c r="AK27" s="505"/>
      <c r="AL27" s="505"/>
      <c r="AM27" s="505"/>
      <c r="AN27" s="505"/>
      <c r="AO27" s="505"/>
      <c r="AP27" s="443"/>
      <c r="AQ27" s="444"/>
      <c r="AR27" s="100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CG27" s="40"/>
      <c r="CH27" s="40"/>
      <c r="CI27" s="40"/>
      <c r="CJ27" s="40"/>
    </row>
    <row r="28" spans="1:104" ht="20.100000000000001" customHeight="1" x14ac:dyDescent="0.2">
      <c r="A28" s="3323" t="s">
        <v>49</v>
      </c>
      <c r="B28" s="3317" t="s">
        <v>4</v>
      </c>
      <c r="C28" s="3319"/>
      <c r="D28" s="3313"/>
      <c r="E28" s="3325" t="s">
        <v>5</v>
      </c>
      <c r="F28" s="3326"/>
      <c r="G28" s="3326"/>
      <c r="H28" s="3326"/>
      <c r="I28" s="3326"/>
      <c r="J28" s="3326"/>
      <c r="K28" s="3326"/>
      <c r="L28" s="3326"/>
      <c r="M28" s="3326"/>
      <c r="N28" s="3326"/>
      <c r="O28" s="3326"/>
      <c r="P28" s="3326"/>
      <c r="Q28" s="3326"/>
      <c r="R28" s="3326"/>
      <c r="S28" s="3326"/>
      <c r="T28" s="3326"/>
      <c r="U28" s="3326"/>
      <c r="V28" s="3326"/>
      <c r="W28" s="3326"/>
      <c r="X28" s="3326"/>
      <c r="Y28" s="3326"/>
      <c r="Z28" s="3326"/>
      <c r="AA28" s="3326"/>
      <c r="AB28" s="3326"/>
      <c r="AC28" s="3326"/>
      <c r="AD28" s="3326"/>
      <c r="AE28" s="3326"/>
      <c r="AF28" s="3326"/>
      <c r="AG28" s="3326"/>
      <c r="AH28" s="3326"/>
      <c r="AI28" s="3326"/>
      <c r="AJ28" s="3326"/>
      <c r="AK28" s="3326"/>
      <c r="AL28" s="3326"/>
      <c r="AM28" s="3326"/>
      <c r="AN28" s="3335"/>
      <c r="AO28" s="3313" t="s">
        <v>6</v>
      </c>
      <c r="AP28" s="3321" t="s">
        <v>7</v>
      </c>
      <c r="AQ28" s="3321" t="s">
        <v>8</v>
      </c>
      <c r="AR28" s="3321" t="s">
        <v>50</v>
      </c>
      <c r="AS28" s="3313" t="s">
        <v>9</v>
      </c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X28" s="2"/>
      <c r="CG28" s="40"/>
      <c r="CH28" s="40"/>
      <c r="CI28" s="40"/>
      <c r="CJ28" s="40"/>
    </row>
    <row r="29" spans="1:104" ht="20.100000000000001" customHeight="1" x14ac:dyDescent="0.2">
      <c r="A29" s="2888"/>
      <c r="B29" s="3318"/>
      <c r="C29" s="2894"/>
      <c r="D29" s="3314"/>
      <c r="E29" s="3325" t="s">
        <v>11</v>
      </c>
      <c r="F29" s="3327"/>
      <c r="G29" s="3325" t="s">
        <v>12</v>
      </c>
      <c r="H29" s="3327"/>
      <c r="I29" s="3325" t="s">
        <v>13</v>
      </c>
      <c r="J29" s="3327"/>
      <c r="K29" s="3325" t="s">
        <v>14</v>
      </c>
      <c r="L29" s="3327"/>
      <c r="M29" s="3325" t="s">
        <v>15</v>
      </c>
      <c r="N29" s="3327"/>
      <c r="O29" s="3325" t="s">
        <v>16</v>
      </c>
      <c r="P29" s="3327"/>
      <c r="Q29" s="3326" t="s">
        <v>17</v>
      </c>
      <c r="R29" s="3327"/>
      <c r="S29" s="3325" t="s">
        <v>18</v>
      </c>
      <c r="T29" s="3327"/>
      <c r="U29" s="3325" t="s">
        <v>19</v>
      </c>
      <c r="V29" s="3327"/>
      <c r="W29" s="3325" t="s">
        <v>20</v>
      </c>
      <c r="X29" s="3327"/>
      <c r="Y29" s="3325" t="s">
        <v>21</v>
      </c>
      <c r="Z29" s="3327"/>
      <c r="AA29" s="3325" t="s">
        <v>22</v>
      </c>
      <c r="AB29" s="3327"/>
      <c r="AC29" s="3326" t="s">
        <v>23</v>
      </c>
      <c r="AD29" s="3327"/>
      <c r="AE29" s="3325" t="s">
        <v>24</v>
      </c>
      <c r="AF29" s="3327"/>
      <c r="AG29" s="3326" t="s">
        <v>25</v>
      </c>
      <c r="AH29" s="3327"/>
      <c r="AI29" s="3325" t="s">
        <v>26</v>
      </c>
      <c r="AJ29" s="3327"/>
      <c r="AK29" s="3326" t="s">
        <v>27</v>
      </c>
      <c r="AL29" s="3327"/>
      <c r="AM29" s="3326" t="s">
        <v>28</v>
      </c>
      <c r="AN29" s="3335"/>
      <c r="AO29" s="2892"/>
      <c r="AP29" s="2871"/>
      <c r="AQ29" s="2871"/>
      <c r="AR29" s="2871"/>
      <c r="AS29" s="2892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X29" s="2"/>
      <c r="CG29" s="40"/>
      <c r="CH29" s="40"/>
      <c r="CI29" s="40"/>
      <c r="CJ29" s="40"/>
    </row>
    <row r="30" spans="1:104" ht="20.100000000000001" customHeight="1" x14ac:dyDescent="0.2">
      <c r="A30" s="3324"/>
      <c r="B30" s="475" t="s">
        <v>29</v>
      </c>
      <c r="C30" s="485" t="s">
        <v>30</v>
      </c>
      <c r="D30" s="457" t="s">
        <v>31</v>
      </c>
      <c r="E30" s="475" t="s">
        <v>30</v>
      </c>
      <c r="F30" s="459" t="s">
        <v>31</v>
      </c>
      <c r="G30" s="475" t="s">
        <v>30</v>
      </c>
      <c r="H30" s="459" t="s">
        <v>31</v>
      </c>
      <c r="I30" s="475" t="s">
        <v>30</v>
      </c>
      <c r="J30" s="459" t="s">
        <v>31</v>
      </c>
      <c r="K30" s="475" t="s">
        <v>30</v>
      </c>
      <c r="L30" s="459" t="s">
        <v>31</v>
      </c>
      <c r="M30" s="475" t="s">
        <v>30</v>
      </c>
      <c r="N30" s="459" t="s">
        <v>31</v>
      </c>
      <c r="O30" s="475" t="s">
        <v>30</v>
      </c>
      <c r="P30" s="459" t="s">
        <v>31</v>
      </c>
      <c r="Q30" s="475" t="s">
        <v>30</v>
      </c>
      <c r="R30" s="459" t="s">
        <v>31</v>
      </c>
      <c r="S30" s="475" t="s">
        <v>30</v>
      </c>
      <c r="T30" s="459" t="s">
        <v>31</v>
      </c>
      <c r="U30" s="475" t="s">
        <v>30</v>
      </c>
      <c r="V30" s="459" t="s">
        <v>31</v>
      </c>
      <c r="W30" s="475" t="s">
        <v>30</v>
      </c>
      <c r="X30" s="459" t="s">
        <v>31</v>
      </c>
      <c r="Y30" s="475" t="s">
        <v>30</v>
      </c>
      <c r="Z30" s="459" t="s">
        <v>31</v>
      </c>
      <c r="AA30" s="475" t="s">
        <v>30</v>
      </c>
      <c r="AB30" s="459" t="s">
        <v>31</v>
      </c>
      <c r="AC30" s="475" t="s">
        <v>30</v>
      </c>
      <c r="AD30" s="459" t="s">
        <v>31</v>
      </c>
      <c r="AE30" s="475" t="s">
        <v>30</v>
      </c>
      <c r="AF30" s="459" t="s">
        <v>31</v>
      </c>
      <c r="AG30" s="475" t="s">
        <v>30</v>
      </c>
      <c r="AH30" s="459" t="s">
        <v>31</v>
      </c>
      <c r="AI30" s="475" t="s">
        <v>30</v>
      </c>
      <c r="AJ30" s="459" t="s">
        <v>31</v>
      </c>
      <c r="AK30" s="506" t="s">
        <v>30</v>
      </c>
      <c r="AL30" s="459" t="s">
        <v>31</v>
      </c>
      <c r="AM30" s="475" t="s">
        <v>30</v>
      </c>
      <c r="AN30" s="460" t="s">
        <v>31</v>
      </c>
      <c r="AO30" s="3314"/>
      <c r="AP30" s="3322"/>
      <c r="AQ30" s="3322"/>
      <c r="AR30" s="3322"/>
      <c r="AS30" s="3314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X30" s="2"/>
      <c r="CG30" s="40"/>
      <c r="CH30" s="40"/>
      <c r="CI30" s="40"/>
      <c r="CJ30" s="40"/>
    </row>
    <row r="31" spans="1:104" ht="16.350000000000001" customHeight="1" x14ac:dyDescent="0.2">
      <c r="A31" s="477" t="s">
        <v>51</v>
      </c>
      <c r="B31" s="507">
        <f t="shared" ref="B31:B44" si="2">SUM(C31:D31)</f>
        <v>0</v>
      </c>
      <c r="C31" s="493">
        <f>SUM(E31+G31+I31+K31+M31+O31+Q31+S31+U31+W31+Y31+AA31+AC31+AE31+AG31+AI31+AK31+AM31)</f>
        <v>0</v>
      </c>
      <c r="D31" s="494">
        <f>SUM(F31+H31+J31+L31+N31+P31+R31+T31+V31+X31+Z31+AB31+AD31+AF31+AH31+AJ31+AL31+AN31)</f>
        <v>0</v>
      </c>
      <c r="E31" s="478"/>
      <c r="F31" s="479"/>
      <c r="G31" s="478"/>
      <c r="H31" s="495"/>
      <c r="I31" s="478"/>
      <c r="J31" s="495"/>
      <c r="K31" s="478"/>
      <c r="L31" s="495"/>
      <c r="M31" s="478"/>
      <c r="N31" s="495"/>
      <c r="O31" s="478"/>
      <c r="P31" s="495"/>
      <c r="Q31" s="480"/>
      <c r="R31" s="495"/>
      <c r="S31" s="478"/>
      <c r="T31" s="495"/>
      <c r="U31" s="478"/>
      <c r="V31" s="495"/>
      <c r="W31" s="478"/>
      <c r="X31" s="495"/>
      <c r="Y31" s="478"/>
      <c r="Z31" s="495"/>
      <c r="AA31" s="478"/>
      <c r="AB31" s="495"/>
      <c r="AC31" s="480"/>
      <c r="AD31" s="495"/>
      <c r="AE31" s="478"/>
      <c r="AF31" s="495"/>
      <c r="AG31" s="480"/>
      <c r="AH31" s="495"/>
      <c r="AI31" s="478"/>
      <c r="AJ31" s="495"/>
      <c r="AK31" s="480"/>
      <c r="AL31" s="495"/>
      <c r="AM31" s="508"/>
      <c r="AN31" s="497"/>
      <c r="AO31" s="499"/>
      <c r="AP31" s="498"/>
      <c r="AQ31" s="498"/>
      <c r="AR31" s="498"/>
      <c r="AS31" s="499"/>
      <c r="AT31" s="37"/>
      <c r="AU31" s="38"/>
      <c r="AV31" s="38"/>
      <c r="AW31" s="38"/>
      <c r="AX31" s="38"/>
      <c r="AY31" s="38"/>
      <c r="AZ31" s="38"/>
      <c r="BA31" s="38"/>
      <c r="BB31" s="38"/>
      <c r="BC31" s="8"/>
      <c r="BD31" s="8"/>
      <c r="BE31" s="8"/>
      <c r="BF31" s="8"/>
      <c r="BG31" s="8"/>
      <c r="BX31" s="2"/>
      <c r="CA31" s="39"/>
      <c r="CB31" s="39"/>
      <c r="CG31" s="40">
        <v>0</v>
      </c>
      <c r="CH31" s="40">
        <v>0</v>
      </c>
      <c r="CI31" s="40"/>
      <c r="CJ31" s="40"/>
    </row>
    <row r="32" spans="1:104" ht="16.350000000000001" customHeight="1" x14ac:dyDescent="0.2">
      <c r="A32" s="109" t="s">
        <v>52</v>
      </c>
      <c r="B32" s="42">
        <f t="shared" si="2"/>
        <v>0</v>
      </c>
      <c r="C32" s="43">
        <f t="shared" ref="C32:D33" si="3">SUM(E32+G32+I32+K32+M32+O32+Q32+S32+U32+W32+Y32+AA32+AC32+AE32+AG32+AI32+AK32+AM32)</f>
        <v>0</v>
      </c>
      <c r="D32" s="44">
        <f t="shared" si="3"/>
        <v>0</v>
      </c>
      <c r="E32" s="45"/>
      <c r="F32" s="46"/>
      <c r="G32" s="45"/>
      <c r="H32" s="47"/>
      <c r="I32" s="45"/>
      <c r="J32" s="47"/>
      <c r="K32" s="45"/>
      <c r="L32" s="47"/>
      <c r="M32" s="45"/>
      <c r="N32" s="47"/>
      <c r="O32" s="45"/>
      <c r="P32" s="47"/>
      <c r="Q32" s="110"/>
      <c r="R32" s="47"/>
      <c r="S32" s="45"/>
      <c r="T32" s="47"/>
      <c r="U32" s="45"/>
      <c r="V32" s="47"/>
      <c r="W32" s="45"/>
      <c r="X32" s="47"/>
      <c r="Y32" s="45"/>
      <c r="Z32" s="47"/>
      <c r="AA32" s="45"/>
      <c r="AB32" s="47"/>
      <c r="AC32" s="110"/>
      <c r="AD32" s="47"/>
      <c r="AE32" s="45"/>
      <c r="AF32" s="47"/>
      <c r="AG32" s="110"/>
      <c r="AH32" s="47"/>
      <c r="AI32" s="45"/>
      <c r="AJ32" s="47"/>
      <c r="AK32" s="110"/>
      <c r="AL32" s="47"/>
      <c r="AM32" s="111"/>
      <c r="AN32" s="55"/>
      <c r="AO32" s="112"/>
      <c r="AP32" s="113"/>
      <c r="AQ32" s="113"/>
      <c r="AR32" s="113"/>
      <c r="AS32" s="112"/>
      <c r="AT32" s="37"/>
      <c r="AU32" s="38"/>
      <c r="AV32" s="38"/>
      <c r="AW32" s="38"/>
      <c r="AX32" s="38"/>
      <c r="AY32" s="38"/>
      <c r="AZ32" s="38"/>
      <c r="BA32" s="38"/>
      <c r="BB32" s="38"/>
      <c r="BC32" s="8"/>
      <c r="BD32" s="8"/>
      <c r="BE32" s="8"/>
      <c r="BF32" s="8"/>
      <c r="BG32" s="8"/>
      <c r="BX32" s="2"/>
      <c r="CB32" s="39"/>
      <c r="CG32" s="40">
        <v>0</v>
      </c>
      <c r="CH32" s="40">
        <v>0</v>
      </c>
      <c r="CI32" s="40"/>
      <c r="CJ32" s="40"/>
    </row>
    <row r="33" spans="1:88" ht="16.350000000000001" customHeight="1" x14ac:dyDescent="0.2">
      <c r="A33" s="114" t="s">
        <v>53</v>
      </c>
      <c r="B33" s="42">
        <f t="shared" si="2"/>
        <v>0</v>
      </c>
      <c r="C33" s="43">
        <f t="shared" si="3"/>
        <v>0</v>
      </c>
      <c r="D33" s="68">
        <f t="shared" si="3"/>
        <v>0</v>
      </c>
      <c r="E33" s="45"/>
      <c r="F33" s="46"/>
      <c r="G33" s="45"/>
      <c r="H33" s="47"/>
      <c r="I33" s="45"/>
      <c r="J33" s="47"/>
      <c r="K33" s="45"/>
      <c r="L33" s="47"/>
      <c r="M33" s="45"/>
      <c r="N33" s="47"/>
      <c r="O33" s="45"/>
      <c r="P33" s="47"/>
      <c r="Q33" s="110"/>
      <c r="R33" s="47"/>
      <c r="S33" s="45"/>
      <c r="T33" s="47"/>
      <c r="U33" s="45"/>
      <c r="V33" s="47"/>
      <c r="W33" s="45"/>
      <c r="X33" s="47"/>
      <c r="Y33" s="45"/>
      <c r="Z33" s="47"/>
      <c r="AA33" s="45"/>
      <c r="AB33" s="47"/>
      <c r="AC33" s="110"/>
      <c r="AD33" s="47"/>
      <c r="AE33" s="45"/>
      <c r="AF33" s="47"/>
      <c r="AG33" s="110"/>
      <c r="AH33" s="47"/>
      <c r="AI33" s="45"/>
      <c r="AJ33" s="47"/>
      <c r="AK33" s="110"/>
      <c r="AL33" s="47"/>
      <c r="AM33" s="111"/>
      <c r="AN33" s="55"/>
      <c r="AO33" s="52"/>
      <c r="AP33" s="51"/>
      <c r="AQ33" s="51"/>
      <c r="AR33" s="51"/>
      <c r="AS33" s="52"/>
      <c r="AT33" s="37"/>
      <c r="AU33" s="38"/>
      <c r="AV33" s="38"/>
      <c r="AW33" s="38"/>
      <c r="AX33" s="38"/>
      <c r="AY33" s="38"/>
      <c r="AZ33" s="38"/>
      <c r="BA33" s="38"/>
      <c r="BB33" s="38"/>
      <c r="BC33" s="8"/>
      <c r="BD33" s="8"/>
      <c r="BE33" s="8"/>
      <c r="BF33" s="8"/>
      <c r="BG33" s="8"/>
      <c r="BX33" s="2"/>
      <c r="CB33" s="39"/>
      <c r="CG33" s="40">
        <v>0</v>
      </c>
      <c r="CH33" s="40">
        <v>0</v>
      </c>
      <c r="CI33" s="40"/>
      <c r="CJ33" s="40"/>
    </row>
    <row r="34" spans="1:88" ht="16.350000000000001" customHeight="1" x14ac:dyDescent="0.2">
      <c r="A34" s="114" t="s">
        <v>54</v>
      </c>
      <c r="B34" s="42">
        <f t="shared" si="2"/>
        <v>0</v>
      </c>
      <c r="C34" s="43">
        <f>SUM(O34+Q34+S34+U34+W34+Y34+AA34)</f>
        <v>0</v>
      </c>
      <c r="D34" s="68">
        <f>SUM(P34+R34+T34+V34+X34+Z34+AB34)</f>
        <v>0</v>
      </c>
      <c r="E34" s="60"/>
      <c r="F34" s="61"/>
      <c r="G34" s="60"/>
      <c r="H34" s="69"/>
      <c r="I34" s="60"/>
      <c r="J34" s="69"/>
      <c r="K34" s="60"/>
      <c r="L34" s="69"/>
      <c r="M34" s="60"/>
      <c r="N34" s="69"/>
      <c r="O34" s="45"/>
      <c r="P34" s="47"/>
      <c r="Q34" s="110"/>
      <c r="R34" s="47"/>
      <c r="S34" s="45"/>
      <c r="T34" s="47"/>
      <c r="U34" s="45"/>
      <c r="V34" s="47"/>
      <c r="W34" s="45"/>
      <c r="X34" s="47"/>
      <c r="Y34" s="45"/>
      <c r="Z34" s="47"/>
      <c r="AA34" s="45"/>
      <c r="AB34" s="70"/>
      <c r="AC34" s="115"/>
      <c r="AD34" s="69"/>
      <c r="AE34" s="60"/>
      <c r="AF34" s="69"/>
      <c r="AG34" s="115"/>
      <c r="AH34" s="69"/>
      <c r="AI34" s="60"/>
      <c r="AJ34" s="69"/>
      <c r="AK34" s="115"/>
      <c r="AL34" s="69"/>
      <c r="AM34" s="116"/>
      <c r="AN34" s="50"/>
      <c r="AO34" s="52"/>
      <c r="AP34" s="51"/>
      <c r="AQ34" s="51"/>
      <c r="AR34" s="51"/>
      <c r="AS34" s="52"/>
      <c r="AT34" s="37"/>
      <c r="AU34" s="38"/>
      <c r="AV34" s="38"/>
      <c r="AW34" s="38"/>
      <c r="AX34" s="38"/>
      <c r="AY34" s="38"/>
      <c r="AZ34" s="38"/>
      <c r="BA34" s="38"/>
      <c r="BB34" s="38"/>
      <c r="BC34" s="8"/>
      <c r="BD34" s="8"/>
      <c r="BE34" s="8"/>
      <c r="BF34" s="8"/>
      <c r="BG34" s="8"/>
      <c r="BX34" s="2"/>
      <c r="CB34" s="39"/>
      <c r="CG34" s="40">
        <v>0</v>
      </c>
      <c r="CH34" s="40">
        <v>0</v>
      </c>
      <c r="CI34" s="40"/>
      <c r="CJ34" s="40"/>
    </row>
    <row r="35" spans="1:88" ht="16.350000000000001" customHeight="1" x14ac:dyDescent="0.2">
      <c r="A35" s="114" t="s">
        <v>55</v>
      </c>
      <c r="B35" s="42">
        <f>SUM(C35:D35)</f>
        <v>0</v>
      </c>
      <c r="C35" s="43">
        <f>SUM(E35+G35+I35+K35+M35+O35+Q35+S35+U35+W35+Y35+AA35+AC35+AE35+AG35+AI35+AK35+AM35)</f>
        <v>0</v>
      </c>
      <c r="D35" s="68">
        <f t="shared" ref="C35:D44" si="4">SUM(F35+H35+J35+L35+N35+P35+R35+T35+V35+X35+Z35+AB35+AD35+AF35+AH35+AJ35+AL35+AN35)</f>
        <v>0</v>
      </c>
      <c r="E35" s="45"/>
      <c r="F35" s="46"/>
      <c r="G35" s="45"/>
      <c r="H35" s="47"/>
      <c r="I35" s="45"/>
      <c r="J35" s="47"/>
      <c r="K35" s="45"/>
      <c r="L35" s="47"/>
      <c r="M35" s="45"/>
      <c r="N35" s="47"/>
      <c r="O35" s="45"/>
      <c r="P35" s="47"/>
      <c r="Q35" s="110"/>
      <c r="R35" s="47"/>
      <c r="S35" s="45"/>
      <c r="T35" s="47"/>
      <c r="U35" s="45"/>
      <c r="V35" s="47"/>
      <c r="W35" s="45"/>
      <c r="X35" s="47"/>
      <c r="Y35" s="45"/>
      <c r="Z35" s="47"/>
      <c r="AA35" s="45"/>
      <c r="AB35" s="47"/>
      <c r="AC35" s="110"/>
      <c r="AD35" s="47"/>
      <c r="AE35" s="45"/>
      <c r="AF35" s="47"/>
      <c r="AG35" s="110"/>
      <c r="AH35" s="47"/>
      <c r="AI35" s="45"/>
      <c r="AJ35" s="47"/>
      <c r="AK35" s="110"/>
      <c r="AL35" s="47"/>
      <c r="AM35" s="111"/>
      <c r="AN35" s="55"/>
      <c r="AO35" s="112"/>
      <c r="AP35" s="113"/>
      <c r="AQ35" s="113"/>
      <c r="AR35" s="113"/>
      <c r="AS35" s="112"/>
      <c r="AT35" s="37"/>
      <c r="AU35" s="38"/>
      <c r="AV35" s="38"/>
      <c r="AW35" s="38"/>
      <c r="AX35" s="38"/>
      <c r="AY35" s="38"/>
      <c r="AZ35" s="38"/>
      <c r="BA35" s="38"/>
      <c r="BB35" s="38"/>
      <c r="BC35" s="8"/>
      <c r="BD35" s="8"/>
      <c r="BE35" s="8"/>
      <c r="BF35" s="8"/>
      <c r="BG35" s="8"/>
      <c r="BX35" s="2"/>
      <c r="CB35" s="39"/>
      <c r="CG35" s="40">
        <v>0</v>
      </c>
      <c r="CH35" s="40">
        <v>0</v>
      </c>
      <c r="CI35" s="40"/>
      <c r="CJ35" s="40"/>
    </row>
    <row r="36" spans="1:88" ht="16.350000000000001" customHeight="1" x14ac:dyDescent="0.2">
      <c r="A36" s="114" t="s">
        <v>56</v>
      </c>
      <c r="B36" s="117">
        <f>SUM(C36:D36)</f>
        <v>0</v>
      </c>
      <c r="C36" s="118">
        <f>SUM(K36+M36+O36+Q36+S36+U36+W36+Y36+AA36+AC36+AE36+AG36+AI36+AK36+AM36)</f>
        <v>0</v>
      </c>
      <c r="D36" s="68">
        <f>SUM(L36+N36+P36+R36+T36+V36+X36+Z36+AB36+AD36+AF36+AH36+AJ36+AL36+AN36)</f>
        <v>0</v>
      </c>
      <c r="E36" s="119"/>
      <c r="F36" s="120"/>
      <c r="G36" s="119"/>
      <c r="H36" s="121"/>
      <c r="I36" s="119"/>
      <c r="J36" s="121"/>
      <c r="K36" s="45"/>
      <c r="L36" s="47"/>
      <c r="M36" s="45"/>
      <c r="N36" s="47"/>
      <c r="O36" s="45"/>
      <c r="P36" s="47"/>
      <c r="Q36" s="110"/>
      <c r="R36" s="47"/>
      <c r="S36" s="45"/>
      <c r="T36" s="47"/>
      <c r="U36" s="45"/>
      <c r="V36" s="47"/>
      <c r="W36" s="45"/>
      <c r="X36" s="47"/>
      <c r="Y36" s="45"/>
      <c r="Z36" s="47"/>
      <c r="AA36" s="45"/>
      <c r="AB36" s="47"/>
      <c r="AC36" s="110"/>
      <c r="AD36" s="47"/>
      <c r="AE36" s="45"/>
      <c r="AF36" s="47"/>
      <c r="AG36" s="110"/>
      <c r="AH36" s="47"/>
      <c r="AI36" s="45"/>
      <c r="AJ36" s="47"/>
      <c r="AK36" s="110"/>
      <c r="AL36" s="47"/>
      <c r="AM36" s="111"/>
      <c r="AN36" s="55"/>
      <c r="AO36" s="112"/>
      <c r="AP36" s="113"/>
      <c r="AQ36" s="113"/>
      <c r="AR36" s="113"/>
      <c r="AS36" s="112"/>
      <c r="AT36" s="37"/>
      <c r="AU36" s="38"/>
      <c r="AV36" s="38"/>
      <c r="AW36" s="38"/>
      <c r="AX36" s="38"/>
      <c r="AY36" s="38"/>
      <c r="AZ36" s="38"/>
      <c r="BA36" s="38"/>
      <c r="BB36" s="38"/>
      <c r="BC36" s="8"/>
      <c r="BD36" s="8"/>
      <c r="BE36" s="8"/>
      <c r="BF36" s="8"/>
      <c r="BG36" s="8"/>
      <c r="BX36" s="2"/>
      <c r="CB36" s="39"/>
      <c r="CG36" s="40">
        <v>0</v>
      </c>
      <c r="CH36" s="40">
        <v>0</v>
      </c>
      <c r="CI36" s="40"/>
      <c r="CJ36" s="40"/>
    </row>
    <row r="37" spans="1:88" ht="16.350000000000001" customHeight="1" x14ac:dyDescent="0.2">
      <c r="A37" s="62" t="s">
        <v>57</v>
      </c>
      <c r="B37" s="42">
        <f t="shared" si="2"/>
        <v>0</v>
      </c>
      <c r="C37" s="43">
        <f t="shared" si="4"/>
        <v>0</v>
      </c>
      <c r="D37" s="44">
        <f t="shared" si="4"/>
        <v>0</v>
      </c>
      <c r="E37" s="45"/>
      <c r="F37" s="46"/>
      <c r="G37" s="45"/>
      <c r="H37" s="47"/>
      <c r="I37" s="45"/>
      <c r="J37" s="47"/>
      <c r="K37" s="45"/>
      <c r="L37" s="47"/>
      <c r="M37" s="45"/>
      <c r="N37" s="47"/>
      <c r="O37" s="45"/>
      <c r="P37" s="47"/>
      <c r="Q37" s="110"/>
      <c r="R37" s="47"/>
      <c r="S37" s="45"/>
      <c r="T37" s="47"/>
      <c r="U37" s="45"/>
      <c r="V37" s="47"/>
      <c r="W37" s="45"/>
      <c r="X37" s="47"/>
      <c r="Y37" s="45"/>
      <c r="Z37" s="47"/>
      <c r="AA37" s="45"/>
      <c r="AB37" s="47"/>
      <c r="AC37" s="110"/>
      <c r="AD37" s="47"/>
      <c r="AE37" s="45"/>
      <c r="AF37" s="47"/>
      <c r="AG37" s="110"/>
      <c r="AH37" s="47"/>
      <c r="AI37" s="45"/>
      <c r="AJ37" s="47"/>
      <c r="AK37" s="110"/>
      <c r="AL37" s="47"/>
      <c r="AM37" s="111"/>
      <c r="AN37" s="55"/>
      <c r="AO37" s="52"/>
      <c r="AP37" s="51"/>
      <c r="AQ37" s="51"/>
      <c r="AR37" s="51"/>
      <c r="AS37" s="52"/>
      <c r="AT37" s="37"/>
      <c r="AU37" s="38"/>
      <c r="AV37" s="38"/>
      <c r="AW37" s="38"/>
      <c r="AX37" s="38"/>
      <c r="AY37" s="38"/>
      <c r="AZ37" s="38"/>
      <c r="BA37" s="38"/>
      <c r="BB37" s="38"/>
      <c r="BC37" s="8"/>
      <c r="BD37" s="8"/>
      <c r="BE37" s="8"/>
      <c r="BF37" s="8"/>
      <c r="BG37" s="8"/>
      <c r="BX37" s="2"/>
      <c r="CG37" s="40">
        <v>0</v>
      </c>
      <c r="CH37" s="40">
        <v>0</v>
      </c>
      <c r="CI37" s="40"/>
      <c r="CJ37" s="40"/>
    </row>
    <row r="38" spans="1:88" ht="16.350000000000001" customHeight="1" x14ac:dyDescent="0.2">
      <c r="A38" s="62" t="s">
        <v>58</v>
      </c>
      <c r="B38" s="42">
        <f>SUM(C38:D38)</f>
        <v>0</v>
      </c>
      <c r="C38" s="43">
        <f>SUM(E38+G38+I38+K38+M38+O38+Q38+S38+U38+W38+Y38+AA38+AC38+AE38+AG38+AI38+AK38+AM38)</f>
        <v>0</v>
      </c>
      <c r="D38" s="44">
        <f>SUM(F38+H38+J38+L38+N38+P38+R38+T38+V38+X38+Z38+AB38+AD38+AF38+AH38+AJ38+AL38+AN38)</f>
        <v>0</v>
      </c>
      <c r="E38" s="45"/>
      <c r="F38" s="46"/>
      <c r="G38" s="45"/>
      <c r="H38" s="47"/>
      <c r="I38" s="45"/>
      <c r="J38" s="47"/>
      <c r="K38" s="45"/>
      <c r="L38" s="47"/>
      <c r="M38" s="45"/>
      <c r="N38" s="47"/>
      <c r="O38" s="45"/>
      <c r="P38" s="47"/>
      <c r="Q38" s="110"/>
      <c r="R38" s="47"/>
      <c r="S38" s="45"/>
      <c r="T38" s="47"/>
      <c r="U38" s="45"/>
      <c r="V38" s="47"/>
      <c r="W38" s="45"/>
      <c r="X38" s="47"/>
      <c r="Y38" s="45"/>
      <c r="Z38" s="47"/>
      <c r="AA38" s="45"/>
      <c r="AB38" s="47"/>
      <c r="AC38" s="110"/>
      <c r="AD38" s="47"/>
      <c r="AE38" s="45"/>
      <c r="AF38" s="47"/>
      <c r="AG38" s="110"/>
      <c r="AH38" s="47"/>
      <c r="AI38" s="45"/>
      <c r="AJ38" s="47"/>
      <c r="AK38" s="110"/>
      <c r="AL38" s="47"/>
      <c r="AM38" s="111"/>
      <c r="AN38" s="55"/>
      <c r="AO38" s="52"/>
      <c r="AP38" s="51"/>
      <c r="AQ38" s="51"/>
      <c r="AR38" s="51"/>
      <c r="AS38" s="52"/>
      <c r="AT38" s="37"/>
      <c r="AU38" s="38"/>
      <c r="AV38" s="38"/>
      <c r="AW38" s="38"/>
      <c r="AX38" s="38"/>
      <c r="AY38" s="38"/>
      <c r="AZ38" s="38"/>
      <c r="BA38" s="38"/>
      <c r="BB38" s="38"/>
      <c r="BC38" s="8"/>
      <c r="BD38" s="8"/>
      <c r="BE38" s="8"/>
      <c r="BF38" s="8"/>
      <c r="BG38" s="8"/>
      <c r="BX38" s="2"/>
      <c r="CG38" s="40"/>
      <c r="CH38" s="40"/>
      <c r="CI38" s="40"/>
      <c r="CJ38" s="40"/>
    </row>
    <row r="39" spans="1:88" ht="16.350000000000001" customHeight="1" x14ac:dyDescent="0.2">
      <c r="A39" s="62" t="s">
        <v>59</v>
      </c>
      <c r="B39" s="42">
        <f>SUM(C39:D39)</f>
        <v>0</v>
      </c>
      <c r="C39" s="43">
        <f>SUM(E39+G39+I39+K39+M39+O39+Q39+S39+U39+W39+Y39+AA39+AC39+AE39+AG39+AI39+AK39+AM39)</f>
        <v>0</v>
      </c>
      <c r="D39" s="44">
        <f>SUM(F39+H39+J39+L39+N39+P39+R39+T39+V39+X39+Z39+AB39+AD39+AF39+AH39+AJ39+AL39+AN39)</f>
        <v>0</v>
      </c>
      <c r="E39" s="45"/>
      <c r="F39" s="46"/>
      <c r="G39" s="45"/>
      <c r="H39" s="47"/>
      <c r="I39" s="45"/>
      <c r="J39" s="47"/>
      <c r="K39" s="45"/>
      <c r="L39" s="47"/>
      <c r="M39" s="45"/>
      <c r="N39" s="47"/>
      <c r="O39" s="45"/>
      <c r="P39" s="47"/>
      <c r="Q39" s="110"/>
      <c r="R39" s="47"/>
      <c r="S39" s="45"/>
      <c r="T39" s="47"/>
      <c r="U39" s="45"/>
      <c r="V39" s="47"/>
      <c r="W39" s="45"/>
      <c r="X39" s="47"/>
      <c r="Y39" s="45"/>
      <c r="Z39" s="47"/>
      <c r="AA39" s="45"/>
      <c r="AB39" s="47"/>
      <c r="AC39" s="110"/>
      <c r="AD39" s="47"/>
      <c r="AE39" s="45"/>
      <c r="AF39" s="47"/>
      <c r="AG39" s="110"/>
      <c r="AH39" s="47"/>
      <c r="AI39" s="45"/>
      <c r="AJ39" s="47"/>
      <c r="AK39" s="110"/>
      <c r="AL39" s="47"/>
      <c r="AM39" s="111"/>
      <c r="AN39" s="55"/>
      <c r="AO39" s="52"/>
      <c r="AP39" s="51"/>
      <c r="AQ39" s="51"/>
      <c r="AR39" s="51"/>
      <c r="AS39" s="52"/>
      <c r="AT39" s="37"/>
      <c r="AU39" s="38"/>
      <c r="AV39" s="38"/>
      <c r="AW39" s="38"/>
      <c r="AX39" s="38"/>
      <c r="AY39" s="38"/>
      <c r="AZ39" s="38"/>
      <c r="BA39" s="38"/>
      <c r="BB39" s="38"/>
      <c r="BC39" s="8"/>
      <c r="BD39" s="8"/>
      <c r="BE39" s="8"/>
      <c r="BF39" s="8"/>
      <c r="BG39" s="8"/>
      <c r="BX39" s="2"/>
      <c r="CG39" s="40"/>
      <c r="CH39" s="40"/>
      <c r="CI39" s="40"/>
      <c r="CJ39" s="40"/>
    </row>
    <row r="40" spans="1:88" ht="16.350000000000001" customHeight="1" x14ac:dyDescent="0.2">
      <c r="A40" s="62" t="s">
        <v>60</v>
      </c>
      <c r="B40" s="42">
        <f t="shared" si="2"/>
        <v>0</v>
      </c>
      <c r="C40" s="43">
        <f t="shared" si="4"/>
        <v>0</v>
      </c>
      <c r="D40" s="44">
        <f t="shared" si="4"/>
        <v>0</v>
      </c>
      <c r="E40" s="45"/>
      <c r="F40" s="46"/>
      <c r="G40" s="45"/>
      <c r="H40" s="47"/>
      <c r="I40" s="45"/>
      <c r="J40" s="47"/>
      <c r="K40" s="45"/>
      <c r="L40" s="47"/>
      <c r="M40" s="45"/>
      <c r="N40" s="47"/>
      <c r="O40" s="45"/>
      <c r="P40" s="47"/>
      <c r="Q40" s="110"/>
      <c r="R40" s="47"/>
      <c r="S40" s="45"/>
      <c r="T40" s="47"/>
      <c r="U40" s="45"/>
      <c r="V40" s="47"/>
      <c r="W40" s="45"/>
      <c r="X40" s="47"/>
      <c r="Y40" s="45"/>
      <c r="Z40" s="47"/>
      <c r="AA40" s="45"/>
      <c r="AB40" s="47"/>
      <c r="AC40" s="110"/>
      <c r="AD40" s="47"/>
      <c r="AE40" s="45"/>
      <c r="AF40" s="47"/>
      <c r="AG40" s="110"/>
      <c r="AH40" s="47"/>
      <c r="AI40" s="45"/>
      <c r="AJ40" s="47"/>
      <c r="AK40" s="110"/>
      <c r="AL40" s="47"/>
      <c r="AM40" s="111"/>
      <c r="AN40" s="55"/>
      <c r="AO40" s="52"/>
      <c r="AP40" s="51"/>
      <c r="AQ40" s="51"/>
      <c r="AR40" s="51"/>
      <c r="AS40" s="52"/>
      <c r="AT40" s="37"/>
      <c r="AU40" s="38"/>
      <c r="AV40" s="38"/>
      <c r="AW40" s="38"/>
      <c r="AX40" s="38"/>
      <c r="AY40" s="38"/>
      <c r="AZ40" s="38"/>
      <c r="BA40" s="38"/>
      <c r="BB40" s="38"/>
      <c r="BC40" s="8"/>
      <c r="BD40" s="8"/>
      <c r="BE40" s="8"/>
      <c r="BF40" s="8"/>
      <c r="BG40" s="8"/>
      <c r="BX40" s="2"/>
      <c r="CG40" s="40"/>
      <c r="CH40" s="40"/>
      <c r="CI40" s="40"/>
      <c r="CJ40" s="40"/>
    </row>
    <row r="41" spans="1:88" ht="16.350000000000001" customHeight="1" x14ac:dyDescent="0.2">
      <c r="A41" s="62" t="s">
        <v>61</v>
      </c>
      <c r="B41" s="42">
        <f t="shared" si="2"/>
        <v>0</v>
      </c>
      <c r="C41" s="43">
        <f t="shared" si="4"/>
        <v>0</v>
      </c>
      <c r="D41" s="44">
        <f t="shared" si="4"/>
        <v>0</v>
      </c>
      <c r="E41" s="45"/>
      <c r="F41" s="46"/>
      <c r="G41" s="45"/>
      <c r="H41" s="47"/>
      <c r="I41" s="45"/>
      <c r="J41" s="47"/>
      <c r="K41" s="45"/>
      <c r="L41" s="47"/>
      <c r="M41" s="45"/>
      <c r="N41" s="47"/>
      <c r="O41" s="45"/>
      <c r="P41" s="47"/>
      <c r="Q41" s="110"/>
      <c r="R41" s="47"/>
      <c r="S41" s="45"/>
      <c r="T41" s="47"/>
      <c r="U41" s="45"/>
      <c r="V41" s="47"/>
      <c r="W41" s="45"/>
      <c r="X41" s="47"/>
      <c r="Y41" s="45"/>
      <c r="Z41" s="47"/>
      <c r="AA41" s="45"/>
      <c r="AB41" s="47"/>
      <c r="AC41" s="110"/>
      <c r="AD41" s="47"/>
      <c r="AE41" s="45"/>
      <c r="AF41" s="47"/>
      <c r="AG41" s="110"/>
      <c r="AH41" s="47"/>
      <c r="AI41" s="45"/>
      <c r="AJ41" s="47"/>
      <c r="AK41" s="110"/>
      <c r="AL41" s="47"/>
      <c r="AM41" s="111"/>
      <c r="AN41" s="55"/>
      <c r="AO41" s="75"/>
      <c r="AP41" s="74"/>
      <c r="AQ41" s="74"/>
      <c r="AR41" s="74"/>
      <c r="AS41" s="75"/>
      <c r="AT41" s="37"/>
      <c r="AU41" s="38"/>
      <c r="AV41" s="38"/>
      <c r="AW41" s="38"/>
      <c r="AX41" s="38"/>
      <c r="AY41" s="38"/>
      <c r="AZ41" s="38"/>
      <c r="BA41" s="38"/>
      <c r="BB41" s="38"/>
      <c r="BC41" s="8"/>
      <c r="BD41" s="8"/>
      <c r="BE41" s="8"/>
      <c r="BF41" s="8"/>
      <c r="BG41" s="8"/>
      <c r="BX41" s="2"/>
      <c r="CG41" s="40"/>
      <c r="CH41" s="40"/>
      <c r="CI41" s="40"/>
      <c r="CJ41" s="40"/>
    </row>
    <row r="42" spans="1:88" ht="16.350000000000001" customHeight="1" x14ac:dyDescent="0.2">
      <c r="A42" s="62" t="s">
        <v>62</v>
      </c>
      <c r="B42" s="42">
        <f t="shared" si="2"/>
        <v>0</v>
      </c>
      <c r="C42" s="43">
        <f t="shared" si="4"/>
        <v>0</v>
      </c>
      <c r="D42" s="44">
        <f t="shared" si="4"/>
        <v>0</v>
      </c>
      <c r="E42" s="45"/>
      <c r="F42" s="46"/>
      <c r="G42" s="45"/>
      <c r="H42" s="47"/>
      <c r="I42" s="45"/>
      <c r="J42" s="47"/>
      <c r="K42" s="45"/>
      <c r="L42" s="47"/>
      <c r="M42" s="45"/>
      <c r="N42" s="47"/>
      <c r="O42" s="45"/>
      <c r="P42" s="47"/>
      <c r="Q42" s="110"/>
      <c r="R42" s="47"/>
      <c r="S42" s="45"/>
      <c r="T42" s="47"/>
      <c r="U42" s="45"/>
      <c r="V42" s="47"/>
      <c r="W42" s="45"/>
      <c r="X42" s="47"/>
      <c r="Y42" s="45"/>
      <c r="Z42" s="47"/>
      <c r="AA42" s="45"/>
      <c r="AB42" s="47"/>
      <c r="AC42" s="110"/>
      <c r="AD42" s="47"/>
      <c r="AE42" s="45"/>
      <c r="AF42" s="47"/>
      <c r="AG42" s="110"/>
      <c r="AH42" s="47"/>
      <c r="AI42" s="45"/>
      <c r="AJ42" s="47"/>
      <c r="AK42" s="110"/>
      <c r="AL42" s="47"/>
      <c r="AM42" s="111"/>
      <c r="AN42" s="55"/>
      <c r="AO42" s="75"/>
      <c r="AP42" s="74"/>
      <c r="AQ42" s="74"/>
      <c r="AR42" s="74"/>
      <c r="AS42" s="75"/>
      <c r="AT42" s="37"/>
      <c r="AU42" s="38"/>
      <c r="AV42" s="38"/>
      <c r="AW42" s="38"/>
      <c r="AX42" s="38"/>
      <c r="AY42" s="38"/>
      <c r="AZ42" s="38"/>
      <c r="BA42" s="38"/>
      <c r="BB42" s="38"/>
      <c r="BC42" s="8"/>
      <c r="BD42" s="8"/>
      <c r="BE42" s="8"/>
      <c r="BF42" s="8"/>
      <c r="BG42" s="8"/>
      <c r="BX42" s="2"/>
      <c r="CG42" s="40"/>
      <c r="CH42" s="40"/>
      <c r="CI42" s="40"/>
      <c r="CJ42" s="40"/>
    </row>
    <row r="43" spans="1:88" ht="16.350000000000001" customHeight="1" x14ac:dyDescent="0.2">
      <c r="A43" s="62" t="s">
        <v>63</v>
      </c>
      <c r="B43" s="42">
        <f t="shared" si="2"/>
        <v>0</v>
      </c>
      <c r="C43" s="43">
        <f t="shared" si="4"/>
        <v>0</v>
      </c>
      <c r="D43" s="44">
        <f t="shared" si="4"/>
        <v>0</v>
      </c>
      <c r="E43" s="45"/>
      <c r="F43" s="46"/>
      <c r="G43" s="45"/>
      <c r="H43" s="47"/>
      <c r="I43" s="45"/>
      <c r="J43" s="47"/>
      <c r="K43" s="45"/>
      <c r="L43" s="47"/>
      <c r="M43" s="45"/>
      <c r="N43" s="47"/>
      <c r="O43" s="45"/>
      <c r="P43" s="47"/>
      <c r="Q43" s="110"/>
      <c r="R43" s="47"/>
      <c r="S43" s="45"/>
      <c r="T43" s="47"/>
      <c r="U43" s="45"/>
      <c r="V43" s="47"/>
      <c r="W43" s="45"/>
      <c r="X43" s="47"/>
      <c r="Y43" s="45"/>
      <c r="Z43" s="47"/>
      <c r="AA43" s="45"/>
      <c r="AB43" s="47"/>
      <c r="AC43" s="110"/>
      <c r="AD43" s="47"/>
      <c r="AE43" s="45"/>
      <c r="AF43" s="47"/>
      <c r="AG43" s="110"/>
      <c r="AH43" s="47"/>
      <c r="AI43" s="45"/>
      <c r="AJ43" s="47"/>
      <c r="AK43" s="110"/>
      <c r="AL43" s="47"/>
      <c r="AM43" s="111"/>
      <c r="AN43" s="55"/>
      <c r="AO43" s="75"/>
      <c r="AP43" s="74"/>
      <c r="AQ43" s="74"/>
      <c r="AR43" s="74"/>
      <c r="AS43" s="75"/>
      <c r="AT43" s="37"/>
      <c r="AU43" s="38"/>
      <c r="AV43" s="38"/>
      <c r="AW43" s="38"/>
      <c r="AX43" s="38"/>
      <c r="AY43" s="38"/>
      <c r="AZ43" s="38"/>
      <c r="BA43" s="38"/>
      <c r="BB43" s="38"/>
      <c r="BC43" s="8"/>
      <c r="BD43" s="8"/>
      <c r="BE43" s="8"/>
      <c r="BF43" s="8"/>
      <c r="BG43" s="8"/>
      <c r="BX43" s="2"/>
      <c r="CG43" s="40"/>
      <c r="CH43" s="40"/>
      <c r="CI43" s="40"/>
      <c r="CJ43" s="40"/>
    </row>
    <row r="44" spans="1:88" ht="16.350000000000001" customHeight="1" x14ac:dyDescent="0.2">
      <c r="A44" s="122" t="s">
        <v>64</v>
      </c>
      <c r="B44" s="123">
        <f t="shared" si="2"/>
        <v>0</v>
      </c>
      <c r="C44" s="124">
        <f t="shared" si="4"/>
        <v>0</v>
      </c>
      <c r="D44" s="125">
        <f t="shared" si="4"/>
        <v>0</v>
      </c>
      <c r="E44" s="88"/>
      <c r="F44" s="89"/>
      <c r="G44" s="88"/>
      <c r="H44" s="87"/>
      <c r="I44" s="88"/>
      <c r="J44" s="87"/>
      <c r="K44" s="88"/>
      <c r="L44" s="87"/>
      <c r="M44" s="88"/>
      <c r="N44" s="87"/>
      <c r="O44" s="88"/>
      <c r="P44" s="87"/>
      <c r="Q44" s="126"/>
      <c r="R44" s="87"/>
      <c r="S44" s="88"/>
      <c r="T44" s="87"/>
      <c r="U44" s="88"/>
      <c r="V44" s="87"/>
      <c r="W44" s="88"/>
      <c r="X44" s="87"/>
      <c r="Y44" s="88"/>
      <c r="Z44" s="87"/>
      <c r="AA44" s="88"/>
      <c r="AB44" s="87"/>
      <c r="AC44" s="126"/>
      <c r="AD44" s="87"/>
      <c r="AE44" s="88"/>
      <c r="AF44" s="87"/>
      <c r="AG44" s="126"/>
      <c r="AH44" s="87"/>
      <c r="AI44" s="88"/>
      <c r="AJ44" s="87"/>
      <c r="AK44" s="126"/>
      <c r="AL44" s="87"/>
      <c r="AM44" s="127"/>
      <c r="AN44" s="92"/>
      <c r="AO44" s="94"/>
      <c r="AP44" s="93"/>
      <c r="AQ44" s="93"/>
      <c r="AR44" s="93"/>
      <c r="AS44" s="94"/>
      <c r="AT44" s="37"/>
      <c r="AU44" s="38"/>
      <c r="AV44" s="38"/>
      <c r="AW44" s="38"/>
      <c r="AX44" s="38"/>
      <c r="AY44" s="38"/>
      <c r="AZ44" s="38"/>
      <c r="BA44" s="38"/>
      <c r="BB44" s="38"/>
      <c r="BC44" s="8"/>
      <c r="BD44" s="8"/>
      <c r="BE44" s="8"/>
      <c r="BF44" s="8"/>
      <c r="BG44" s="8"/>
      <c r="BX44" s="2"/>
      <c r="CG44" s="40"/>
      <c r="CH44" s="40"/>
      <c r="CI44" s="40"/>
      <c r="CJ44" s="40"/>
    </row>
    <row r="45" spans="1:88" ht="31.35" customHeight="1" x14ac:dyDescent="0.2">
      <c r="A45" s="9" t="s">
        <v>65</v>
      </c>
      <c r="B45" s="9"/>
      <c r="C45" s="9"/>
      <c r="D45" s="9"/>
      <c r="E45" s="9"/>
      <c r="F45" s="9"/>
      <c r="G45" s="9"/>
      <c r="H45" s="9"/>
      <c r="I45" s="10"/>
      <c r="J45" s="10"/>
      <c r="K45" s="10"/>
      <c r="L45" s="10"/>
      <c r="M45" s="10"/>
      <c r="N45" s="6"/>
      <c r="O45" s="6"/>
      <c r="P45" s="6"/>
      <c r="Q45" s="6"/>
      <c r="R45" s="6"/>
      <c r="S45" s="6"/>
      <c r="T45" s="6"/>
      <c r="U45" s="6"/>
      <c r="V45" s="6"/>
      <c r="W45" s="6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28"/>
      <c r="AP45" s="129"/>
      <c r="AQ45" s="509"/>
      <c r="AR45" s="510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CG45" s="40"/>
      <c r="CH45" s="40"/>
      <c r="CI45" s="40"/>
      <c r="CJ45" s="40"/>
    </row>
    <row r="46" spans="1:88" ht="16.350000000000001" customHeight="1" x14ac:dyDescent="0.25">
      <c r="A46" s="3323" t="s">
        <v>49</v>
      </c>
      <c r="B46" s="3321" t="s">
        <v>4</v>
      </c>
      <c r="C46" s="3332" t="s">
        <v>66</v>
      </c>
      <c r="D46" s="3334"/>
      <c r="E46" s="3334"/>
      <c r="F46" s="3333"/>
      <c r="G46" s="3332" t="s">
        <v>67</v>
      </c>
      <c r="H46" s="3334"/>
      <c r="I46" s="3334"/>
      <c r="J46" s="3333"/>
      <c r="K46" s="6"/>
      <c r="L46" s="2973"/>
      <c r="M46" s="2973"/>
      <c r="N46" s="2973"/>
      <c r="O46" s="2973"/>
      <c r="P46" s="2973"/>
      <c r="Q46" s="2973"/>
      <c r="R46" s="2973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511"/>
      <c r="AR46" s="133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CG46" s="40"/>
      <c r="CH46" s="40"/>
      <c r="CI46" s="40"/>
      <c r="CJ46" s="40"/>
    </row>
    <row r="47" spans="1:88" ht="27.75" customHeight="1" x14ac:dyDescent="0.2">
      <c r="A47" s="3336"/>
      <c r="B47" s="3337"/>
      <c r="C47" s="512" t="s">
        <v>68</v>
      </c>
      <c r="D47" s="512" t="s">
        <v>69</v>
      </c>
      <c r="E47" s="485" t="s">
        <v>70</v>
      </c>
      <c r="F47" s="474" t="s">
        <v>71</v>
      </c>
      <c r="G47" s="512" t="s">
        <v>68</v>
      </c>
      <c r="H47" s="512" t="s">
        <v>69</v>
      </c>
      <c r="I47" s="485" t="s">
        <v>70</v>
      </c>
      <c r="J47" s="474" t="s">
        <v>71</v>
      </c>
      <c r="K47" s="6"/>
      <c r="L47" s="513"/>
      <c r="M47" s="513"/>
      <c r="N47" s="514"/>
      <c r="O47" s="513"/>
      <c r="P47" s="513"/>
      <c r="Q47" s="513"/>
      <c r="R47" s="513"/>
      <c r="S47" s="513"/>
      <c r="T47" s="513"/>
      <c r="U47" s="513"/>
      <c r="V47" s="513"/>
      <c r="W47" s="513"/>
      <c r="X47" s="513"/>
      <c r="Y47" s="513"/>
      <c r="Z47" s="513"/>
      <c r="AA47" s="513"/>
      <c r="AB47" s="513"/>
      <c r="AC47" s="513"/>
      <c r="AD47" s="513"/>
      <c r="AE47" s="513"/>
      <c r="AF47" s="513"/>
      <c r="AG47" s="513"/>
      <c r="AH47" s="513"/>
      <c r="AI47" s="513"/>
      <c r="AJ47" s="513"/>
      <c r="AK47" s="513"/>
      <c r="AL47" s="513"/>
      <c r="AM47" s="513"/>
      <c r="AN47" s="513"/>
      <c r="AO47" s="513"/>
      <c r="AP47" s="513"/>
      <c r="AQ47" s="515"/>
      <c r="AR47" s="515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CG47" s="40"/>
      <c r="CH47" s="40"/>
      <c r="CI47" s="40"/>
      <c r="CJ47" s="40"/>
    </row>
    <row r="48" spans="1:88" ht="16.350000000000001" customHeight="1" x14ac:dyDescent="0.2">
      <c r="A48" s="138" t="s">
        <v>72</v>
      </c>
      <c r="B48" s="139">
        <f>SUM(C48:J48)</f>
        <v>0</v>
      </c>
      <c r="C48" s="478"/>
      <c r="D48" s="516"/>
      <c r="E48" s="516"/>
      <c r="F48" s="479"/>
      <c r="G48" s="478"/>
      <c r="H48" s="516"/>
      <c r="I48" s="516"/>
      <c r="J48" s="495"/>
      <c r="K48" s="141"/>
      <c r="L48" s="517"/>
      <c r="M48" s="517"/>
      <c r="N48" s="518"/>
      <c r="O48" s="517"/>
      <c r="P48" s="517"/>
      <c r="Q48" s="517"/>
      <c r="R48" s="517"/>
      <c r="S48" s="517"/>
      <c r="T48" s="517"/>
      <c r="U48" s="517"/>
      <c r="V48" s="517"/>
      <c r="W48" s="517"/>
      <c r="X48" s="519"/>
      <c r="Y48" s="519"/>
      <c r="Z48" s="519"/>
      <c r="AA48" s="519"/>
      <c r="AB48" s="519"/>
      <c r="AC48" s="519"/>
      <c r="AD48" s="519"/>
      <c r="AE48" s="519"/>
      <c r="AF48" s="519"/>
      <c r="AG48" s="519"/>
      <c r="AH48" s="519"/>
      <c r="AI48" s="519"/>
      <c r="AJ48" s="519"/>
      <c r="AK48" s="519"/>
      <c r="AL48" s="519"/>
      <c r="AM48" s="519"/>
      <c r="AN48" s="519"/>
      <c r="AO48" s="519"/>
      <c r="AP48" s="519"/>
      <c r="AQ48" s="520"/>
      <c r="AR48" s="520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CG48" s="40"/>
      <c r="CH48" s="40"/>
      <c r="CI48" s="40"/>
      <c r="CJ48" s="40"/>
    </row>
    <row r="49" spans="1:88" ht="16.350000000000001" customHeight="1" x14ac:dyDescent="0.2">
      <c r="A49" s="82" t="s">
        <v>73</v>
      </c>
      <c r="B49" s="144">
        <f>SUM(C49:J49)</f>
        <v>0</v>
      </c>
      <c r="C49" s="88"/>
      <c r="D49" s="145"/>
      <c r="E49" s="145"/>
      <c r="F49" s="89"/>
      <c r="G49" s="88"/>
      <c r="H49" s="145"/>
      <c r="I49" s="145"/>
      <c r="J49" s="87"/>
      <c r="K49" s="141"/>
      <c r="L49" s="521"/>
      <c r="M49" s="521"/>
      <c r="N49" s="522"/>
      <c r="O49" s="521"/>
      <c r="P49" s="521"/>
      <c r="Q49" s="521"/>
      <c r="R49" s="521"/>
      <c r="S49" s="521"/>
      <c r="T49" s="521"/>
      <c r="U49" s="521"/>
      <c r="V49" s="521"/>
      <c r="W49" s="521"/>
      <c r="X49" s="523"/>
      <c r="Y49" s="523"/>
      <c r="Z49" s="523"/>
      <c r="AA49" s="523"/>
      <c r="AB49" s="523"/>
      <c r="AC49" s="523"/>
      <c r="AD49" s="523"/>
      <c r="AE49" s="523"/>
      <c r="AF49" s="523"/>
      <c r="AG49" s="523"/>
      <c r="AH49" s="523"/>
      <c r="AI49" s="523"/>
      <c r="AJ49" s="523"/>
      <c r="AK49" s="523"/>
      <c r="AL49" s="523"/>
      <c r="AM49" s="523"/>
      <c r="AN49" s="523"/>
      <c r="AO49" s="523"/>
      <c r="AP49" s="523"/>
      <c r="AQ49" s="524"/>
      <c r="AR49" s="524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CG49" s="40"/>
      <c r="CH49" s="40"/>
      <c r="CI49" s="40"/>
      <c r="CJ49" s="40"/>
    </row>
    <row r="50" spans="1:88" ht="31.35" customHeight="1" x14ac:dyDescent="0.2">
      <c r="A50" s="147" t="s">
        <v>74</v>
      </c>
      <c r="B50" s="147"/>
      <c r="C50" s="147"/>
      <c r="D50" s="147"/>
      <c r="E50" s="147"/>
      <c r="F50" s="147"/>
      <c r="G50" s="525"/>
      <c r="H50" s="525"/>
      <c r="I50" s="525"/>
      <c r="J50" s="525"/>
      <c r="K50" s="525"/>
      <c r="L50" s="525"/>
      <c r="M50" s="525"/>
      <c r="N50" s="525"/>
      <c r="O50" s="526"/>
      <c r="P50" s="147"/>
      <c r="Q50" s="525"/>
      <c r="R50" s="525"/>
      <c r="S50" s="526"/>
      <c r="T50" s="147"/>
      <c r="U50" s="525"/>
      <c r="V50" s="526"/>
      <c r="W50" s="147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519"/>
      <c r="AM50" s="527"/>
      <c r="AN50" s="527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CG50" s="40"/>
      <c r="CH50" s="40"/>
      <c r="CI50" s="40"/>
      <c r="CJ50" s="40"/>
    </row>
    <row r="51" spans="1:88" ht="16.350000000000001" customHeight="1" x14ac:dyDescent="0.2">
      <c r="A51" s="3323" t="s">
        <v>75</v>
      </c>
      <c r="B51" s="3317" t="s">
        <v>32</v>
      </c>
      <c r="C51" s="3319"/>
      <c r="D51" s="3313"/>
      <c r="E51" s="3325" t="s">
        <v>5</v>
      </c>
      <c r="F51" s="3326"/>
      <c r="G51" s="3326"/>
      <c r="H51" s="3326"/>
      <c r="I51" s="3326"/>
      <c r="J51" s="3326"/>
      <c r="K51" s="3326"/>
      <c r="L51" s="3326"/>
      <c r="M51" s="3326"/>
      <c r="N51" s="3326"/>
      <c r="O51" s="3326"/>
      <c r="P51" s="3326"/>
      <c r="Q51" s="3326"/>
      <c r="R51" s="3326"/>
      <c r="S51" s="3326"/>
      <c r="T51" s="3326"/>
      <c r="U51" s="3326"/>
      <c r="V51" s="3327"/>
      <c r="W51" s="3321" t="s">
        <v>6</v>
      </c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CG51" s="40"/>
      <c r="CH51" s="40"/>
      <c r="CI51" s="40"/>
      <c r="CJ51" s="40"/>
    </row>
    <row r="52" spans="1:88" ht="16.350000000000001" customHeight="1" x14ac:dyDescent="0.2">
      <c r="A52" s="2888"/>
      <c r="B52" s="3318"/>
      <c r="C52" s="2894"/>
      <c r="D52" s="3314"/>
      <c r="E52" s="3321" t="s">
        <v>11</v>
      </c>
      <c r="F52" s="3319" t="s">
        <v>12</v>
      </c>
      <c r="G52" s="3321" t="s">
        <v>13</v>
      </c>
      <c r="H52" s="3319" t="s">
        <v>14</v>
      </c>
      <c r="I52" s="3321" t="s">
        <v>15</v>
      </c>
      <c r="J52" s="3319" t="s">
        <v>16</v>
      </c>
      <c r="K52" s="3321" t="s">
        <v>17</v>
      </c>
      <c r="L52" s="3319" t="s">
        <v>18</v>
      </c>
      <c r="M52" s="3321" t="s">
        <v>19</v>
      </c>
      <c r="N52" s="3319" t="s">
        <v>20</v>
      </c>
      <c r="O52" s="3321" t="s">
        <v>21</v>
      </c>
      <c r="P52" s="3319" t="s">
        <v>22</v>
      </c>
      <c r="Q52" s="3321" t="s">
        <v>23</v>
      </c>
      <c r="R52" s="3319" t="s">
        <v>24</v>
      </c>
      <c r="S52" s="3321" t="s">
        <v>25</v>
      </c>
      <c r="T52" s="3319" t="s">
        <v>26</v>
      </c>
      <c r="U52" s="3321" t="s">
        <v>27</v>
      </c>
      <c r="V52" s="3313" t="s">
        <v>28</v>
      </c>
      <c r="W52" s="2871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CG52" s="40"/>
      <c r="CH52" s="40"/>
      <c r="CI52" s="40"/>
      <c r="CJ52" s="40"/>
    </row>
    <row r="53" spans="1:88" ht="16.350000000000001" customHeight="1" x14ac:dyDescent="0.2">
      <c r="A53" s="3324"/>
      <c r="B53" s="528" t="s">
        <v>29</v>
      </c>
      <c r="C53" s="446" t="s">
        <v>30</v>
      </c>
      <c r="D53" s="528" t="s">
        <v>31</v>
      </c>
      <c r="E53" s="3322"/>
      <c r="F53" s="2894"/>
      <c r="G53" s="3322"/>
      <c r="H53" s="2894"/>
      <c r="I53" s="3322"/>
      <c r="J53" s="2894"/>
      <c r="K53" s="3322"/>
      <c r="L53" s="2894"/>
      <c r="M53" s="3322"/>
      <c r="N53" s="2894"/>
      <c r="O53" s="3322"/>
      <c r="P53" s="2894"/>
      <c r="Q53" s="3322"/>
      <c r="R53" s="2894"/>
      <c r="S53" s="3322"/>
      <c r="T53" s="2894"/>
      <c r="U53" s="3322"/>
      <c r="V53" s="3314"/>
      <c r="W53" s="3322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CG53" s="40"/>
      <c r="CH53" s="40"/>
      <c r="CI53" s="40"/>
      <c r="CJ53" s="40"/>
    </row>
    <row r="54" spans="1:88" ht="16.350000000000001" customHeight="1" x14ac:dyDescent="0.2">
      <c r="A54" s="529" t="s">
        <v>76</v>
      </c>
      <c r="B54" s="530">
        <f>SUM(B55:B56)</f>
        <v>0</v>
      </c>
      <c r="C54" s="531">
        <f>SUM(C55:C56)</f>
        <v>0</v>
      </c>
      <c r="D54" s="532">
        <f t="shared" ref="D54:W54" si="5">SUM(D55:D56)</f>
        <v>0</v>
      </c>
      <c r="E54" s="477">
        <f t="shared" si="5"/>
        <v>0</v>
      </c>
      <c r="F54" s="533">
        <f t="shared" si="5"/>
        <v>0</v>
      </c>
      <c r="G54" s="477">
        <f t="shared" si="5"/>
        <v>0</v>
      </c>
      <c r="H54" s="533">
        <f t="shared" si="5"/>
        <v>0</v>
      </c>
      <c r="I54" s="477">
        <f t="shared" si="5"/>
        <v>0</v>
      </c>
      <c r="J54" s="533">
        <f t="shared" si="5"/>
        <v>0</v>
      </c>
      <c r="K54" s="477">
        <f t="shared" si="5"/>
        <v>0</v>
      </c>
      <c r="L54" s="533">
        <f t="shared" si="5"/>
        <v>0</v>
      </c>
      <c r="M54" s="477">
        <f t="shared" si="5"/>
        <v>0</v>
      </c>
      <c r="N54" s="533">
        <f t="shared" si="5"/>
        <v>0</v>
      </c>
      <c r="O54" s="477">
        <f t="shared" si="5"/>
        <v>0</v>
      </c>
      <c r="P54" s="533">
        <f t="shared" si="5"/>
        <v>0</v>
      </c>
      <c r="Q54" s="477">
        <f t="shared" si="5"/>
        <v>0</v>
      </c>
      <c r="R54" s="533">
        <f t="shared" si="5"/>
        <v>0</v>
      </c>
      <c r="S54" s="477">
        <f t="shared" si="5"/>
        <v>0</v>
      </c>
      <c r="T54" s="533">
        <f t="shared" si="5"/>
        <v>0</v>
      </c>
      <c r="U54" s="477">
        <f t="shared" si="5"/>
        <v>0</v>
      </c>
      <c r="V54" s="533">
        <f t="shared" si="5"/>
        <v>0</v>
      </c>
      <c r="W54" s="477">
        <f t="shared" si="5"/>
        <v>0</v>
      </c>
      <c r="X54" s="100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CG54" s="40">
        <v>0</v>
      </c>
      <c r="CH54" s="40">
        <v>0</v>
      </c>
      <c r="CI54" s="40">
        <v>0</v>
      </c>
      <c r="CJ54" s="40"/>
    </row>
    <row r="55" spans="1:88" ht="16.350000000000001" customHeight="1" x14ac:dyDescent="0.2">
      <c r="A55" s="53" t="s">
        <v>72</v>
      </c>
      <c r="B55" s="158">
        <f>SUM(E55:V55)</f>
        <v>0</v>
      </c>
      <c r="C55" s="534"/>
      <c r="D55" s="535"/>
      <c r="E55" s="161"/>
      <c r="F55" s="111"/>
      <c r="G55" s="161"/>
      <c r="H55" s="111"/>
      <c r="I55" s="161"/>
      <c r="J55" s="111"/>
      <c r="K55" s="161"/>
      <c r="L55" s="111"/>
      <c r="M55" s="161"/>
      <c r="N55" s="111"/>
      <c r="O55" s="161"/>
      <c r="P55" s="111"/>
      <c r="Q55" s="161"/>
      <c r="R55" s="111"/>
      <c r="S55" s="161"/>
      <c r="T55" s="111"/>
      <c r="U55" s="161"/>
      <c r="V55" s="111"/>
      <c r="W55" s="161"/>
      <c r="X55" s="162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8"/>
      <c r="AK55" s="8"/>
      <c r="CA55" s="39"/>
      <c r="CC55" s="39"/>
      <c r="CG55" s="40">
        <v>0</v>
      </c>
      <c r="CH55" s="40">
        <v>0</v>
      </c>
      <c r="CI55" s="40">
        <v>0</v>
      </c>
      <c r="CJ55" s="40"/>
    </row>
    <row r="56" spans="1:88" ht="16.350000000000001" customHeight="1" x14ac:dyDescent="0.2">
      <c r="A56" s="163" t="s">
        <v>77</v>
      </c>
      <c r="B56" s="164">
        <f>SUM(E56:V56)</f>
        <v>0</v>
      </c>
      <c r="C56" s="536"/>
      <c r="D56" s="537"/>
      <c r="E56" s="167"/>
      <c r="F56" s="127"/>
      <c r="G56" s="167"/>
      <c r="H56" s="127"/>
      <c r="I56" s="167"/>
      <c r="J56" s="127"/>
      <c r="K56" s="167"/>
      <c r="L56" s="127"/>
      <c r="M56" s="167"/>
      <c r="N56" s="127"/>
      <c r="O56" s="167"/>
      <c r="P56" s="127"/>
      <c r="Q56" s="167"/>
      <c r="R56" s="127"/>
      <c r="S56" s="167"/>
      <c r="T56" s="127"/>
      <c r="U56" s="167"/>
      <c r="V56" s="127"/>
      <c r="W56" s="167"/>
      <c r="X56" s="162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8"/>
      <c r="AK56" s="8"/>
      <c r="CG56" s="40">
        <v>0</v>
      </c>
      <c r="CH56" s="40">
        <v>0</v>
      </c>
      <c r="CI56" s="40">
        <v>0</v>
      </c>
      <c r="CJ56" s="40"/>
    </row>
    <row r="57" spans="1:88" ht="16.350000000000001" customHeight="1" x14ac:dyDescent="0.2">
      <c r="A57" s="168" t="s">
        <v>78</v>
      </c>
      <c r="B57" s="169">
        <f>SUM(B58:B59)</f>
        <v>0</v>
      </c>
      <c r="C57" s="170">
        <f t="shared" ref="C57:W57" si="6">SUM(C58:C59)</f>
        <v>0</v>
      </c>
      <c r="D57" s="171">
        <f t="shared" si="6"/>
        <v>0</v>
      </c>
      <c r="E57" s="114">
        <f t="shared" si="6"/>
        <v>0</v>
      </c>
      <c r="F57" s="172">
        <f t="shared" si="6"/>
        <v>0</v>
      </c>
      <c r="G57" s="114">
        <f t="shared" si="6"/>
        <v>0</v>
      </c>
      <c r="H57" s="172">
        <f t="shared" si="6"/>
        <v>0</v>
      </c>
      <c r="I57" s="114">
        <f t="shared" si="6"/>
        <v>0</v>
      </c>
      <c r="J57" s="172">
        <f t="shared" si="6"/>
        <v>0</v>
      </c>
      <c r="K57" s="114">
        <f t="shared" si="6"/>
        <v>0</v>
      </c>
      <c r="L57" s="172">
        <f t="shared" si="6"/>
        <v>0</v>
      </c>
      <c r="M57" s="114">
        <f t="shared" si="6"/>
        <v>0</v>
      </c>
      <c r="N57" s="172">
        <f t="shared" si="6"/>
        <v>0</v>
      </c>
      <c r="O57" s="114">
        <f t="shared" si="6"/>
        <v>0</v>
      </c>
      <c r="P57" s="172">
        <f t="shared" si="6"/>
        <v>0</v>
      </c>
      <c r="Q57" s="114">
        <f t="shared" si="6"/>
        <v>0</v>
      </c>
      <c r="R57" s="172">
        <f t="shared" si="6"/>
        <v>0</v>
      </c>
      <c r="S57" s="114">
        <f t="shared" si="6"/>
        <v>0</v>
      </c>
      <c r="T57" s="172">
        <f t="shared" si="6"/>
        <v>0</v>
      </c>
      <c r="U57" s="114">
        <f t="shared" si="6"/>
        <v>0</v>
      </c>
      <c r="V57" s="172">
        <f t="shared" si="6"/>
        <v>0</v>
      </c>
      <c r="W57" s="477">
        <f t="shared" si="6"/>
        <v>0</v>
      </c>
      <c r="X57" s="100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CG57" s="40">
        <v>0</v>
      </c>
      <c r="CH57" s="40">
        <v>0</v>
      </c>
      <c r="CI57" s="40">
        <v>0</v>
      </c>
      <c r="CJ57" s="40"/>
    </row>
    <row r="58" spans="1:88" ht="16.350000000000001" customHeight="1" x14ac:dyDescent="0.2">
      <c r="A58" s="53" t="s">
        <v>72</v>
      </c>
      <c r="B58" s="158">
        <f>SUM(E58:V58)</f>
        <v>0</v>
      </c>
      <c r="C58" s="534"/>
      <c r="D58" s="535"/>
      <c r="E58" s="161"/>
      <c r="F58" s="111"/>
      <c r="G58" s="161"/>
      <c r="H58" s="111"/>
      <c r="I58" s="161"/>
      <c r="J58" s="111"/>
      <c r="K58" s="161"/>
      <c r="L58" s="111"/>
      <c r="M58" s="161"/>
      <c r="N58" s="111"/>
      <c r="O58" s="161"/>
      <c r="P58" s="111"/>
      <c r="Q58" s="161"/>
      <c r="R58" s="111"/>
      <c r="S58" s="161"/>
      <c r="T58" s="111"/>
      <c r="U58" s="161"/>
      <c r="V58" s="111"/>
      <c r="W58" s="161"/>
      <c r="X58" s="162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8"/>
      <c r="AK58" s="8"/>
      <c r="CG58" s="40">
        <v>0</v>
      </c>
      <c r="CH58" s="40">
        <v>0</v>
      </c>
      <c r="CI58" s="40">
        <v>0</v>
      </c>
      <c r="CJ58" s="40"/>
    </row>
    <row r="59" spans="1:88" ht="16.350000000000001" customHeight="1" x14ac:dyDescent="0.2">
      <c r="A59" s="163" t="s">
        <v>77</v>
      </c>
      <c r="B59" s="164">
        <f>SUM(E59:V59)</f>
        <v>0</v>
      </c>
      <c r="C59" s="536"/>
      <c r="D59" s="536"/>
      <c r="E59" s="167"/>
      <c r="F59" s="127"/>
      <c r="G59" s="167"/>
      <c r="H59" s="127"/>
      <c r="I59" s="167"/>
      <c r="J59" s="127"/>
      <c r="K59" s="167"/>
      <c r="L59" s="127"/>
      <c r="M59" s="167"/>
      <c r="N59" s="127"/>
      <c r="O59" s="167"/>
      <c r="P59" s="127"/>
      <c r="Q59" s="167"/>
      <c r="R59" s="127"/>
      <c r="S59" s="167"/>
      <c r="T59" s="127"/>
      <c r="U59" s="167"/>
      <c r="V59" s="127"/>
      <c r="W59" s="167"/>
      <c r="X59" s="162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8"/>
      <c r="AK59" s="8"/>
      <c r="CG59" s="40">
        <v>0</v>
      </c>
      <c r="CH59" s="40">
        <v>0</v>
      </c>
      <c r="CI59" s="40">
        <v>0</v>
      </c>
      <c r="CJ59" s="40"/>
    </row>
    <row r="60" spans="1:88" ht="31.35" customHeight="1" x14ac:dyDescent="0.2">
      <c r="A60" s="147" t="s">
        <v>79</v>
      </c>
      <c r="B60" s="147"/>
      <c r="C60" s="147"/>
      <c r="D60" s="147"/>
      <c r="E60" s="147"/>
      <c r="F60" s="9"/>
      <c r="G60" s="9"/>
      <c r="H60" s="173"/>
      <c r="I60" s="173"/>
      <c r="J60" s="461"/>
      <c r="K60" s="462"/>
      <c r="L60" s="538"/>
      <c r="M60" s="462"/>
      <c r="N60" s="6"/>
      <c r="O60" s="6"/>
      <c r="P60" s="6"/>
      <c r="Q60" s="6"/>
      <c r="R60" s="6"/>
      <c r="S60" s="6"/>
      <c r="T60" s="6"/>
      <c r="U60" s="6"/>
      <c r="V60" s="6"/>
      <c r="W60" s="6"/>
      <c r="X60" s="177"/>
      <c r="Y60" s="177"/>
      <c r="Z60" s="177"/>
      <c r="AA60" s="448"/>
      <c r="AB60" s="449"/>
      <c r="AC60" s="448"/>
      <c r="AD60" s="177"/>
      <c r="AE60" s="449"/>
      <c r="AF60" s="448"/>
      <c r="AG60" s="448"/>
      <c r="AH60" s="448"/>
      <c r="AI60" s="449"/>
      <c r="AJ60" s="100"/>
      <c r="AK60" s="180"/>
      <c r="AL60" s="523"/>
      <c r="AM60" s="539"/>
      <c r="AN60" s="539"/>
      <c r="CG60" s="40"/>
      <c r="CH60" s="40"/>
      <c r="CI60" s="40"/>
      <c r="CJ60" s="40"/>
    </row>
    <row r="61" spans="1:88" ht="16.350000000000001" customHeight="1" x14ac:dyDescent="0.2">
      <c r="A61" s="3253" t="s">
        <v>75</v>
      </c>
      <c r="B61" s="3332" t="s">
        <v>80</v>
      </c>
      <c r="C61" s="3333"/>
      <c r="D61" s="3332" t="s">
        <v>81</v>
      </c>
      <c r="E61" s="3334"/>
      <c r="F61" s="3253" t="s">
        <v>82</v>
      </c>
      <c r="G61" s="3253"/>
      <c r="H61" s="100"/>
      <c r="I61" s="100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128"/>
      <c r="V61" s="450"/>
      <c r="W61" s="128"/>
      <c r="X61" s="540"/>
      <c r="Y61" s="540"/>
      <c r="Z61" s="540"/>
      <c r="AA61" s="448"/>
      <c r="AB61" s="540"/>
      <c r="AC61" s="448"/>
      <c r="AD61" s="540"/>
      <c r="AE61" s="448"/>
      <c r="AF61" s="448"/>
      <c r="AG61" s="541"/>
      <c r="AH61" s="448"/>
      <c r="AI61" s="541"/>
      <c r="AJ61" s="540"/>
      <c r="AK61" s="541"/>
      <c r="AL61" s="542"/>
      <c r="AM61" s="543"/>
      <c r="AN61" s="543"/>
      <c r="CG61" s="40"/>
      <c r="CH61" s="40"/>
      <c r="CI61" s="40"/>
      <c r="CJ61" s="40"/>
    </row>
    <row r="62" spans="1:88" ht="36" customHeight="1" x14ac:dyDescent="0.2">
      <c r="A62" s="3322"/>
      <c r="B62" s="475" t="s">
        <v>83</v>
      </c>
      <c r="C62" s="476" t="s">
        <v>84</v>
      </c>
      <c r="D62" s="475" t="s">
        <v>83</v>
      </c>
      <c r="E62" s="544" t="s">
        <v>84</v>
      </c>
      <c r="F62" s="475" t="s">
        <v>83</v>
      </c>
      <c r="G62" s="474" t="s">
        <v>84</v>
      </c>
      <c r="H62" s="6" t="s">
        <v>85</v>
      </c>
      <c r="I62" s="6"/>
      <c r="J62" s="545"/>
      <c r="K62" s="517"/>
      <c r="L62" s="517"/>
      <c r="M62" s="517"/>
      <c r="N62" s="517"/>
      <c r="O62" s="517"/>
      <c r="P62" s="517"/>
      <c r="Q62" s="519"/>
      <c r="R62" s="519"/>
      <c r="S62" s="519"/>
      <c r="T62" s="519"/>
      <c r="U62" s="519"/>
      <c r="V62" s="519"/>
      <c r="W62" s="519"/>
      <c r="X62" s="519"/>
      <c r="Y62" s="519"/>
      <c r="Z62" s="519"/>
      <c r="AA62" s="519"/>
      <c r="AB62" s="519"/>
      <c r="AC62" s="519"/>
      <c r="AD62" s="519"/>
      <c r="AE62" s="519"/>
      <c r="AF62" s="519"/>
      <c r="AG62" s="519"/>
      <c r="AH62" s="519"/>
      <c r="AI62" s="519"/>
      <c r="AJ62" s="519"/>
      <c r="AK62" s="519"/>
      <c r="AL62" s="519"/>
      <c r="AM62" s="519"/>
      <c r="AN62" s="519"/>
      <c r="AO62" s="519"/>
      <c r="AP62" s="517"/>
      <c r="AQ62" s="527"/>
      <c r="AR62" s="527"/>
      <c r="CG62" s="40"/>
      <c r="CH62" s="40"/>
      <c r="CI62" s="40"/>
      <c r="CJ62" s="40"/>
    </row>
    <row r="63" spans="1:88" ht="16.350000000000001" customHeight="1" x14ac:dyDescent="0.2">
      <c r="A63" s="546" t="s">
        <v>86</v>
      </c>
      <c r="B63" s="478"/>
      <c r="C63" s="547"/>
      <c r="D63" s="478"/>
      <c r="E63" s="547"/>
      <c r="F63" s="65"/>
      <c r="G63" s="190"/>
      <c r="H63" s="162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541"/>
      <c r="U63" s="541"/>
      <c r="V63" s="519"/>
      <c r="W63" s="519"/>
      <c r="X63" s="519"/>
      <c r="Y63" s="519"/>
      <c r="Z63" s="519"/>
      <c r="AA63" s="519"/>
      <c r="AB63" s="519"/>
      <c r="AC63" s="519"/>
      <c r="AD63" s="519"/>
      <c r="AE63" s="519"/>
      <c r="AF63" s="519"/>
      <c r="AG63" s="519"/>
      <c r="AH63" s="519"/>
      <c r="AI63" s="519"/>
      <c r="AJ63" s="519"/>
      <c r="AK63" s="519"/>
      <c r="AL63" s="519"/>
      <c r="AM63" s="519"/>
      <c r="AN63" s="519"/>
      <c r="AO63" s="519"/>
      <c r="AP63" s="527"/>
      <c r="AQ63" s="527"/>
      <c r="AR63" s="527"/>
      <c r="CA63" s="39"/>
      <c r="CB63" s="39"/>
      <c r="CC63" s="39"/>
      <c r="CG63" s="40">
        <f>IF(B63&lt;C63,1,0)</f>
        <v>0</v>
      </c>
      <c r="CH63" s="40">
        <f>IF(D63&lt;E63,1,0)</f>
        <v>0</v>
      </c>
      <c r="CI63" s="40">
        <f>IF(F63&lt;G63,1,0)</f>
        <v>0</v>
      </c>
      <c r="CJ63" s="40"/>
    </row>
    <row r="64" spans="1:88" ht="25.35" customHeight="1" x14ac:dyDescent="0.2">
      <c r="A64" s="548" t="s">
        <v>87</v>
      </c>
      <c r="B64" s="502"/>
      <c r="C64" s="451"/>
      <c r="D64" s="502"/>
      <c r="E64" s="451"/>
      <c r="F64" s="502"/>
      <c r="G64" s="549"/>
      <c r="H64" s="162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541"/>
      <c r="U64" s="541"/>
      <c r="V64" s="519"/>
      <c r="W64" s="519"/>
      <c r="X64" s="519"/>
      <c r="Y64" s="519"/>
      <c r="Z64" s="519"/>
      <c r="AA64" s="519"/>
      <c r="AB64" s="519"/>
      <c r="AC64" s="519"/>
      <c r="AD64" s="519"/>
      <c r="AE64" s="519"/>
      <c r="AF64" s="519"/>
      <c r="AG64" s="519"/>
      <c r="AH64" s="519"/>
      <c r="AI64" s="519"/>
      <c r="AJ64" s="519"/>
      <c r="AK64" s="519"/>
      <c r="AL64" s="519"/>
      <c r="AM64" s="519"/>
      <c r="AN64" s="519"/>
      <c r="AO64" s="519"/>
      <c r="AP64" s="527"/>
      <c r="AQ64" s="527"/>
      <c r="AR64" s="527"/>
      <c r="CA64" s="39"/>
      <c r="CB64" s="39"/>
      <c r="CC64" s="39"/>
      <c r="CG64" s="40">
        <f>IF(B64&lt;C64,1,0)</f>
        <v>0</v>
      </c>
      <c r="CH64" s="40">
        <f>IF(D64&lt;E64,1,0)</f>
        <v>0</v>
      </c>
      <c r="CI64" s="40">
        <f>IF(F64&lt;G64,1,0)</f>
        <v>0</v>
      </c>
      <c r="CJ64" s="40"/>
    </row>
    <row r="65" spans="1:88" ht="25.35" customHeight="1" x14ac:dyDescent="0.2">
      <c r="A65" s="9" t="s">
        <v>88</v>
      </c>
      <c r="B65" s="194"/>
      <c r="C65" s="194"/>
      <c r="D65" s="194"/>
      <c r="E65" s="194"/>
      <c r="F65" s="194"/>
      <c r="G65" s="194"/>
      <c r="H65" s="195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541"/>
      <c r="U65" s="541"/>
      <c r="V65" s="519"/>
      <c r="W65" s="519"/>
      <c r="X65" s="519"/>
      <c r="Y65" s="519"/>
      <c r="Z65" s="519"/>
      <c r="AA65" s="519"/>
      <c r="AB65" s="519"/>
      <c r="AC65" s="519"/>
      <c r="AD65" s="519"/>
      <c r="AE65" s="519"/>
      <c r="AF65" s="519"/>
      <c r="AG65" s="519"/>
      <c r="AH65" s="519"/>
      <c r="AI65" s="519"/>
      <c r="AJ65" s="519"/>
      <c r="AK65" s="519"/>
      <c r="AL65" s="519"/>
      <c r="AM65" s="519"/>
      <c r="AN65" s="519"/>
      <c r="AO65" s="519"/>
      <c r="AP65" s="527"/>
      <c r="AQ65" s="527"/>
      <c r="AR65" s="527"/>
      <c r="CA65" s="39"/>
      <c r="CB65" s="39"/>
      <c r="CC65" s="39"/>
      <c r="CG65" s="40"/>
      <c r="CH65" s="40"/>
      <c r="CI65" s="40"/>
      <c r="CJ65" s="40"/>
    </row>
    <row r="66" spans="1:88" ht="25.35" customHeight="1" x14ac:dyDescent="0.2">
      <c r="A66" s="3320" t="s">
        <v>75</v>
      </c>
      <c r="B66" s="3320" t="s">
        <v>89</v>
      </c>
      <c r="C66" s="3320"/>
      <c r="D66" s="3320" t="s">
        <v>90</v>
      </c>
      <c r="E66" s="3320"/>
      <c r="F66" s="194"/>
      <c r="G66" s="194"/>
      <c r="H66" s="195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550"/>
      <c r="U66" s="550"/>
      <c r="V66" s="523"/>
      <c r="W66" s="523"/>
      <c r="X66" s="523"/>
      <c r="Y66" s="523"/>
      <c r="Z66" s="523"/>
      <c r="AA66" s="523"/>
      <c r="AB66" s="523"/>
      <c r="AC66" s="523"/>
      <c r="AD66" s="523"/>
      <c r="AE66" s="523"/>
      <c r="AF66" s="523"/>
      <c r="AG66" s="523"/>
      <c r="AH66" s="523"/>
      <c r="AI66" s="523"/>
      <c r="AJ66" s="523"/>
      <c r="AK66" s="523"/>
      <c r="AL66" s="523"/>
      <c r="AM66" s="523"/>
      <c r="AN66" s="523"/>
      <c r="AO66" s="523"/>
      <c r="AP66" s="539"/>
      <c r="AQ66" s="539"/>
      <c r="AR66" s="539"/>
      <c r="CA66" s="39"/>
      <c r="CB66" s="39"/>
      <c r="CC66" s="39"/>
      <c r="CG66" s="40"/>
      <c r="CH66" s="40"/>
      <c r="CI66" s="40"/>
      <c r="CJ66" s="40"/>
    </row>
    <row r="67" spans="1:88" ht="28.5" customHeight="1" x14ac:dyDescent="0.2">
      <c r="A67" s="3320"/>
      <c r="B67" s="551" t="s">
        <v>91</v>
      </c>
      <c r="C67" s="481" t="s">
        <v>84</v>
      </c>
      <c r="D67" s="551" t="s">
        <v>91</v>
      </c>
      <c r="E67" s="481" t="s">
        <v>84</v>
      </c>
      <c r="F67" s="194"/>
      <c r="G67" s="194"/>
      <c r="H67" s="195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550"/>
      <c r="U67" s="550"/>
      <c r="V67" s="523"/>
      <c r="W67" s="523"/>
      <c r="X67" s="523"/>
      <c r="Y67" s="523"/>
      <c r="Z67" s="523"/>
      <c r="AA67" s="523"/>
      <c r="AB67" s="523"/>
      <c r="AC67" s="523"/>
      <c r="AD67" s="523"/>
      <c r="AE67" s="523"/>
      <c r="AF67" s="523"/>
      <c r="AG67" s="523"/>
      <c r="AH67" s="523"/>
      <c r="AI67" s="523"/>
      <c r="AJ67" s="523"/>
      <c r="AK67" s="523"/>
      <c r="AL67" s="523"/>
      <c r="AM67" s="523"/>
      <c r="AN67" s="523"/>
      <c r="AO67" s="523"/>
      <c r="AP67" s="539"/>
      <c r="AQ67" s="539"/>
      <c r="AR67" s="539"/>
      <c r="CA67" s="39"/>
      <c r="CB67" s="39"/>
      <c r="CC67" s="39"/>
      <c r="CG67" s="40"/>
      <c r="CH67" s="40"/>
      <c r="CI67" s="40"/>
      <c r="CJ67" s="40"/>
    </row>
    <row r="68" spans="1:88" ht="25.35" customHeight="1" x14ac:dyDescent="0.2">
      <c r="A68" s="552" t="s">
        <v>86</v>
      </c>
      <c r="B68" s="553"/>
      <c r="C68" s="554"/>
      <c r="D68" s="555"/>
      <c r="E68" s="556"/>
      <c r="F68" s="194"/>
      <c r="G68" s="194"/>
      <c r="H68" s="195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550"/>
      <c r="U68" s="550"/>
      <c r="V68" s="523"/>
      <c r="W68" s="523"/>
      <c r="X68" s="523"/>
      <c r="Y68" s="523"/>
      <c r="Z68" s="523"/>
      <c r="AA68" s="523"/>
      <c r="AB68" s="523"/>
      <c r="AC68" s="523"/>
      <c r="AD68" s="523"/>
      <c r="AE68" s="523"/>
      <c r="AF68" s="523"/>
      <c r="AG68" s="523"/>
      <c r="AH68" s="523"/>
      <c r="AI68" s="523"/>
      <c r="AJ68" s="523"/>
      <c r="AK68" s="523"/>
      <c r="AL68" s="523"/>
      <c r="AM68" s="523"/>
      <c r="AN68" s="523"/>
      <c r="AO68" s="523"/>
      <c r="AP68" s="539"/>
      <c r="AQ68" s="539"/>
      <c r="AR68" s="539"/>
      <c r="CA68" s="39"/>
      <c r="CB68" s="39"/>
      <c r="CC68" s="39"/>
      <c r="CG68" s="40"/>
      <c r="CH68" s="40"/>
      <c r="CI68" s="40"/>
      <c r="CJ68" s="40"/>
    </row>
    <row r="69" spans="1:88" ht="25.35" customHeight="1" x14ac:dyDescent="0.2">
      <c r="A69" s="206" t="s">
        <v>92</v>
      </c>
      <c r="B69" s="207"/>
      <c r="C69" s="208"/>
      <c r="D69" s="209"/>
      <c r="E69" s="210"/>
      <c r="F69" s="194"/>
      <c r="G69" s="194"/>
      <c r="H69" s="195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550"/>
      <c r="U69" s="550"/>
      <c r="V69" s="523"/>
      <c r="W69" s="523"/>
      <c r="X69" s="523"/>
      <c r="Y69" s="523"/>
      <c r="Z69" s="523"/>
      <c r="AA69" s="523"/>
      <c r="AB69" s="523"/>
      <c r="AC69" s="523"/>
      <c r="AD69" s="523"/>
      <c r="AE69" s="523"/>
      <c r="AF69" s="523"/>
      <c r="AG69" s="523"/>
      <c r="AH69" s="523"/>
      <c r="AI69" s="523"/>
      <c r="AJ69" s="523"/>
      <c r="AK69" s="523"/>
      <c r="AL69" s="523"/>
      <c r="AM69" s="523"/>
      <c r="AN69" s="523"/>
      <c r="AO69" s="523"/>
      <c r="AP69" s="539"/>
      <c r="AQ69" s="539"/>
      <c r="AR69" s="539"/>
      <c r="CA69" s="39"/>
      <c r="CB69" s="39"/>
      <c r="CC69" s="39"/>
      <c r="CG69" s="40"/>
      <c r="CH69" s="40"/>
      <c r="CI69" s="40"/>
      <c r="CJ69" s="40"/>
    </row>
    <row r="70" spans="1:88" ht="31.35" customHeight="1" x14ac:dyDescent="0.2">
      <c r="A70" s="147" t="s">
        <v>93</v>
      </c>
      <c r="B70" s="10"/>
      <c r="C70" s="10"/>
      <c r="D70" s="10"/>
      <c r="E70" s="211"/>
      <c r="F70" s="211"/>
      <c r="G70" s="211"/>
      <c r="H70" s="100"/>
      <c r="I70" s="100"/>
      <c r="J70" s="550"/>
      <c r="K70" s="550"/>
      <c r="L70" s="550"/>
      <c r="M70" s="550"/>
      <c r="N70" s="550"/>
      <c r="O70" s="550"/>
      <c r="P70" s="550"/>
      <c r="Q70" s="550"/>
      <c r="R70" s="550"/>
      <c r="S70" s="550"/>
      <c r="T70" s="550"/>
      <c r="U70" s="550"/>
      <c r="V70" s="521"/>
      <c r="W70" s="521"/>
      <c r="X70" s="523"/>
      <c r="Y70" s="523"/>
      <c r="Z70" s="523"/>
      <c r="AA70" s="523"/>
      <c r="AB70" s="523"/>
      <c r="AC70" s="523"/>
      <c r="AD70" s="523"/>
      <c r="AE70" s="523"/>
      <c r="AF70" s="523"/>
      <c r="AG70" s="523"/>
      <c r="AH70" s="523"/>
      <c r="AI70" s="523"/>
      <c r="AJ70" s="523"/>
      <c r="AK70" s="523"/>
      <c r="AL70" s="523"/>
      <c r="AM70" s="523"/>
      <c r="AN70" s="523"/>
      <c r="AO70" s="523"/>
      <c r="AP70" s="539"/>
      <c r="AQ70" s="539"/>
      <c r="AR70" s="539"/>
      <c r="CG70" s="40"/>
      <c r="CH70" s="40"/>
      <c r="CI70" s="40"/>
      <c r="CJ70" s="40"/>
    </row>
    <row r="71" spans="1:88" ht="16.350000000000001" customHeight="1" x14ac:dyDescent="0.2">
      <c r="A71" s="557" t="s">
        <v>49</v>
      </c>
      <c r="B71" s="557" t="s">
        <v>32</v>
      </c>
      <c r="C71" s="214"/>
      <c r="D71" s="215"/>
      <c r="E71" s="215"/>
      <c r="F71" s="215"/>
      <c r="G71" s="215"/>
      <c r="H71" s="100"/>
      <c r="I71" s="100"/>
      <c r="J71" s="550"/>
      <c r="K71" s="550"/>
      <c r="L71" s="558"/>
      <c r="M71" s="558"/>
      <c r="N71" s="550"/>
      <c r="O71" s="550"/>
      <c r="P71" s="550"/>
      <c r="Q71" s="550"/>
      <c r="R71" s="550"/>
      <c r="S71" s="550"/>
      <c r="T71" s="550"/>
      <c r="U71" s="550"/>
      <c r="V71" s="521"/>
      <c r="W71" s="521"/>
      <c r="X71" s="523"/>
      <c r="Y71" s="523"/>
      <c r="Z71" s="523"/>
      <c r="AA71" s="523"/>
      <c r="AB71" s="523"/>
      <c r="AC71" s="523"/>
      <c r="AD71" s="523"/>
      <c r="AE71" s="523"/>
      <c r="AF71" s="523"/>
      <c r="AG71" s="523"/>
      <c r="AH71" s="523"/>
      <c r="AI71" s="523"/>
      <c r="AJ71" s="523"/>
      <c r="AK71" s="523"/>
      <c r="AL71" s="523"/>
      <c r="AM71" s="523"/>
      <c r="AN71" s="523"/>
      <c r="AO71" s="523"/>
      <c r="AP71" s="539"/>
      <c r="AQ71" s="539"/>
      <c r="AR71" s="539"/>
      <c r="CG71" s="40"/>
      <c r="CH71" s="40"/>
      <c r="CI71" s="40"/>
      <c r="CJ71" s="40"/>
    </row>
    <row r="72" spans="1:88" ht="16.350000000000001" customHeight="1" x14ac:dyDescent="0.2">
      <c r="A72" s="559" t="s">
        <v>72</v>
      </c>
      <c r="B72" s="498"/>
      <c r="C72" s="214"/>
      <c r="D72" s="215"/>
      <c r="E72" s="215"/>
      <c r="F72" s="215"/>
      <c r="G72" s="215"/>
      <c r="H72" s="6"/>
      <c r="I72" s="128"/>
      <c r="J72" s="521"/>
      <c r="K72" s="521"/>
      <c r="L72" s="560"/>
      <c r="M72" s="560"/>
      <c r="N72" s="521"/>
      <c r="O72" s="521"/>
      <c r="P72" s="521"/>
      <c r="Q72" s="521"/>
      <c r="R72" s="521"/>
      <c r="S72" s="521"/>
      <c r="T72" s="521"/>
      <c r="U72" s="521"/>
      <c r="V72" s="521"/>
      <c r="W72" s="521"/>
      <c r="X72" s="523"/>
      <c r="Y72" s="523"/>
      <c r="Z72" s="523"/>
      <c r="AA72" s="523"/>
      <c r="AB72" s="523"/>
      <c r="AC72" s="523"/>
      <c r="AD72" s="523"/>
      <c r="AE72" s="523"/>
      <c r="AF72" s="523"/>
      <c r="AG72" s="523"/>
      <c r="AH72" s="523"/>
      <c r="AI72" s="523"/>
      <c r="AJ72" s="523"/>
      <c r="AK72" s="523"/>
      <c r="AL72" s="523"/>
      <c r="AM72" s="523"/>
      <c r="AN72" s="523"/>
      <c r="AO72" s="523"/>
      <c r="AP72" s="539"/>
      <c r="AQ72" s="539"/>
      <c r="AR72" s="539"/>
      <c r="CG72" s="40"/>
      <c r="CH72" s="40"/>
      <c r="CI72" s="40"/>
      <c r="CJ72" s="40"/>
    </row>
    <row r="73" spans="1:88" ht="16.350000000000001" customHeight="1" x14ac:dyDescent="0.2">
      <c r="A73" s="82" t="s">
        <v>94</v>
      </c>
      <c r="B73" s="93"/>
      <c r="C73" s="9"/>
      <c r="D73" s="220"/>
      <c r="E73" s="9"/>
      <c r="F73" s="452"/>
      <c r="G73" s="222"/>
      <c r="H73" s="6"/>
      <c r="I73" s="6"/>
      <c r="J73" s="521"/>
      <c r="K73" s="521"/>
      <c r="L73" s="521"/>
      <c r="M73" s="521"/>
      <c r="N73" s="521"/>
      <c r="O73" s="521"/>
      <c r="P73" s="521"/>
      <c r="Q73" s="521"/>
      <c r="R73" s="521"/>
      <c r="S73" s="521"/>
      <c r="T73" s="521"/>
      <c r="U73" s="521"/>
      <c r="V73" s="521"/>
      <c r="W73" s="521"/>
      <c r="X73" s="523"/>
      <c r="Y73" s="523"/>
      <c r="Z73" s="523"/>
      <c r="AA73" s="523"/>
      <c r="AB73" s="523"/>
      <c r="AC73" s="523"/>
      <c r="AD73" s="523"/>
      <c r="AE73" s="523"/>
      <c r="AF73" s="523"/>
      <c r="AG73" s="523"/>
      <c r="AH73" s="523"/>
      <c r="AI73" s="523"/>
      <c r="AJ73" s="523"/>
      <c r="AK73" s="523"/>
      <c r="AL73" s="523"/>
      <c r="AM73" s="523"/>
      <c r="AN73" s="523"/>
      <c r="AO73" s="523"/>
      <c r="AP73" s="539"/>
      <c r="AQ73" s="539"/>
      <c r="AR73" s="539"/>
      <c r="CG73" s="40"/>
      <c r="CH73" s="40"/>
      <c r="CI73" s="40"/>
      <c r="CJ73" s="40"/>
    </row>
    <row r="74" spans="1:88" ht="31.35" customHeight="1" x14ac:dyDescent="0.2">
      <c r="A74" s="9" t="s">
        <v>95</v>
      </c>
      <c r="B74" s="9"/>
      <c r="C74" s="561"/>
      <c r="D74" s="561"/>
      <c r="E74" s="6"/>
      <c r="F74" s="6"/>
      <c r="G74" s="6"/>
      <c r="H74" s="6"/>
      <c r="I74" s="6"/>
      <c r="J74" s="521"/>
      <c r="K74" s="521"/>
      <c r="L74" s="521"/>
      <c r="M74" s="521"/>
      <c r="N74" s="521"/>
      <c r="O74" s="521"/>
      <c r="P74" s="521"/>
      <c r="Q74" s="521"/>
      <c r="R74" s="521"/>
      <c r="S74" s="521"/>
      <c r="T74" s="521"/>
      <c r="U74" s="521"/>
      <c r="V74" s="521"/>
      <c r="W74" s="562"/>
      <c r="X74" s="523"/>
      <c r="Y74" s="523"/>
      <c r="Z74" s="523"/>
      <c r="AA74" s="523"/>
      <c r="AB74" s="523"/>
      <c r="AC74" s="523"/>
      <c r="AD74" s="523"/>
      <c r="AE74" s="523"/>
      <c r="AF74" s="542"/>
      <c r="AG74" s="523"/>
      <c r="AH74" s="563"/>
      <c r="AI74" s="523"/>
      <c r="AJ74" s="523"/>
      <c r="AK74" s="523"/>
      <c r="AL74" s="523"/>
      <c r="AM74" s="523"/>
      <c r="AN74" s="523"/>
      <c r="AO74" s="523"/>
      <c r="AP74" s="539"/>
      <c r="AQ74" s="539"/>
      <c r="AR74" s="539"/>
      <c r="CG74" s="40"/>
      <c r="CH74" s="40"/>
      <c r="CI74" s="40"/>
      <c r="CJ74" s="40"/>
    </row>
    <row r="75" spans="1:88" ht="16.350000000000001" customHeight="1" x14ac:dyDescent="0.2">
      <c r="A75" s="3087" t="s">
        <v>96</v>
      </c>
      <c r="B75" s="3253" t="s">
        <v>32</v>
      </c>
      <c r="C75" s="3328" t="s">
        <v>97</v>
      </c>
      <c r="D75" s="3330" t="s">
        <v>98</v>
      </c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523"/>
      <c r="Y75" s="523"/>
      <c r="Z75" s="523"/>
      <c r="AA75" s="523"/>
      <c r="AB75" s="523"/>
      <c r="AC75" s="523"/>
      <c r="AD75" s="523"/>
      <c r="AE75" s="523"/>
      <c r="AF75" s="542"/>
      <c r="AG75" s="523"/>
      <c r="AH75" s="523"/>
      <c r="AI75" s="523"/>
      <c r="AJ75" s="523"/>
      <c r="AK75" s="523"/>
      <c r="AL75" s="523"/>
      <c r="AM75" s="523"/>
      <c r="AN75" s="523"/>
      <c r="AO75" s="523"/>
      <c r="AP75" s="539"/>
      <c r="AQ75" s="539"/>
      <c r="AR75" s="539"/>
      <c r="CG75" s="40"/>
      <c r="CH75" s="40"/>
      <c r="CI75" s="40"/>
      <c r="CJ75" s="40"/>
    </row>
    <row r="76" spans="1:88" ht="16.350000000000001" customHeight="1" x14ac:dyDescent="0.2">
      <c r="A76" s="3324"/>
      <c r="B76" s="3322"/>
      <c r="C76" s="3329"/>
      <c r="D76" s="3331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523"/>
      <c r="Y76" s="523"/>
      <c r="Z76" s="523"/>
      <c r="AA76" s="523"/>
      <c r="AB76" s="523"/>
      <c r="AC76" s="523"/>
      <c r="AD76" s="523"/>
      <c r="AE76" s="523"/>
      <c r="AF76" s="564"/>
      <c r="AG76" s="565"/>
      <c r="AH76" s="565"/>
      <c r="AI76" s="566"/>
      <c r="AJ76" s="566"/>
      <c r="AK76" s="566"/>
      <c r="AL76" s="566"/>
      <c r="AM76" s="566"/>
      <c r="AN76" s="566"/>
      <c r="AO76" s="566"/>
      <c r="AP76" s="472"/>
      <c r="AQ76" s="472"/>
      <c r="AR76" s="472"/>
      <c r="CG76" s="40"/>
      <c r="CH76" s="40"/>
      <c r="CI76" s="40"/>
      <c r="CJ76" s="40"/>
    </row>
    <row r="77" spans="1:88" ht="25.5" customHeight="1" x14ac:dyDescent="0.2">
      <c r="A77" s="567" t="s">
        <v>99</v>
      </c>
      <c r="B77" s="230">
        <f>SUM(C77:D77)</f>
        <v>0</v>
      </c>
      <c r="C77" s="568"/>
      <c r="D77" s="569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570"/>
      <c r="AJ77" s="570"/>
      <c r="AK77" s="570"/>
      <c r="AL77" s="570"/>
      <c r="AM77" s="570"/>
      <c r="AN77" s="570"/>
      <c r="AO77" s="570"/>
      <c r="AP77" s="472"/>
      <c r="AQ77" s="472"/>
      <c r="AR77" s="472"/>
      <c r="CG77" s="40"/>
      <c r="CH77" s="40"/>
      <c r="CI77" s="40"/>
      <c r="CJ77" s="40"/>
    </row>
    <row r="78" spans="1:88" ht="31.35" customHeight="1" x14ac:dyDescent="0.2">
      <c r="A78" s="2956" t="s">
        <v>100</v>
      </c>
      <c r="B78" s="2956"/>
      <c r="C78" s="2956"/>
      <c r="D78" s="2956"/>
      <c r="E78" s="2956"/>
      <c r="F78" s="2956"/>
      <c r="G78" s="2956"/>
      <c r="H78" s="10"/>
      <c r="I78" s="10"/>
      <c r="J78" s="10"/>
      <c r="K78" s="10"/>
      <c r="L78" s="10"/>
      <c r="M78" s="10"/>
      <c r="N78" s="6"/>
      <c r="O78" s="6"/>
      <c r="P78" s="6"/>
      <c r="Q78" s="233"/>
      <c r="R78" s="233"/>
      <c r="S78" s="233"/>
      <c r="T78" s="233"/>
      <c r="U78" s="233"/>
      <c r="V78" s="233"/>
      <c r="W78" s="6"/>
      <c r="X78" s="233"/>
      <c r="Y78" s="233"/>
      <c r="Z78" s="234"/>
      <c r="AA78" s="571"/>
      <c r="AB78" s="571"/>
      <c r="AC78" s="571"/>
      <c r="AD78" s="571"/>
      <c r="AE78" s="572"/>
      <c r="AF78" s="572"/>
      <c r="AG78" s="572"/>
      <c r="AH78" s="453"/>
      <c r="AI78" s="472"/>
      <c r="AJ78" s="472"/>
      <c r="AK78" s="472"/>
      <c r="AL78" s="472"/>
      <c r="AM78" s="472"/>
      <c r="AN78" s="472"/>
      <c r="AO78" s="472"/>
      <c r="AP78" s="472"/>
      <c r="AQ78" s="472"/>
      <c r="AR78" s="472"/>
      <c r="CG78" s="40"/>
      <c r="CH78" s="40"/>
      <c r="CI78" s="40"/>
      <c r="CJ78" s="40"/>
    </row>
    <row r="79" spans="1:88" ht="16.350000000000001" customHeight="1" x14ac:dyDescent="0.2">
      <c r="A79" s="3315" t="s">
        <v>49</v>
      </c>
      <c r="B79" s="3317" t="s">
        <v>101</v>
      </c>
      <c r="C79" s="3317" t="s">
        <v>32</v>
      </c>
      <c r="D79" s="3319"/>
      <c r="E79" s="3313"/>
      <c r="F79" s="3283" t="s">
        <v>5</v>
      </c>
      <c r="G79" s="3102"/>
      <c r="H79" s="3102"/>
      <c r="I79" s="3102"/>
      <c r="J79" s="3102"/>
      <c r="K79" s="3102"/>
      <c r="L79" s="3102"/>
      <c r="M79" s="3102"/>
      <c r="N79" s="3102"/>
      <c r="O79" s="3102"/>
      <c r="P79" s="3102"/>
      <c r="Q79" s="3102"/>
      <c r="R79" s="3102"/>
      <c r="S79" s="3102"/>
      <c r="T79" s="3102"/>
      <c r="U79" s="3102"/>
      <c r="V79" s="3102"/>
      <c r="W79" s="3102"/>
      <c r="X79" s="3102"/>
      <c r="Y79" s="3102"/>
      <c r="Z79" s="3102"/>
      <c r="AA79" s="3102"/>
      <c r="AB79" s="3102"/>
      <c r="AC79" s="3102"/>
      <c r="AD79" s="3102"/>
      <c r="AE79" s="3102"/>
      <c r="AF79" s="3102"/>
      <c r="AG79" s="3102"/>
      <c r="AH79" s="3102"/>
      <c r="AI79" s="3103"/>
      <c r="AJ79" s="3311" t="s">
        <v>102</v>
      </c>
      <c r="AK79" s="3313" t="s">
        <v>103</v>
      </c>
      <c r="AL79" s="566"/>
      <c r="AM79" s="566"/>
      <c r="AN79" s="566"/>
      <c r="AO79" s="566"/>
      <c r="AP79" s="566"/>
      <c r="AQ79" s="566"/>
      <c r="AR79" s="566"/>
      <c r="AS79" s="472"/>
      <c r="AT79" s="472"/>
      <c r="BX79" s="2"/>
      <c r="BY79" s="2"/>
      <c r="BZ79" s="3"/>
      <c r="CG79" s="40"/>
      <c r="CH79" s="40"/>
      <c r="CI79" s="40"/>
      <c r="CJ79" s="40"/>
    </row>
    <row r="80" spans="1:88" ht="16.350000000000001" customHeight="1" x14ac:dyDescent="0.2">
      <c r="A80" s="2958"/>
      <c r="B80" s="2890"/>
      <c r="C80" s="3318"/>
      <c r="D80" s="2894"/>
      <c r="E80" s="3314"/>
      <c r="F80" s="3283" t="s">
        <v>104</v>
      </c>
      <c r="G80" s="3104"/>
      <c r="H80" s="3283" t="s">
        <v>105</v>
      </c>
      <c r="I80" s="3104"/>
      <c r="J80" s="3283" t="s">
        <v>13</v>
      </c>
      <c r="K80" s="3104"/>
      <c r="L80" s="3283" t="s">
        <v>14</v>
      </c>
      <c r="M80" s="3104"/>
      <c r="N80" s="3283" t="s">
        <v>106</v>
      </c>
      <c r="O80" s="3104"/>
      <c r="P80" s="3283">
        <v>19</v>
      </c>
      <c r="Q80" s="3104"/>
      <c r="R80" s="3283" t="s">
        <v>16</v>
      </c>
      <c r="S80" s="3104"/>
      <c r="T80" s="3283" t="s">
        <v>17</v>
      </c>
      <c r="U80" s="3104"/>
      <c r="V80" s="3283" t="s">
        <v>18</v>
      </c>
      <c r="W80" s="3104"/>
      <c r="X80" s="3283" t="s">
        <v>19</v>
      </c>
      <c r="Y80" s="3104"/>
      <c r="Z80" s="3283" t="s">
        <v>20</v>
      </c>
      <c r="AA80" s="3104"/>
      <c r="AB80" s="3283" t="s">
        <v>21</v>
      </c>
      <c r="AC80" s="3104"/>
      <c r="AD80" s="3283" t="s">
        <v>22</v>
      </c>
      <c r="AE80" s="3104"/>
      <c r="AF80" s="3283" t="s">
        <v>23</v>
      </c>
      <c r="AG80" s="3104"/>
      <c r="AH80" s="3283" t="s">
        <v>24</v>
      </c>
      <c r="AI80" s="3103"/>
      <c r="AJ80" s="2952"/>
      <c r="AK80" s="2892"/>
      <c r="AL80" s="573"/>
      <c r="AM80" s="574"/>
      <c r="AN80" s="573"/>
      <c r="AO80" s="573"/>
      <c r="AP80" s="573"/>
      <c r="AQ80" s="573"/>
      <c r="AR80" s="573"/>
      <c r="AS80" s="575"/>
      <c r="AT80" s="575"/>
      <c r="BX80" s="2"/>
      <c r="BY80" s="2"/>
      <c r="BZ80" s="3"/>
      <c r="CG80" s="40"/>
      <c r="CH80" s="40"/>
      <c r="CI80" s="40"/>
      <c r="CJ80" s="40"/>
    </row>
    <row r="81" spans="1:88" ht="24.75" customHeight="1" x14ac:dyDescent="0.2">
      <c r="A81" s="3316"/>
      <c r="B81" s="3318"/>
      <c r="C81" s="576" t="s">
        <v>29</v>
      </c>
      <c r="D81" s="577" t="s">
        <v>30</v>
      </c>
      <c r="E81" s="578" t="s">
        <v>31</v>
      </c>
      <c r="F81" s="576" t="s">
        <v>30</v>
      </c>
      <c r="G81" s="578" t="s">
        <v>31</v>
      </c>
      <c r="H81" s="579" t="s">
        <v>30</v>
      </c>
      <c r="I81" s="578" t="s">
        <v>31</v>
      </c>
      <c r="J81" s="576" t="s">
        <v>30</v>
      </c>
      <c r="K81" s="578" t="s">
        <v>31</v>
      </c>
      <c r="L81" s="576" t="s">
        <v>30</v>
      </c>
      <c r="M81" s="578" t="s">
        <v>31</v>
      </c>
      <c r="N81" s="576" t="s">
        <v>30</v>
      </c>
      <c r="O81" s="578" t="s">
        <v>31</v>
      </c>
      <c r="P81" s="576" t="s">
        <v>30</v>
      </c>
      <c r="Q81" s="578" t="s">
        <v>31</v>
      </c>
      <c r="R81" s="576" t="s">
        <v>30</v>
      </c>
      <c r="S81" s="578" t="s">
        <v>31</v>
      </c>
      <c r="T81" s="576" t="s">
        <v>30</v>
      </c>
      <c r="U81" s="578" t="s">
        <v>31</v>
      </c>
      <c r="V81" s="576" t="s">
        <v>30</v>
      </c>
      <c r="W81" s="578" t="s">
        <v>31</v>
      </c>
      <c r="X81" s="576" t="s">
        <v>30</v>
      </c>
      <c r="Y81" s="578" t="s">
        <v>31</v>
      </c>
      <c r="Z81" s="576" t="s">
        <v>30</v>
      </c>
      <c r="AA81" s="578" t="s">
        <v>31</v>
      </c>
      <c r="AB81" s="576" t="s">
        <v>30</v>
      </c>
      <c r="AC81" s="578" t="s">
        <v>31</v>
      </c>
      <c r="AD81" s="576" t="s">
        <v>30</v>
      </c>
      <c r="AE81" s="578" t="s">
        <v>31</v>
      </c>
      <c r="AF81" s="576" t="s">
        <v>30</v>
      </c>
      <c r="AG81" s="578" t="s">
        <v>31</v>
      </c>
      <c r="AH81" s="576" t="s">
        <v>30</v>
      </c>
      <c r="AI81" s="580" t="s">
        <v>31</v>
      </c>
      <c r="AJ81" s="3312"/>
      <c r="AK81" s="3314"/>
      <c r="AL81" s="573"/>
      <c r="AM81" s="574"/>
      <c r="AN81" s="573"/>
      <c r="AO81" s="573"/>
      <c r="AP81" s="573"/>
      <c r="AQ81" s="573"/>
      <c r="AR81" s="573"/>
      <c r="AS81" s="575"/>
      <c r="AT81" s="575"/>
      <c r="BX81" s="2"/>
      <c r="BY81" s="2"/>
      <c r="BZ81" s="3"/>
      <c r="CG81" s="40"/>
      <c r="CH81" s="40"/>
      <c r="CI81" s="40"/>
      <c r="CJ81" s="40"/>
    </row>
    <row r="82" spans="1:88" ht="16.350000000000001" customHeight="1" x14ac:dyDescent="0.2">
      <c r="A82" s="581" t="s">
        <v>107</v>
      </c>
      <c r="B82" s="242" t="s">
        <v>108</v>
      </c>
      <c r="C82" s="582">
        <f>SUM(D82:E82)</f>
        <v>0</v>
      </c>
      <c r="D82" s="583">
        <f>SUM(F82,H82,J82,L82,N82,P82,R82,T82,V82,X82,Z82,AB82,AD82,AF82,AH82)</f>
        <v>0</v>
      </c>
      <c r="E82" s="584">
        <f>SUM(G82,I82,K82,M82,O82,Q82,S82,U82,W82,Y82,AA82,AC82,AE82,AG82,AI82)</f>
        <v>0</v>
      </c>
      <c r="F82" s="585"/>
      <c r="G82" s="586"/>
      <c r="H82" s="587"/>
      <c r="I82" s="586"/>
      <c r="J82" s="585"/>
      <c r="K82" s="454"/>
      <c r="L82" s="585"/>
      <c r="M82" s="454"/>
      <c r="N82" s="585"/>
      <c r="O82" s="454"/>
      <c r="P82" s="585"/>
      <c r="Q82" s="454"/>
      <c r="R82" s="585"/>
      <c r="S82" s="454"/>
      <c r="T82" s="585"/>
      <c r="U82" s="454"/>
      <c r="V82" s="585"/>
      <c r="W82" s="454"/>
      <c r="X82" s="585"/>
      <c r="Y82" s="454"/>
      <c r="Z82" s="585"/>
      <c r="AA82" s="454"/>
      <c r="AB82" s="585"/>
      <c r="AC82" s="454"/>
      <c r="AD82" s="585"/>
      <c r="AE82" s="454"/>
      <c r="AF82" s="585"/>
      <c r="AG82" s="454"/>
      <c r="AH82" s="585"/>
      <c r="AI82" s="455"/>
      <c r="AJ82" s="456"/>
      <c r="AK82" s="586"/>
      <c r="AL82" s="588"/>
      <c r="AM82" s="574"/>
      <c r="AN82" s="573"/>
      <c r="AO82" s="573"/>
      <c r="AP82" s="573"/>
      <c r="AQ82" s="573"/>
      <c r="AR82" s="573"/>
      <c r="AS82" s="575"/>
      <c r="AT82" s="575"/>
      <c r="BX82" s="2"/>
      <c r="BY82" s="2"/>
      <c r="BZ82" s="3"/>
      <c r="CG82" s="40">
        <v>0</v>
      </c>
      <c r="CH82" s="40">
        <v>0</v>
      </c>
      <c r="CI82" s="40"/>
      <c r="CJ82" s="40"/>
    </row>
    <row r="83" spans="1:88" ht="16.350000000000001" customHeight="1" x14ac:dyDescent="0.2">
      <c r="A83" s="3308" t="s">
        <v>109</v>
      </c>
      <c r="B83" s="589" t="s">
        <v>110</v>
      </c>
      <c r="C83" s="27">
        <f>SUM(D83:E83)</f>
        <v>0</v>
      </c>
      <c r="D83" s="254">
        <f t="shared" ref="D83:E85" si="7">SUM(F83,H83,J83,L83,N83,P83,R83,T83,V83,X83,Z83,AB83,AD83,AF83,AH83)</f>
        <v>0</v>
      </c>
      <c r="E83" s="254">
        <f t="shared" si="7"/>
        <v>0</v>
      </c>
      <c r="F83" s="255"/>
      <c r="G83" s="256"/>
      <c r="H83" s="257"/>
      <c r="I83" s="256"/>
      <c r="J83" s="255"/>
      <c r="K83" s="258"/>
      <c r="L83" s="255"/>
      <c r="M83" s="258"/>
      <c r="N83" s="255"/>
      <c r="O83" s="258"/>
      <c r="P83" s="255"/>
      <c r="Q83" s="258"/>
      <c r="R83" s="255"/>
      <c r="S83" s="258"/>
      <c r="T83" s="255"/>
      <c r="U83" s="258"/>
      <c r="V83" s="255"/>
      <c r="W83" s="258"/>
      <c r="X83" s="255"/>
      <c r="Y83" s="258"/>
      <c r="Z83" s="255"/>
      <c r="AA83" s="258"/>
      <c r="AB83" s="255"/>
      <c r="AC83" s="258"/>
      <c r="AD83" s="255"/>
      <c r="AE83" s="258"/>
      <c r="AF83" s="255"/>
      <c r="AG83" s="258"/>
      <c r="AH83" s="255"/>
      <c r="AI83" s="259"/>
      <c r="AJ83" s="260"/>
      <c r="AK83" s="256"/>
      <c r="AL83" s="588"/>
      <c r="AM83" s="574"/>
      <c r="AN83" s="573"/>
      <c r="AO83" s="573"/>
      <c r="AP83" s="573"/>
      <c r="AQ83" s="573"/>
      <c r="AR83" s="573"/>
      <c r="AS83" s="575"/>
      <c r="AT83" s="575"/>
      <c r="BX83" s="2"/>
      <c r="BY83" s="2"/>
      <c r="BZ83" s="3"/>
      <c r="CG83" s="40">
        <v>0</v>
      </c>
      <c r="CH83" s="40">
        <v>0</v>
      </c>
      <c r="CI83" s="40"/>
      <c r="CJ83" s="40"/>
    </row>
    <row r="84" spans="1:88" ht="25.35" customHeight="1" x14ac:dyDescent="0.2">
      <c r="A84" s="3308"/>
      <c r="B84" s="261" t="s">
        <v>111</v>
      </c>
      <c r="C84" s="77">
        <f>SUM(D84:E84)</f>
        <v>0</v>
      </c>
      <c r="D84" s="254">
        <f t="shared" si="7"/>
        <v>0</v>
      </c>
      <c r="E84" s="254">
        <f t="shared" si="7"/>
        <v>0</v>
      </c>
      <c r="F84" s="262"/>
      <c r="G84" s="263"/>
      <c r="H84" s="264"/>
      <c r="I84" s="263"/>
      <c r="J84" s="262"/>
      <c r="K84" s="265"/>
      <c r="L84" s="262"/>
      <c r="M84" s="265"/>
      <c r="N84" s="262"/>
      <c r="O84" s="265"/>
      <c r="P84" s="262"/>
      <c r="Q84" s="265"/>
      <c r="R84" s="262"/>
      <c r="S84" s="265"/>
      <c r="T84" s="262"/>
      <c r="U84" s="265"/>
      <c r="V84" s="262"/>
      <c r="W84" s="265"/>
      <c r="X84" s="262"/>
      <c r="Y84" s="265"/>
      <c r="Z84" s="262"/>
      <c r="AA84" s="265"/>
      <c r="AB84" s="262"/>
      <c r="AC84" s="265"/>
      <c r="AD84" s="262"/>
      <c r="AE84" s="265"/>
      <c r="AF84" s="262"/>
      <c r="AG84" s="265"/>
      <c r="AH84" s="262"/>
      <c r="AI84" s="266"/>
      <c r="AJ84" s="267"/>
      <c r="AK84" s="263"/>
      <c r="AL84" s="590"/>
      <c r="AM84" s="521"/>
      <c r="AN84" s="523"/>
      <c r="AO84" s="523"/>
      <c r="AP84" s="523"/>
      <c r="AQ84" s="523"/>
      <c r="AR84" s="523"/>
      <c r="AS84" s="539"/>
      <c r="AT84" s="539"/>
      <c r="BX84" s="2"/>
      <c r="BY84" s="2"/>
      <c r="BZ84" s="3"/>
      <c r="CG84" s="40"/>
      <c r="CH84" s="40"/>
      <c r="CI84" s="40"/>
      <c r="CJ84" s="40"/>
    </row>
    <row r="85" spans="1:88" ht="16.350000000000001" customHeight="1" x14ac:dyDescent="0.2">
      <c r="A85" s="591" t="s">
        <v>60</v>
      </c>
      <c r="B85" s="592" t="s">
        <v>112</v>
      </c>
      <c r="C85" s="593">
        <f>SUM(D85:E85)</f>
        <v>0</v>
      </c>
      <c r="D85" s="594">
        <f t="shared" si="7"/>
        <v>0</v>
      </c>
      <c r="E85" s="584">
        <f t="shared" si="7"/>
        <v>0</v>
      </c>
      <c r="F85" s="595"/>
      <c r="G85" s="596"/>
      <c r="H85" s="597"/>
      <c r="I85" s="596"/>
      <c r="J85" s="595"/>
      <c r="K85" s="598"/>
      <c r="L85" s="595"/>
      <c r="M85" s="598"/>
      <c r="N85" s="595"/>
      <c r="O85" s="598"/>
      <c r="P85" s="595"/>
      <c r="Q85" s="598"/>
      <c r="R85" s="595"/>
      <c r="S85" s="598"/>
      <c r="T85" s="595"/>
      <c r="U85" s="598"/>
      <c r="V85" s="595"/>
      <c r="W85" s="598"/>
      <c r="X85" s="595"/>
      <c r="Y85" s="598"/>
      <c r="Z85" s="595"/>
      <c r="AA85" s="598"/>
      <c r="AB85" s="595"/>
      <c r="AC85" s="598"/>
      <c r="AD85" s="595"/>
      <c r="AE85" s="598"/>
      <c r="AF85" s="595"/>
      <c r="AG85" s="598"/>
      <c r="AH85" s="595"/>
      <c r="AI85" s="599"/>
      <c r="AJ85" s="600"/>
      <c r="AK85" s="596"/>
      <c r="AL85" s="601"/>
      <c r="AM85" s="602"/>
      <c r="AN85" s="603"/>
      <c r="AO85" s="603"/>
      <c r="AP85" s="603"/>
      <c r="AQ85" s="603"/>
      <c r="AR85" s="603"/>
      <c r="AS85" s="604"/>
      <c r="AT85" s="604"/>
      <c r="BX85" s="2"/>
      <c r="BY85" s="2"/>
      <c r="BZ85" s="3"/>
      <c r="CG85" s="40"/>
      <c r="CH85" s="40"/>
      <c r="CI85" s="40"/>
      <c r="CJ85" s="40"/>
    </row>
    <row r="86" spans="1:88" ht="31.35" customHeight="1" x14ac:dyDescent="0.2">
      <c r="A86" s="9" t="s">
        <v>113</v>
      </c>
      <c r="B86" s="6"/>
      <c r="C86" s="128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233"/>
      <c r="R86" s="233"/>
      <c r="S86" s="233"/>
      <c r="T86" s="233"/>
      <c r="U86" s="233"/>
      <c r="V86" s="233"/>
      <c r="W86" s="6"/>
      <c r="X86" s="233"/>
      <c r="Y86" s="233"/>
      <c r="Z86" s="605"/>
      <c r="AA86" s="234"/>
      <c r="AB86" s="606"/>
      <c r="AC86" s="606"/>
      <c r="AD86" s="606"/>
      <c r="AE86" s="606"/>
      <c r="AF86" s="606"/>
      <c r="AG86" s="604"/>
      <c r="AH86" s="128"/>
      <c r="AI86" s="603"/>
      <c r="AJ86" s="603"/>
      <c r="AK86" s="603"/>
      <c r="AL86" s="603"/>
      <c r="AM86" s="603"/>
      <c r="AN86" s="603"/>
      <c r="AO86" s="603"/>
      <c r="AP86" s="603"/>
      <c r="AQ86" s="604"/>
      <c r="AR86" s="604"/>
      <c r="CG86" s="40"/>
      <c r="CH86" s="40"/>
      <c r="CI86" s="40"/>
      <c r="CJ86" s="40"/>
    </row>
    <row r="87" spans="1:88" ht="16.350000000000001" customHeight="1" x14ac:dyDescent="0.2">
      <c r="A87" s="3309" t="s">
        <v>96</v>
      </c>
      <c r="B87" s="3297" t="s">
        <v>32</v>
      </c>
      <c r="C87" s="3297" t="s">
        <v>114</v>
      </c>
      <c r="D87" s="3310" t="s">
        <v>115</v>
      </c>
      <c r="E87" s="3264" t="s">
        <v>116</v>
      </c>
      <c r="F87" s="3297" t="s">
        <v>117</v>
      </c>
      <c r="G87" s="6"/>
      <c r="H87" s="602"/>
      <c r="I87" s="602"/>
      <c r="J87" s="602"/>
      <c r="K87" s="602"/>
      <c r="L87" s="602"/>
      <c r="M87" s="602"/>
      <c r="N87" s="602"/>
      <c r="O87" s="602"/>
      <c r="P87" s="607"/>
      <c r="Q87" s="607"/>
      <c r="R87" s="607"/>
      <c r="S87" s="607"/>
      <c r="T87" s="607"/>
      <c r="U87" s="607"/>
      <c r="V87" s="607"/>
      <c r="W87" s="602"/>
      <c r="X87" s="607"/>
      <c r="Y87" s="604"/>
      <c r="Z87" s="604"/>
      <c r="AA87" s="604"/>
      <c r="AB87" s="604"/>
      <c r="AC87" s="604"/>
      <c r="AD87" s="604"/>
      <c r="AE87" s="604"/>
      <c r="AF87" s="604"/>
      <c r="AG87" s="604"/>
      <c r="AH87" s="603"/>
      <c r="AI87" s="603"/>
      <c r="AJ87" s="603"/>
      <c r="AK87" s="603"/>
      <c r="AL87" s="603"/>
      <c r="AM87" s="603"/>
      <c r="AN87" s="603"/>
      <c r="AO87" s="603"/>
      <c r="AP87" s="603"/>
      <c r="AQ87" s="604"/>
      <c r="AR87" s="604"/>
      <c r="CG87" s="40"/>
      <c r="CH87" s="40"/>
      <c r="CI87" s="40"/>
      <c r="CJ87" s="40"/>
    </row>
    <row r="88" spans="1:88" ht="45.75" customHeight="1" x14ac:dyDescent="0.2">
      <c r="A88" s="3309"/>
      <c r="B88" s="3297"/>
      <c r="C88" s="3297"/>
      <c r="D88" s="3310"/>
      <c r="E88" s="3264"/>
      <c r="F88" s="3297"/>
      <c r="G88" s="6"/>
      <c r="H88" s="602"/>
      <c r="I88" s="602"/>
      <c r="J88" s="602"/>
      <c r="K88" s="602"/>
      <c r="L88" s="602"/>
      <c r="M88" s="602"/>
      <c r="N88" s="602"/>
      <c r="O88" s="602"/>
      <c r="P88" s="607"/>
      <c r="Q88" s="607"/>
      <c r="R88" s="607"/>
      <c r="S88" s="607"/>
      <c r="T88" s="607"/>
      <c r="U88" s="607"/>
      <c r="V88" s="607"/>
      <c r="W88" s="602"/>
      <c r="X88" s="607"/>
      <c r="Y88" s="604"/>
      <c r="Z88" s="604"/>
      <c r="AA88" s="604"/>
      <c r="AB88" s="604"/>
      <c r="AC88" s="604"/>
      <c r="AD88" s="604"/>
      <c r="AE88" s="604"/>
      <c r="AF88" s="604"/>
      <c r="AG88" s="604"/>
      <c r="AH88" s="603"/>
      <c r="AI88" s="603"/>
      <c r="AJ88" s="603"/>
      <c r="AK88" s="603"/>
      <c r="AL88" s="603"/>
      <c r="AM88" s="603"/>
      <c r="AN88" s="603"/>
      <c r="AO88" s="603"/>
      <c r="AP88" s="603"/>
      <c r="AQ88" s="604"/>
      <c r="AR88" s="604"/>
      <c r="CG88" s="40"/>
      <c r="CH88" s="40"/>
      <c r="CI88" s="40"/>
      <c r="CJ88" s="40"/>
    </row>
    <row r="89" spans="1:88" ht="16.350000000000001" customHeight="1" x14ac:dyDescent="0.2">
      <c r="A89" s="3298" t="s">
        <v>118</v>
      </c>
      <c r="B89" s="3299"/>
      <c r="C89" s="3299"/>
      <c r="D89" s="3299"/>
      <c r="E89" s="3299"/>
      <c r="F89" s="3300"/>
      <c r="G89" s="6"/>
      <c r="H89" s="602"/>
      <c r="I89" s="602"/>
      <c r="J89" s="602"/>
      <c r="K89" s="602"/>
      <c r="L89" s="602"/>
      <c r="M89" s="602"/>
      <c r="N89" s="602"/>
      <c r="O89" s="602"/>
      <c r="P89" s="607"/>
      <c r="Q89" s="607"/>
      <c r="R89" s="607"/>
      <c r="S89" s="607"/>
      <c r="T89" s="607"/>
      <c r="U89" s="607"/>
      <c r="V89" s="607"/>
      <c r="W89" s="602"/>
      <c r="X89" s="607"/>
      <c r="Y89" s="604"/>
      <c r="Z89" s="604"/>
      <c r="AA89" s="604"/>
      <c r="AB89" s="604"/>
      <c r="AC89" s="604"/>
      <c r="AD89" s="604"/>
      <c r="AE89" s="604"/>
      <c r="AF89" s="604"/>
      <c r="AG89" s="604"/>
      <c r="AH89" s="603"/>
      <c r="AI89" s="603"/>
      <c r="AJ89" s="603"/>
      <c r="AK89" s="603"/>
      <c r="AL89" s="603"/>
      <c r="AM89" s="603"/>
      <c r="AN89" s="603"/>
      <c r="AO89" s="603"/>
      <c r="AP89" s="603"/>
      <c r="AQ89" s="604"/>
      <c r="AR89" s="604"/>
      <c r="CG89" s="40"/>
      <c r="CH89" s="40"/>
      <c r="CI89" s="40"/>
      <c r="CJ89" s="40"/>
    </row>
    <row r="90" spans="1:88" ht="16.350000000000001" customHeight="1" x14ac:dyDescent="0.2">
      <c r="A90" s="608" t="s">
        <v>119</v>
      </c>
      <c r="B90" s="609">
        <f>SUM(C90:D90)</f>
        <v>273</v>
      </c>
      <c r="C90" s="610">
        <v>57</v>
      </c>
      <c r="D90" s="611">
        <v>216</v>
      </c>
      <c r="E90" s="612">
        <v>273</v>
      </c>
      <c r="F90" s="610"/>
      <c r="G90" s="6"/>
      <c r="H90" s="602"/>
      <c r="I90" s="602"/>
      <c r="J90" s="602"/>
      <c r="K90" s="602"/>
      <c r="L90" s="602"/>
      <c r="M90" s="602"/>
      <c r="N90" s="602"/>
      <c r="O90" s="602"/>
      <c r="P90" s="607"/>
      <c r="Q90" s="607"/>
      <c r="R90" s="607"/>
      <c r="S90" s="607"/>
      <c r="T90" s="607"/>
      <c r="U90" s="607"/>
      <c r="V90" s="607"/>
      <c r="W90" s="602"/>
      <c r="X90" s="607"/>
      <c r="Y90" s="604"/>
      <c r="Z90" s="604"/>
      <c r="AA90" s="604"/>
      <c r="AB90" s="604"/>
      <c r="AC90" s="604"/>
      <c r="AD90" s="604"/>
      <c r="AE90" s="604"/>
      <c r="AF90" s="604"/>
      <c r="AG90" s="604"/>
      <c r="AH90" s="603"/>
      <c r="AI90" s="603"/>
      <c r="AJ90" s="603"/>
      <c r="AK90" s="603"/>
      <c r="AL90" s="603"/>
      <c r="AM90" s="603"/>
      <c r="AN90" s="603"/>
      <c r="AO90" s="603"/>
      <c r="AP90" s="603"/>
      <c r="AQ90" s="604"/>
      <c r="AR90" s="604"/>
      <c r="CG90" s="40"/>
      <c r="CH90" s="40"/>
      <c r="CI90" s="40"/>
      <c r="CJ90" s="40"/>
    </row>
    <row r="91" spans="1:88" ht="16.350000000000001" customHeight="1" x14ac:dyDescent="0.2">
      <c r="A91" s="281" t="s">
        <v>120</v>
      </c>
      <c r="B91" s="261">
        <f>SUM(C91:D91)</f>
        <v>0</v>
      </c>
      <c r="C91" s="161"/>
      <c r="D91" s="282"/>
      <c r="E91" s="46"/>
      <c r="F91" s="161"/>
      <c r="G91" s="6"/>
      <c r="H91" s="602"/>
      <c r="I91" s="602"/>
      <c r="J91" s="602"/>
      <c r="K91" s="602"/>
      <c r="L91" s="602"/>
      <c r="M91" s="602"/>
      <c r="N91" s="602"/>
      <c r="O91" s="602"/>
      <c r="P91" s="607"/>
      <c r="Q91" s="607"/>
      <c r="R91" s="607"/>
      <c r="S91" s="607"/>
      <c r="T91" s="607"/>
      <c r="U91" s="607"/>
      <c r="V91" s="607"/>
      <c r="W91" s="602"/>
      <c r="X91" s="607"/>
      <c r="Y91" s="604"/>
      <c r="Z91" s="604"/>
      <c r="AA91" s="604"/>
      <c r="AB91" s="604"/>
      <c r="AC91" s="604"/>
      <c r="AD91" s="604"/>
      <c r="AE91" s="604"/>
      <c r="AF91" s="604"/>
      <c r="AG91" s="604"/>
      <c r="AH91" s="603"/>
      <c r="AI91" s="603"/>
      <c r="AJ91" s="603"/>
      <c r="AK91" s="603"/>
      <c r="AL91" s="603"/>
      <c r="AM91" s="603"/>
      <c r="AN91" s="603"/>
      <c r="AO91" s="603"/>
      <c r="AP91" s="603"/>
      <c r="AQ91" s="604"/>
      <c r="AR91" s="604"/>
      <c r="CG91" s="40"/>
      <c r="CH91" s="40"/>
      <c r="CI91" s="40"/>
      <c r="CJ91" s="40"/>
    </row>
    <row r="92" spans="1:88" ht="16.350000000000001" customHeight="1" x14ac:dyDescent="0.2">
      <c r="A92" s="281" t="s">
        <v>121</v>
      </c>
      <c r="B92" s="261">
        <f>SUM(C92:D92)</f>
        <v>0</v>
      </c>
      <c r="C92" s="161"/>
      <c r="D92" s="282"/>
      <c r="E92" s="46"/>
      <c r="F92" s="161"/>
      <c r="G92" s="6"/>
      <c r="H92" s="602"/>
      <c r="I92" s="602"/>
      <c r="J92" s="602"/>
      <c r="K92" s="602"/>
      <c r="L92" s="602"/>
      <c r="M92" s="602"/>
      <c r="N92" s="602"/>
      <c r="O92" s="602"/>
      <c r="P92" s="607"/>
      <c r="Q92" s="607"/>
      <c r="R92" s="607"/>
      <c r="S92" s="607"/>
      <c r="T92" s="607"/>
      <c r="U92" s="607"/>
      <c r="V92" s="607"/>
      <c r="W92" s="602"/>
      <c r="X92" s="607"/>
      <c r="Y92" s="604"/>
      <c r="Z92" s="604"/>
      <c r="AA92" s="604"/>
      <c r="AB92" s="604"/>
      <c r="AC92" s="604"/>
      <c r="AD92" s="604"/>
      <c r="AE92" s="604"/>
      <c r="AF92" s="604"/>
      <c r="AG92" s="604"/>
      <c r="AH92" s="603"/>
      <c r="AI92" s="603"/>
      <c r="AJ92" s="603"/>
      <c r="AK92" s="603"/>
      <c r="AL92" s="603"/>
      <c r="AM92" s="603"/>
      <c r="AN92" s="603"/>
      <c r="AO92" s="603"/>
      <c r="AP92" s="603"/>
      <c r="AQ92" s="604"/>
      <c r="AR92" s="604"/>
      <c r="CG92" s="40"/>
      <c r="CH92" s="40"/>
      <c r="CI92" s="40"/>
      <c r="CJ92" s="40"/>
    </row>
    <row r="93" spans="1:88" ht="16.350000000000001" customHeight="1" x14ac:dyDescent="0.2">
      <c r="A93" s="281" t="s">
        <v>122</v>
      </c>
      <c r="B93" s="261">
        <f>SUM(C93:D93)</f>
        <v>0</v>
      </c>
      <c r="C93" s="161"/>
      <c r="D93" s="282"/>
      <c r="E93" s="46"/>
      <c r="F93" s="161"/>
      <c r="G93" s="6"/>
      <c r="H93" s="602"/>
      <c r="I93" s="602"/>
      <c r="J93" s="602"/>
      <c r="K93" s="602"/>
      <c r="L93" s="602"/>
      <c r="M93" s="602"/>
      <c r="N93" s="602"/>
      <c r="O93" s="602"/>
      <c r="P93" s="607"/>
      <c r="Q93" s="607"/>
      <c r="R93" s="607"/>
      <c r="S93" s="607"/>
      <c r="T93" s="607"/>
      <c r="U93" s="607"/>
      <c r="V93" s="607"/>
      <c r="W93" s="602"/>
      <c r="X93" s="607"/>
      <c r="Y93" s="604"/>
      <c r="Z93" s="604"/>
      <c r="AA93" s="604"/>
      <c r="AB93" s="604"/>
      <c r="AC93" s="604"/>
      <c r="AD93" s="604"/>
      <c r="AE93" s="604"/>
      <c r="AF93" s="604"/>
      <c r="AG93" s="604"/>
      <c r="AH93" s="603"/>
      <c r="AI93" s="603"/>
      <c r="AJ93" s="603"/>
      <c r="AK93" s="603"/>
      <c r="AL93" s="603"/>
      <c r="AM93" s="603"/>
      <c r="AN93" s="603"/>
      <c r="AO93" s="603"/>
      <c r="AP93" s="603"/>
      <c r="AQ93" s="604"/>
      <c r="AR93" s="604"/>
      <c r="CG93" s="40"/>
      <c r="CH93" s="40"/>
      <c r="CI93" s="40"/>
      <c r="CJ93" s="40"/>
    </row>
    <row r="94" spans="1:88" ht="16.350000000000001" customHeight="1" x14ac:dyDescent="0.2">
      <c r="A94" s="283" t="s">
        <v>123</v>
      </c>
      <c r="B94" s="284">
        <f>SUM(C94:D94)</f>
        <v>21</v>
      </c>
      <c r="C94" s="285"/>
      <c r="D94" s="613">
        <v>21</v>
      </c>
      <c r="E94" s="190">
        <v>21</v>
      </c>
      <c r="F94" s="285"/>
      <c r="G94" s="6"/>
      <c r="H94" s="602"/>
      <c r="I94" s="602"/>
      <c r="J94" s="602"/>
      <c r="K94" s="602"/>
      <c r="L94" s="602"/>
      <c r="M94" s="602"/>
      <c r="N94" s="602"/>
      <c r="O94" s="602"/>
      <c r="P94" s="607"/>
      <c r="Q94" s="607"/>
      <c r="R94" s="607"/>
      <c r="S94" s="607"/>
      <c r="T94" s="607"/>
      <c r="U94" s="607"/>
      <c r="V94" s="607"/>
      <c r="W94" s="602"/>
      <c r="X94" s="607"/>
      <c r="Y94" s="604"/>
      <c r="Z94" s="604"/>
      <c r="AA94" s="604"/>
      <c r="AB94" s="604"/>
      <c r="AC94" s="604"/>
      <c r="AD94" s="604"/>
      <c r="AE94" s="604"/>
      <c r="AF94" s="604"/>
      <c r="AG94" s="604"/>
      <c r="AH94" s="603"/>
      <c r="AI94" s="603"/>
      <c r="AJ94" s="603"/>
      <c r="AK94" s="603"/>
      <c r="AL94" s="603"/>
      <c r="AM94" s="603"/>
      <c r="AN94" s="603"/>
      <c r="AO94" s="603"/>
      <c r="AP94" s="603"/>
      <c r="AQ94" s="604"/>
      <c r="AR94" s="604"/>
      <c r="CG94" s="40"/>
      <c r="CH94" s="40"/>
      <c r="CI94" s="40"/>
      <c r="CJ94" s="40"/>
    </row>
    <row r="95" spans="1:88" ht="16.350000000000001" customHeight="1" x14ac:dyDescent="0.2">
      <c r="A95" s="3298" t="s">
        <v>124</v>
      </c>
      <c r="B95" s="3299"/>
      <c r="C95" s="3299"/>
      <c r="D95" s="3299"/>
      <c r="E95" s="3299"/>
      <c r="F95" s="3300"/>
      <c r="G95" s="6"/>
      <c r="H95" s="602"/>
      <c r="I95" s="602"/>
      <c r="J95" s="602"/>
      <c r="K95" s="602"/>
      <c r="L95" s="602"/>
      <c r="M95" s="602"/>
      <c r="N95" s="602"/>
      <c r="O95" s="602"/>
      <c r="P95" s="607"/>
      <c r="Q95" s="607"/>
      <c r="R95" s="607"/>
      <c r="S95" s="607"/>
      <c r="T95" s="607"/>
      <c r="U95" s="607"/>
      <c r="V95" s="607"/>
      <c r="W95" s="602"/>
      <c r="X95" s="607"/>
      <c r="Y95" s="604"/>
      <c r="Z95" s="604"/>
      <c r="AA95" s="604"/>
      <c r="AB95" s="604"/>
      <c r="AC95" s="604"/>
      <c r="AD95" s="604"/>
      <c r="AE95" s="604"/>
      <c r="AF95" s="604"/>
      <c r="AG95" s="604"/>
      <c r="AH95" s="603"/>
      <c r="AI95" s="603"/>
      <c r="AJ95" s="603"/>
      <c r="AK95" s="603"/>
      <c r="AL95" s="603"/>
      <c r="AM95" s="603"/>
      <c r="AN95" s="603"/>
      <c r="AO95" s="603"/>
      <c r="AP95" s="603"/>
      <c r="AQ95" s="604"/>
      <c r="AR95" s="604"/>
      <c r="CG95" s="40"/>
      <c r="CH95" s="40"/>
      <c r="CI95" s="40"/>
      <c r="CJ95" s="40"/>
    </row>
    <row r="96" spans="1:88" ht="16.350000000000001" customHeight="1" x14ac:dyDescent="0.2">
      <c r="A96" s="614" t="s">
        <v>125</v>
      </c>
      <c r="B96" s="615">
        <f>SUM(C96:D96)</f>
        <v>2</v>
      </c>
      <c r="C96" s="610"/>
      <c r="D96" s="611">
        <v>2</v>
      </c>
      <c r="E96" s="612">
        <v>2</v>
      </c>
      <c r="F96" s="610"/>
      <c r="G96" s="6"/>
      <c r="H96" s="602"/>
      <c r="I96" s="602"/>
      <c r="J96" s="602"/>
      <c r="K96" s="602"/>
      <c r="L96" s="602"/>
      <c r="M96" s="602"/>
      <c r="N96" s="602"/>
      <c r="O96" s="602"/>
      <c r="P96" s="607"/>
      <c r="Q96" s="607"/>
      <c r="R96" s="607"/>
      <c r="S96" s="607"/>
      <c r="T96" s="607"/>
      <c r="U96" s="607"/>
      <c r="V96" s="607"/>
      <c r="W96" s="602"/>
      <c r="X96" s="607"/>
      <c r="Y96" s="604"/>
      <c r="Z96" s="604"/>
      <c r="AA96" s="604"/>
      <c r="AB96" s="604"/>
      <c r="AC96" s="604"/>
      <c r="AD96" s="604"/>
      <c r="AE96" s="604"/>
      <c r="AF96" s="604"/>
      <c r="AG96" s="604"/>
      <c r="AH96" s="604"/>
      <c r="AI96" s="604"/>
      <c r="AJ96" s="604"/>
      <c r="AK96" s="604"/>
      <c r="AL96" s="604"/>
      <c r="AM96" s="604"/>
      <c r="AN96" s="604"/>
      <c r="AO96" s="604"/>
      <c r="AP96" s="604"/>
      <c r="AQ96" s="604"/>
      <c r="AR96" s="604"/>
      <c r="CG96" s="40"/>
      <c r="CH96" s="40"/>
      <c r="CI96" s="40"/>
      <c r="CJ96" s="40"/>
    </row>
    <row r="97" spans="1:104" ht="16.350000000000001" customHeight="1" x14ac:dyDescent="0.2">
      <c r="A97" s="288" t="s">
        <v>126</v>
      </c>
      <c r="B97" s="289">
        <f>SUM(C97:D97)</f>
        <v>1</v>
      </c>
      <c r="C97" s="161"/>
      <c r="D97" s="282">
        <v>1</v>
      </c>
      <c r="E97" s="46">
        <v>1</v>
      </c>
      <c r="F97" s="161"/>
      <c r="G97" s="6"/>
      <c r="H97" s="602"/>
      <c r="I97" s="602"/>
      <c r="J97" s="602"/>
      <c r="K97" s="602"/>
      <c r="L97" s="602"/>
      <c r="M97" s="602"/>
      <c r="N97" s="602"/>
      <c r="O97" s="602"/>
      <c r="P97" s="607"/>
      <c r="Q97" s="607"/>
      <c r="R97" s="607"/>
      <c r="S97" s="607"/>
      <c r="T97" s="607"/>
      <c r="U97" s="607"/>
      <c r="V97" s="607"/>
      <c r="W97" s="602"/>
      <c r="X97" s="607"/>
      <c r="Y97" s="604"/>
      <c r="Z97" s="604"/>
      <c r="AA97" s="604"/>
      <c r="AB97" s="604"/>
      <c r="AC97" s="604"/>
      <c r="AD97" s="604"/>
      <c r="AE97" s="604"/>
      <c r="AF97" s="604"/>
      <c r="AG97" s="604"/>
      <c r="AH97" s="604"/>
      <c r="AI97" s="604"/>
      <c r="AJ97" s="604"/>
      <c r="AK97" s="604"/>
      <c r="AL97" s="604"/>
      <c r="AM97" s="604"/>
      <c r="AN97" s="604"/>
      <c r="AO97" s="604"/>
      <c r="AP97" s="604"/>
      <c r="AQ97" s="604"/>
      <c r="AR97" s="604"/>
      <c r="CG97" s="40"/>
      <c r="CH97" s="40"/>
      <c r="CI97" s="40"/>
      <c r="CJ97" s="40"/>
    </row>
    <row r="98" spans="1:104" ht="24.75" customHeight="1" x14ac:dyDescent="0.2">
      <c r="A98" s="616" t="s">
        <v>127</v>
      </c>
      <c r="B98" s="290">
        <f>SUM(C98:D98)</f>
        <v>0</v>
      </c>
      <c r="C98" s="617"/>
      <c r="D98" s="613"/>
      <c r="E98" s="618"/>
      <c r="F98" s="617"/>
      <c r="G98" s="6"/>
      <c r="H98" s="602"/>
      <c r="I98" s="602"/>
      <c r="J98" s="602"/>
      <c r="K98" s="602"/>
      <c r="L98" s="602"/>
      <c r="M98" s="602"/>
      <c r="N98" s="602"/>
      <c r="O98" s="602"/>
      <c r="P98" s="607"/>
      <c r="Q98" s="607"/>
      <c r="R98" s="607"/>
      <c r="S98" s="607"/>
      <c r="T98" s="607"/>
      <c r="U98" s="607"/>
      <c r="V98" s="607"/>
      <c r="W98" s="602"/>
      <c r="X98" s="607"/>
      <c r="Y98" s="604"/>
      <c r="Z98" s="604"/>
      <c r="AA98" s="604"/>
      <c r="AB98" s="604"/>
      <c r="AC98" s="604"/>
      <c r="AD98" s="604"/>
      <c r="AE98" s="604"/>
      <c r="AF98" s="604"/>
      <c r="AG98" s="604"/>
      <c r="AH98" s="604"/>
      <c r="AI98" s="604"/>
      <c r="AJ98" s="604"/>
      <c r="AK98" s="604"/>
      <c r="AL98" s="604"/>
      <c r="AM98" s="604"/>
      <c r="AN98" s="604"/>
      <c r="AO98" s="604"/>
      <c r="AP98" s="604"/>
      <c r="AQ98" s="604"/>
      <c r="AR98" s="604"/>
      <c r="CG98" s="40"/>
      <c r="CH98" s="40"/>
      <c r="CI98" s="40"/>
      <c r="CJ98" s="40"/>
    </row>
    <row r="99" spans="1:104" s="8" customFormat="1" ht="31.35" customHeight="1" x14ac:dyDescent="0.2">
      <c r="A99" s="2935" t="s">
        <v>128</v>
      </c>
      <c r="B99" s="2935"/>
      <c r="C99" s="2935"/>
      <c r="D99" s="2935"/>
      <c r="E99" s="2935"/>
      <c r="F99" s="2935"/>
      <c r="G99" s="619"/>
      <c r="H99" s="619"/>
      <c r="I99" s="619"/>
      <c r="J99" s="619"/>
      <c r="K99" s="619"/>
      <c r="L99" s="619"/>
      <c r="M99" s="619"/>
      <c r="N99" s="619"/>
      <c r="O99" s="619"/>
      <c r="P99" s="619"/>
      <c r="Q99" s="620"/>
      <c r="R99" s="620"/>
      <c r="S99" s="620"/>
      <c r="T99" s="620"/>
      <c r="U99" s="620"/>
      <c r="V99" s="620"/>
      <c r="W99" s="619"/>
      <c r="X99" s="620"/>
      <c r="Y99" s="620"/>
      <c r="Z99" s="620"/>
      <c r="AA99" s="620"/>
      <c r="AB99" s="620"/>
      <c r="AC99" s="620"/>
      <c r="AD99" s="620"/>
      <c r="AE99" s="620"/>
      <c r="AF99" s="620"/>
      <c r="AG99" s="620"/>
      <c r="AH99" s="620"/>
      <c r="AI99" s="620"/>
      <c r="AJ99" s="620"/>
      <c r="AK99" s="620"/>
      <c r="AL99" s="620"/>
      <c r="AM99" s="620"/>
      <c r="AN99" s="620"/>
      <c r="AO99" s="620"/>
      <c r="AP99" s="620"/>
      <c r="AQ99" s="620"/>
      <c r="AR99" s="620"/>
      <c r="BX99" s="4"/>
      <c r="BY99" s="4"/>
      <c r="BZ99" s="4"/>
      <c r="CA99" s="5"/>
      <c r="CB99" s="5"/>
      <c r="CC99" s="5"/>
      <c r="CD99" s="5"/>
      <c r="CE99" s="5"/>
      <c r="CF99" s="5"/>
      <c r="CG99" s="40"/>
      <c r="CH99" s="40"/>
      <c r="CI99" s="40"/>
      <c r="CJ99" s="40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4"/>
    </row>
    <row r="100" spans="1:104" ht="16.350000000000001" customHeight="1" x14ac:dyDescent="0.2">
      <c r="A100" s="3301" t="s">
        <v>129</v>
      </c>
      <c r="B100" s="3303" t="s">
        <v>130</v>
      </c>
      <c r="C100" s="3304"/>
      <c r="D100" s="3304"/>
      <c r="E100" s="3305"/>
      <c r="F100" s="3303" t="s">
        <v>131</v>
      </c>
      <c r="G100" s="3304"/>
      <c r="H100" s="3304"/>
      <c r="I100" s="3305"/>
      <c r="J100" s="3284" t="s">
        <v>132</v>
      </c>
      <c r="K100" s="3286" t="s">
        <v>133</v>
      </c>
      <c r="L100" s="3287"/>
      <c r="M100" s="3286" t="s">
        <v>134</v>
      </c>
      <c r="N100" s="3287"/>
      <c r="O100" s="6"/>
      <c r="P100" s="233"/>
      <c r="Q100" s="233"/>
      <c r="R100" s="233"/>
      <c r="S100" s="233"/>
      <c r="T100" s="233"/>
      <c r="U100" s="233"/>
      <c r="V100" s="6"/>
      <c r="W100" s="233"/>
      <c r="X100" s="621"/>
      <c r="Y100" s="622"/>
      <c r="Z100" s="622"/>
      <c r="AA100" s="622"/>
      <c r="AB100" s="622"/>
      <c r="AC100" s="622"/>
      <c r="AD100" s="622"/>
      <c r="AE100" s="622"/>
      <c r="AF100" s="622"/>
      <c r="AG100" s="622"/>
      <c r="AH100" s="622"/>
      <c r="AI100" s="604"/>
      <c r="AJ100" s="604"/>
      <c r="AK100" s="604"/>
      <c r="AL100" s="604"/>
      <c r="AM100" s="604"/>
      <c r="AN100" s="604"/>
      <c r="AO100" s="604"/>
      <c r="AP100" s="604"/>
      <c r="AQ100" s="604"/>
      <c r="AR100" s="604"/>
      <c r="CG100" s="40"/>
      <c r="CH100" s="40"/>
      <c r="CI100" s="40"/>
      <c r="CJ100" s="40"/>
    </row>
    <row r="101" spans="1:104" ht="39" customHeight="1" x14ac:dyDescent="0.2">
      <c r="A101" s="2937"/>
      <c r="B101" s="3306"/>
      <c r="C101" s="2943"/>
      <c r="D101" s="2943"/>
      <c r="E101" s="3307"/>
      <c r="F101" s="2945"/>
      <c r="G101" s="2946"/>
      <c r="H101" s="2946"/>
      <c r="I101" s="2947"/>
      <c r="J101" s="2918"/>
      <c r="K101" s="3288"/>
      <c r="L101" s="3289"/>
      <c r="M101" s="3288"/>
      <c r="N101" s="3289"/>
      <c r="O101" s="6"/>
      <c r="P101" s="233"/>
      <c r="Q101" s="233"/>
      <c r="R101" s="233"/>
      <c r="S101" s="233"/>
      <c r="T101" s="233"/>
      <c r="U101" s="233"/>
      <c r="V101" s="6"/>
      <c r="W101" s="233"/>
      <c r="X101" s="607"/>
      <c r="Y101" s="604"/>
      <c r="Z101" s="604"/>
      <c r="AA101" s="604"/>
      <c r="AB101" s="604"/>
      <c r="AC101" s="604"/>
      <c r="AD101" s="604"/>
      <c r="AE101" s="604"/>
      <c r="AF101" s="604"/>
      <c r="AG101" s="604"/>
      <c r="AH101" s="604"/>
      <c r="AI101" s="604"/>
      <c r="AJ101" s="604"/>
      <c r="AK101" s="604"/>
      <c r="AL101" s="604"/>
      <c r="AM101" s="604"/>
      <c r="AN101" s="604"/>
      <c r="AO101" s="604"/>
      <c r="AP101" s="604"/>
      <c r="AQ101" s="604"/>
      <c r="AR101" s="604"/>
      <c r="CG101" s="40"/>
      <c r="CH101" s="40"/>
      <c r="CI101" s="40"/>
      <c r="CJ101" s="40"/>
    </row>
    <row r="102" spans="1:104" ht="40.5" customHeight="1" x14ac:dyDescent="0.2">
      <c r="A102" s="3302"/>
      <c r="B102" s="623" t="s">
        <v>135</v>
      </c>
      <c r="C102" s="624" t="s">
        <v>136</v>
      </c>
      <c r="D102" s="625" t="s">
        <v>137</v>
      </c>
      <c r="E102" s="626" t="s">
        <v>138</v>
      </c>
      <c r="F102" s="627" t="s">
        <v>139</v>
      </c>
      <c r="G102" s="628" t="s">
        <v>140</v>
      </c>
      <c r="H102" s="628" t="s">
        <v>137</v>
      </c>
      <c r="I102" s="626" t="s">
        <v>138</v>
      </c>
      <c r="J102" s="3285"/>
      <c r="K102" s="623" t="s">
        <v>135</v>
      </c>
      <c r="L102" s="629" t="s">
        <v>136</v>
      </c>
      <c r="M102" s="630" t="s">
        <v>139</v>
      </c>
      <c r="N102" s="629" t="s">
        <v>141</v>
      </c>
      <c r="O102" s="6"/>
      <c r="P102" s="233"/>
      <c r="Q102" s="233"/>
      <c r="R102" s="233"/>
      <c r="S102" s="233"/>
      <c r="T102" s="233"/>
      <c r="U102" s="233"/>
      <c r="V102" s="6"/>
      <c r="W102" s="233"/>
      <c r="X102" s="631"/>
      <c r="Y102" s="632"/>
      <c r="Z102" s="632"/>
      <c r="AA102" s="632"/>
      <c r="AB102" s="632"/>
      <c r="AC102" s="632"/>
      <c r="AD102" s="632"/>
      <c r="AE102" s="632"/>
      <c r="AF102" s="632"/>
      <c r="AG102" s="632"/>
      <c r="AH102" s="632"/>
      <c r="AI102" s="632"/>
      <c r="AJ102" s="632"/>
      <c r="AK102" s="632"/>
      <c r="AL102" s="632"/>
      <c r="AM102" s="632"/>
      <c r="AN102" s="632"/>
      <c r="AO102" s="632"/>
      <c r="AP102" s="632"/>
      <c r="AQ102" s="632"/>
      <c r="AR102" s="632"/>
      <c r="CG102" s="40"/>
      <c r="CH102" s="40"/>
      <c r="CI102" s="40"/>
      <c r="CJ102" s="40"/>
    </row>
    <row r="103" spans="1:104" ht="16.350000000000001" customHeight="1" x14ac:dyDescent="0.2">
      <c r="A103" s="633" t="s">
        <v>142</v>
      </c>
      <c r="B103" s="634">
        <v>10460</v>
      </c>
      <c r="C103" s="635">
        <v>231</v>
      </c>
      <c r="D103" s="636">
        <v>7710</v>
      </c>
      <c r="E103" s="637">
        <v>2981</v>
      </c>
      <c r="F103" s="634">
        <v>32887</v>
      </c>
      <c r="G103" s="638">
        <v>259</v>
      </c>
      <c r="H103" s="638">
        <v>24064</v>
      </c>
      <c r="I103" s="635">
        <v>8564</v>
      </c>
      <c r="J103" s="639">
        <v>7479</v>
      </c>
      <c r="K103" s="634">
        <v>0</v>
      </c>
      <c r="L103" s="639">
        <v>0</v>
      </c>
      <c r="M103" s="634">
        <v>0</v>
      </c>
      <c r="N103" s="639">
        <v>0</v>
      </c>
      <c r="O103" s="6" t="str">
        <f>CA103&amp;CB103&amp;CC103&amp;CD103</f>
        <v/>
      </c>
      <c r="P103" s="233"/>
      <c r="Q103" s="233"/>
      <c r="R103" s="233"/>
      <c r="S103" s="233"/>
      <c r="T103" s="233"/>
      <c r="U103" s="233"/>
      <c r="V103" s="6"/>
      <c r="W103" s="233"/>
      <c r="X103" s="631"/>
      <c r="Y103" s="632"/>
      <c r="Z103" s="632"/>
      <c r="AA103" s="632"/>
      <c r="AB103" s="632"/>
      <c r="AC103" s="632"/>
      <c r="AD103" s="632"/>
      <c r="AE103" s="632"/>
      <c r="AF103" s="632"/>
      <c r="AG103" s="632"/>
      <c r="AH103" s="632"/>
      <c r="AI103" s="632"/>
      <c r="AJ103" s="632"/>
      <c r="AK103" s="632"/>
      <c r="AL103" s="632"/>
      <c r="AM103" s="632"/>
      <c r="AN103" s="632"/>
      <c r="AO103" s="632"/>
      <c r="AP103" s="632"/>
      <c r="AQ103" s="632"/>
      <c r="AR103" s="632"/>
      <c r="CA103" s="306" t="str">
        <f>IF(CG103=1,"* Las recetas totales despachadas a pacientes del PSC, deben ser menores o iguales al total de Recetas con Despacho Total. ","")</f>
        <v/>
      </c>
      <c r="CB103" s="306" t="str">
        <f>IF(CH103=1,"* Las recetas parciales despachadas a pacientes del PSC, deben ser menores o iguales al total de Recetas con Despacho Parcial. ","")</f>
        <v/>
      </c>
      <c r="CC103" s="306" t="str">
        <f>IF(CI103=1,"* Las prescripciones emitidas a pacientes del PSC, deben ser menores o iguales a las Prescripciones totales emitidas. ","")</f>
        <v/>
      </c>
      <c r="CD103" s="306" t="str">
        <f>IF(CJ103=1,"* Las prescripciones rechazadas a pacientes del PSC, deben ser menores o iguales a las Prescripciones totales rechazadas. ","")</f>
        <v/>
      </c>
      <c r="CG103" s="307">
        <f>IF(B103&lt;K103,1,0)</f>
        <v>0</v>
      </c>
      <c r="CH103" s="307">
        <f>IF(C103&lt;L103,1,0)</f>
        <v>0</v>
      </c>
      <c r="CI103" s="307">
        <f>IF(F103&lt;M103,1,0)</f>
        <v>0</v>
      </c>
      <c r="CJ103" s="307">
        <f>IF(G103&lt;N103,1,0)</f>
        <v>0</v>
      </c>
    </row>
    <row r="104" spans="1:104" ht="16.350000000000001" customHeight="1" x14ac:dyDescent="0.2">
      <c r="A104" s="308" t="s">
        <v>143</v>
      </c>
      <c r="B104" s="309">
        <v>999</v>
      </c>
      <c r="C104" s="310">
        <v>116</v>
      </c>
      <c r="D104" s="311">
        <v>1115</v>
      </c>
      <c r="E104" s="312">
        <v>0</v>
      </c>
      <c r="F104" s="309">
        <v>2423</v>
      </c>
      <c r="G104" s="313">
        <v>112</v>
      </c>
      <c r="H104" s="313">
        <v>2311</v>
      </c>
      <c r="I104" s="310">
        <v>0</v>
      </c>
      <c r="J104" s="314">
        <v>999</v>
      </c>
      <c r="K104" s="315"/>
      <c r="L104" s="316"/>
      <c r="M104" s="315"/>
      <c r="N104" s="316"/>
      <c r="O104" s="6"/>
      <c r="P104" s="233"/>
      <c r="Q104" s="233"/>
      <c r="R104" s="233"/>
      <c r="S104" s="233"/>
      <c r="T104" s="233"/>
      <c r="U104" s="233"/>
      <c r="V104" s="6"/>
      <c r="W104" s="233"/>
      <c r="X104" s="631"/>
      <c r="Y104" s="632"/>
      <c r="Z104" s="632"/>
      <c r="AA104" s="632"/>
      <c r="AB104" s="632"/>
      <c r="AC104" s="632"/>
      <c r="AD104" s="632"/>
      <c r="AE104" s="632"/>
      <c r="AF104" s="632"/>
      <c r="AG104" s="632"/>
      <c r="AH104" s="632"/>
      <c r="AI104" s="632"/>
      <c r="AJ104" s="632"/>
      <c r="AK104" s="632"/>
      <c r="AL104" s="632"/>
      <c r="AM104" s="632"/>
      <c r="AN104" s="632"/>
      <c r="AO104" s="632"/>
      <c r="AP104" s="632"/>
      <c r="AQ104" s="632"/>
      <c r="AR104" s="632"/>
      <c r="CA104" s="306" t="str">
        <f>IF(CG104=1,"* Las recetas totales despachadas a pacientes del PSC, deben ser menores o iguales al total de Recetas con Despacho Total. ","")</f>
        <v/>
      </c>
      <c r="CB104" s="306" t="str">
        <f>IF(CH104=1,"* Las recetas parciales despachadas a pacientes del PSC, deben ser menores o iguales al total de Recetas con Despacho Parcial. ","")</f>
        <v/>
      </c>
      <c r="CC104" s="306" t="str">
        <f>IF(CI104=1,"* Las prescripciones emitidas a pacientes del PSC, deben ser menores o iguales a las Prescripciones totales emitidas. ","")</f>
        <v/>
      </c>
      <c r="CD104" s="306" t="str">
        <f>IF(CJ104=1,"* Las prescripciones rechazadas a pacientes del PSC, deben ser menores o iguales a las Prescripciones totales rechazadas. ","")</f>
        <v/>
      </c>
      <c r="CG104" s="307">
        <f t="shared" ref="CG104:CH105" si="8">IF(B104&lt;K104,1,0)</f>
        <v>0</v>
      </c>
      <c r="CH104" s="307">
        <f t="shared" si="8"/>
        <v>0</v>
      </c>
      <c r="CI104" s="307">
        <f t="shared" ref="CI104:CJ105" si="9">IF(F104&lt;M104,1,0)</f>
        <v>0</v>
      </c>
      <c r="CJ104" s="307">
        <f t="shared" si="9"/>
        <v>0</v>
      </c>
    </row>
    <row r="105" spans="1:104" ht="16.350000000000001" customHeight="1" x14ac:dyDescent="0.2">
      <c r="A105" s="308" t="s">
        <v>144</v>
      </c>
      <c r="B105" s="317">
        <v>966</v>
      </c>
      <c r="C105" s="318">
        <v>0</v>
      </c>
      <c r="D105" s="319">
        <v>966</v>
      </c>
      <c r="E105" s="320">
        <v>0</v>
      </c>
      <c r="F105" s="317">
        <v>966</v>
      </c>
      <c r="G105" s="321">
        <v>0</v>
      </c>
      <c r="H105" s="321">
        <v>966</v>
      </c>
      <c r="I105" s="318">
        <v>0</v>
      </c>
      <c r="J105" s="322">
        <v>966</v>
      </c>
      <c r="K105" s="323"/>
      <c r="L105" s="324"/>
      <c r="M105" s="323"/>
      <c r="N105" s="324"/>
      <c r="O105" s="6"/>
      <c r="P105" s="233"/>
      <c r="Q105" s="233"/>
      <c r="R105" s="233"/>
      <c r="S105" s="233"/>
      <c r="T105" s="233"/>
      <c r="U105" s="233"/>
      <c r="V105" s="6"/>
      <c r="W105" s="233"/>
      <c r="X105" s="631"/>
      <c r="Y105" s="632"/>
      <c r="Z105" s="632"/>
      <c r="AA105" s="632"/>
      <c r="AB105" s="632"/>
      <c r="AC105" s="632"/>
      <c r="AD105" s="632"/>
      <c r="AE105" s="632"/>
      <c r="AF105" s="632"/>
      <c r="AG105" s="632"/>
      <c r="AH105" s="632"/>
      <c r="AI105" s="632"/>
      <c r="AJ105" s="632"/>
      <c r="AK105" s="632"/>
      <c r="AL105" s="632"/>
      <c r="AM105" s="632"/>
      <c r="AN105" s="632"/>
      <c r="AO105" s="632"/>
      <c r="AP105" s="632"/>
      <c r="AQ105" s="632"/>
      <c r="AR105" s="632"/>
      <c r="CA105" s="306" t="str">
        <f>IF(CG105=1,"* Las recetas totales despachadas a pacientes del PSC, deben ser menores o iguales al total de Recetas con Despacho Total. ","")</f>
        <v/>
      </c>
      <c r="CB105" s="306" t="str">
        <f>IF(CH105=1,"* Las recetas parciales despachadas a pacientes del PSC, deben ser menores o iguales al total de Recetas con Despacho Parcial. ","")</f>
        <v/>
      </c>
      <c r="CC105" s="306" t="str">
        <f>IF(CI105=1,"* Las prescripciones emitidas a pacientes del PSC, deben ser menores o iguales a las Prescripciones totales emitidas. ","")</f>
        <v/>
      </c>
      <c r="CD105" s="306" t="str">
        <f>IF(CJ105=1,"* Las prescripciones rechazadas a pacientes del PSC, deben ser menores o iguales a las Prescripciones totales rechazadas. ","")</f>
        <v/>
      </c>
      <c r="CG105" s="307">
        <f t="shared" si="8"/>
        <v>0</v>
      </c>
      <c r="CH105" s="307">
        <f t="shared" si="8"/>
        <v>0</v>
      </c>
      <c r="CI105" s="307">
        <f t="shared" si="9"/>
        <v>0</v>
      </c>
      <c r="CJ105" s="307">
        <f t="shared" si="9"/>
        <v>0</v>
      </c>
    </row>
    <row r="106" spans="1:104" ht="16.350000000000001" customHeight="1" x14ac:dyDescent="0.2">
      <c r="A106" s="640" t="s">
        <v>32</v>
      </c>
      <c r="B106" s="641">
        <f>SUM(B103:B105)</f>
        <v>12425</v>
      </c>
      <c r="C106" s="642">
        <f>SUM(C103:C105)</f>
        <v>347</v>
      </c>
      <c r="D106" s="643">
        <f t="shared" ref="D106:E106" si="10">SUM(D103:D105)</f>
        <v>9791</v>
      </c>
      <c r="E106" s="642">
        <f t="shared" si="10"/>
        <v>2981</v>
      </c>
      <c r="F106" s="641">
        <f>SUM(F103:F105)</f>
        <v>36276</v>
      </c>
      <c r="G106" s="644">
        <f>SUM(G103:G105)</f>
        <v>371</v>
      </c>
      <c r="H106" s="644">
        <f t="shared" ref="H106:I106" si="11">SUM(H103:H105)</f>
        <v>27341</v>
      </c>
      <c r="I106" s="642">
        <f t="shared" si="11"/>
        <v>8564</v>
      </c>
      <c r="J106" s="645">
        <f>SUM(J103:J105)</f>
        <v>9444</v>
      </c>
      <c r="K106" s="641">
        <f>+K103</f>
        <v>0</v>
      </c>
      <c r="L106" s="645">
        <f>+L103</f>
        <v>0</v>
      </c>
      <c r="M106" s="641">
        <f>+M103</f>
        <v>0</v>
      </c>
      <c r="N106" s="645">
        <f>+N103</f>
        <v>0</v>
      </c>
      <c r="O106" s="6"/>
      <c r="P106" s="233"/>
      <c r="Q106" s="233"/>
      <c r="R106" s="233"/>
      <c r="S106" s="233"/>
      <c r="T106" s="233"/>
      <c r="U106" s="233"/>
      <c r="V106" s="6"/>
      <c r="W106" s="233"/>
      <c r="X106" s="646"/>
      <c r="Y106" s="647"/>
      <c r="Z106" s="647"/>
      <c r="AA106" s="647"/>
      <c r="AB106" s="647"/>
      <c r="AC106" s="647"/>
      <c r="AD106" s="647"/>
      <c r="AE106" s="647"/>
      <c r="AF106" s="647"/>
      <c r="AG106" s="647"/>
      <c r="AH106" s="647"/>
      <c r="AI106" s="647"/>
      <c r="AJ106" s="647"/>
      <c r="AK106" s="647"/>
      <c r="AL106" s="647"/>
      <c r="AM106" s="647"/>
      <c r="AN106" s="647"/>
      <c r="AO106" s="647"/>
      <c r="AP106" s="647"/>
      <c r="AQ106" s="647"/>
      <c r="AR106" s="647"/>
      <c r="CG106" s="40"/>
      <c r="CH106" s="40"/>
      <c r="CI106" s="40"/>
      <c r="CJ106" s="40"/>
    </row>
    <row r="107" spans="1:104" ht="31.35" customHeight="1" x14ac:dyDescent="0.2">
      <c r="A107" s="9" t="s">
        <v>145</v>
      </c>
      <c r="B107" s="648"/>
      <c r="C107" s="649"/>
      <c r="D107" s="335"/>
      <c r="E107" s="470"/>
      <c r="F107" s="470"/>
      <c r="G107" s="650"/>
      <c r="H107" s="650"/>
      <c r="I107" s="651"/>
      <c r="J107" s="339"/>
      <c r="K107" s="651"/>
      <c r="L107" s="339"/>
      <c r="M107" s="6"/>
      <c r="N107" s="6"/>
      <c r="O107" s="6"/>
      <c r="P107" s="6"/>
      <c r="Q107" s="233"/>
      <c r="R107" s="233"/>
      <c r="S107" s="233"/>
      <c r="T107" s="233"/>
      <c r="U107" s="233"/>
      <c r="V107" s="233"/>
      <c r="W107" s="6"/>
      <c r="X107" s="631"/>
      <c r="Y107" s="631"/>
      <c r="Z107" s="632"/>
      <c r="AA107" s="632"/>
      <c r="AB107" s="632"/>
      <c r="AC107" s="632"/>
      <c r="AD107" s="632"/>
      <c r="AE107" s="632"/>
      <c r="AF107" s="632"/>
      <c r="AG107" s="632"/>
      <c r="AH107" s="632"/>
      <c r="AI107" s="632"/>
      <c r="AJ107" s="632"/>
      <c r="AK107" s="632"/>
      <c r="AL107" s="632"/>
      <c r="AM107" s="632"/>
      <c r="AN107" s="632"/>
      <c r="AO107" s="632"/>
      <c r="AP107" s="632"/>
      <c r="AQ107" s="632"/>
      <c r="AR107" s="632"/>
      <c r="CG107" s="40"/>
      <c r="CH107" s="40"/>
      <c r="CI107" s="40"/>
      <c r="CJ107" s="40"/>
    </row>
    <row r="108" spans="1:104" ht="31.35" customHeight="1" x14ac:dyDescent="0.2">
      <c r="A108" s="3290" t="s">
        <v>146</v>
      </c>
      <c r="B108" s="3292" t="s">
        <v>147</v>
      </c>
      <c r="C108" s="3294" t="s">
        <v>148</v>
      </c>
      <c r="D108" s="3295"/>
      <c r="E108" s="3295"/>
      <c r="F108" s="3295"/>
      <c r="G108" s="3295"/>
      <c r="H108" s="3295"/>
      <c r="I108" s="3295"/>
      <c r="J108" s="3295"/>
      <c r="K108" s="3295"/>
      <c r="L108" s="3296"/>
      <c r="M108" s="3292" t="s">
        <v>149</v>
      </c>
      <c r="N108" s="6"/>
      <c r="O108" s="335"/>
      <c r="P108" s="335"/>
      <c r="Q108" s="335"/>
      <c r="R108" s="233"/>
      <c r="S108" s="233"/>
      <c r="T108" s="233"/>
      <c r="U108" s="233"/>
      <c r="V108" s="233"/>
      <c r="W108" s="233"/>
      <c r="X108" s="233"/>
      <c r="Y108" s="233"/>
      <c r="Z108" s="631"/>
      <c r="AA108" s="632"/>
      <c r="AB108" s="632"/>
      <c r="AC108" s="632"/>
      <c r="AD108" s="632"/>
      <c r="AE108" s="632"/>
      <c r="AF108" s="632"/>
      <c r="AG108" s="632"/>
      <c r="AH108" s="632"/>
      <c r="AI108" s="632"/>
      <c r="AJ108" s="632"/>
      <c r="AK108" s="632"/>
      <c r="AL108" s="632"/>
      <c r="AM108" s="632"/>
      <c r="AN108" s="632"/>
      <c r="AO108" s="632"/>
      <c r="AP108" s="632"/>
      <c r="AQ108" s="632"/>
      <c r="AR108" s="632"/>
      <c r="AS108" s="632"/>
      <c r="AT108" s="632"/>
      <c r="BX108" s="2"/>
      <c r="BZ108" s="3"/>
      <c r="CG108" s="40"/>
      <c r="CH108" s="40"/>
      <c r="CI108" s="40"/>
      <c r="CJ108" s="40"/>
    </row>
    <row r="109" spans="1:104" ht="35.25" customHeight="1" x14ac:dyDescent="0.2">
      <c r="A109" s="3291"/>
      <c r="B109" s="3293"/>
      <c r="C109" s="652" t="s">
        <v>150</v>
      </c>
      <c r="D109" s="653" t="s">
        <v>151</v>
      </c>
      <c r="E109" s="653" t="s">
        <v>152</v>
      </c>
      <c r="F109" s="653" t="s">
        <v>153</v>
      </c>
      <c r="G109" s="653" t="s">
        <v>154</v>
      </c>
      <c r="H109" s="654" t="s">
        <v>155</v>
      </c>
      <c r="I109" s="654" t="s">
        <v>156</v>
      </c>
      <c r="J109" s="653" t="s">
        <v>157</v>
      </c>
      <c r="K109" s="654" t="s">
        <v>158</v>
      </c>
      <c r="L109" s="655" t="s">
        <v>159</v>
      </c>
      <c r="M109" s="3293"/>
      <c r="N109" s="6"/>
      <c r="O109" s="335"/>
      <c r="P109" s="335"/>
      <c r="Q109" s="335"/>
      <c r="R109" s="233"/>
      <c r="S109" s="233"/>
      <c r="T109" s="233"/>
      <c r="U109" s="233"/>
      <c r="V109" s="233"/>
      <c r="W109" s="233"/>
      <c r="X109" s="233"/>
      <c r="Y109" s="233"/>
      <c r="Z109" s="631"/>
      <c r="AA109" s="632"/>
      <c r="AB109" s="632"/>
      <c r="AC109" s="632"/>
      <c r="AD109" s="632"/>
      <c r="AE109" s="632"/>
      <c r="AF109" s="632"/>
      <c r="AG109" s="632"/>
      <c r="AH109" s="632"/>
      <c r="AI109" s="632"/>
      <c r="AJ109" s="632"/>
      <c r="AK109" s="632"/>
      <c r="AL109" s="632"/>
      <c r="AM109" s="632"/>
      <c r="AN109" s="632"/>
      <c r="AO109" s="632"/>
      <c r="AP109" s="632"/>
      <c r="AQ109" s="632"/>
      <c r="AR109" s="632"/>
      <c r="AS109" s="632"/>
      <c r="AT109" s="632"/>
      <c r="BX109" s="2"/>
      <c r="BZ109" s="3"/>
      <c r="CG109" s="40"/>
      <c r="CH109" s="40"/>
      <c r="CI109" s="40"/>
      <c r="CJ109" s="40"/>
    </row>
    <row r="110" spans="1:104" ht="16.350000000000001" customHeight="1" x14ac:dyDescent="0.2">
      <c r="A110" s="656" t="s">
        <v>160</v>
      </c>
      <c r="B110" s="635"/>
      <c r="C110" s="634"/>
      <c r="D110" s="638"/>
      <c r="E110" s="638"/>
      <c r="F110" s="638"/>
      <c r="G110" s="638"/>
      <c r="H110" s="638"/>
      <c r="I110" s="638"/>
      <c r="J110" s="638"/>
      <c r="K110" s="638"/>
      <c r="L110" s="635"/>
      <c r="M110" s="657"/>
      <c r="N110" s="6"/>
      <c r="O110" s="335"/>
      <c r="P110" s="335"/>
      <c r="Q110" s="335"/>
      <c r="R110" s="233"/>
      <c r="S110" s="233"/>
      <c r="T110" s="233"/>
      <c r="U110" s="233"/>
      <c r="V110" s="233"/>
      <c r="W110" s="233"/>
      <c r="X110" s="233"/>
      <c r="Y110" s="233"/>
      <c r="Z110" s="631"/>
      <c r="AA110" s="632"/>
      <c r="AB110" s="632"/>
      <c r="AC110" s="632"/>
      <c r="AD110" s="632"/>
      <c r="AE110" s="632"/>
      <c r="AF110" s="632"/>
      <c r="AG110" s="632"/>
      <c r="AH110" s="632"/>
      <c r="AI110" s="632"/>
      <c r="AJ110" s="632"/>
      <c r="AK110" s="632"/>
      <c r="AL110" s="632"/>
      <c r="AM110" s="632"/>
      <c r="AN110" s="632"/>
      <c r="AO110" s="632"/>
      <c r="AP110" s="632"/>
      <c r="AQ110" s="632"/>
      <c r="AR110" s="632"/>
      <c r="AS110" s="632"/>
      <c r="AT110" s="632"/>
      <c r="BX110" s="2"/>
      <c r="BZ110" s="3"/>
      <c r="CG110" s="40"/>
      <c r="CH110" s="40"/>
      <c r="CI110" s="40"/>
      <c r="CJ110" s="40"/>
    </row>
    <row r="111" spans="1:104" ht="16.350000000000001" customHeight="1" x14ac:dyDescent="0.2">
      <c r="A111" s="109" t="s">
        <v>161</v>
      </c>
      <c r="B111" s="318"/>
      <c r="C111" s="349"/>
      <c r="D111" s="321"/>
      <c r="E111" s="321"/>
      <c r="F111" s="321"/>
      <c r="G111" s="321"/>
      <c r="H111" s="321"/>
      <c r="I111" s="321"/>
      <c r="J111" s="321"/>
      <c r="K111" s="321"/>
      <c r="L111" s="318"/>
      <c r="M111" s="350"/>
      <c r="N111" s="339"/>
      <c r="O111" s="335"/>
      <c r="P111" s="335"/>
      <c r="Q111" s="335"/>
      <c r="R111" s="233"/>
      <c r="S111" s="233"/>
      <c r="T111" s="233"/>
      <c r="U111" s="233"/>
      <c r="V111" s="233"/>
      <c r="W111" s="233"/>
      <c r="X111" s="233"/>
      <c r="Y111" s="233"/>
      <c r="Z111" s="631"/>
      <c r="AA111" s="632"/>
      <c r="AB111" s="632"/>
      <c r="AC111" s="632"/>
      <c r="AD111" s="632"/>
      <c r="AE111" s="632"/>
      <c r="AF111" s="632"/>
      <c r="AG111" s="632"/>
      <c r="AH111" s="632"/>
      <c r="AI111" s="632"/>
      <c r="AJ111" s="632"/>
      <c r="AK111" s="632"/>
      <c r="AL111" s="632"/>
      <c r="AM111" s="632"/>
      <c r="AN111" s="632"/>
      <c r="AO111" s="632"/>
      <c r="AP111" s="632"/>
      <c r="AQ111" s="632"/>
      <c r="AR111" s="632"/>
      <c r="AS111" s="632"/>
      <c r="AT111" s="632"/>
      <c r="BX111" s="2"/>
      <c r="BZ111" s="3"/>
      <c r="CG111" s="40"/>
      <c r="CH111" s="40"/>
      <c r="CI111" s="40"/>
      <c r="CJ111" s="40"/>
    </row>
    <row r="112" spans="1:104" ht="16.350000000000001" customHeight="1" x14ac:dyDescent="0.2">
      <c r="A112" s="230" t="s">
        <v>162</v>
      </c>
      <c r="B112" s="351"/>
      <c r="C112" s="317"/>
      <c r="D112" s="352"/>
      <c r="E112" s="352"/>
      <c r="F112" s="352"/>
      <c r="G112" s="352"/>
      <c r="H112" s="352"/>
      <c r="I112" s="352"/>
      <c r="J112" s="352"/>
      <c r="K112" s="352"/>
      <c r="L112" s="351"/>
      <c r="M112" s="353"/>
      <c r="N112" s="658"/>
      <c r="O112" s="335"/>
      <c r="P112" s="335"/>
      <c r="Q112" s="335"/>
      <c r="R112" s="233"/>
      <c r="S112" s="233"/>
      <c r="T112" s="233"/>
      <c r="U112" s="233"/>
      <c r="V112" s="233"/>
      <c r="W112" s="233"/>
      <c r="X112" s="233"/>
      <c r="Y112" s="233"/>
      <c r="Z112" s="631"/>
      <c r="AA112" s="632"/>
      <c r="AB112" s="632"/>
      <c r="AC112" s="632"/>
      <c r="AD112" s="632"/>
      <c r="AE112" s="632"/>
      <c r="AF112" s="632"/>
      <c r="AG112" s="632"/>
      <c r="AH112" s="632"/>
      <c r="AI112" s="632"/>
      <c r="AJ112" s="632"/>
      <c r="AK112" s="632"/>
      <c r="AL112" s="632"/>
      <c r="AM112" s="632"/>
      <c r="AN112" s="632"/>
      <c r="AO112" s="632"/>
      <c r="AP112" s="632"/>
      <c r="AQ112" s="632"/>
      <c r="AR112" s="632"/>
      <c r="AS112" s="632"/>
      <c r="AT112" s="632"/>
      <c r="BX112" s="2"/>
      <c r="BZ112" s="3"/>
      <c r="CG112" s="40"/>
      <c r="CH112" s="40"/>
      <c r="CI112" s="40"/>
      <c r="CJ112" s="40"/>
    </row>
    <row r="113" spans="1:88" ht="31.35" customHeight="1" x14ac:dyDescent="0.2">
      <c r="A113" s="10" t="s">
        <v>163</v>
      </c>
      <c r="B113" s="355"/>
      <c r="C113" s="355"/>
      <c r="D113" s="355"/>
      <c r="E113" s="355"/>
      <c r="F113" s="355"/>
      <c r="G113" s="355"/>
      <c r="H113" s="355"/>
      <c r="I113" s="355"/>
      <c r="J113" s="355"/>
      <c r="K113" s="355"/>
      <c r="L113" s="355"/>
      <c r="M113" s="355"/>
      <c r="N113" s="355"/>
      <c r="O113" s="355"/>
      <c r="P113" s="355"/>
      <c r="Q113" s="355"/>
      <c r="R113" s="355"/>
      <c r="S113" s="355"/>
      <c r="T113" s="355"/>
      <c r="U113" s="355"/>
      <c r="V113" s="355"/>
      <c r="W113" s="355"/>
      <c r="X113" s="355"/>
      <c r="Y113" s="355"/>
      <c r="Z113" s="355"/>
      <c r="AA113" s="355"/>
      <c r="AB113" s="355"/>
      <c r="AC113" s="355"/>
      <c r="AD113" s="355"/>
      <c r="AE113" s="355"/>
      <c r="AF113" s="355"/>
      <c r="AG113" s="355"/>
      <c r="AH113" s="355"/>
      <c r="AI113" s="355"/>
      <c r="AJ113" s="355"/>
      <c r="AK113" s="355"/>
      <c r="AL113" s="355"/>
      <c r="AM113" s="355"/>
      <c r="AN113" s="355"/>
      <c r="AO113" s="659"/>
      <c r="AP113" s="659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CG113" s="40"/>
      <c r="CH113" s="40"/>
      <c r="CI113" s="40"/>
      <c r="CJ113" s="40"/>
    </row>
    <row r="114" spans="1:88" ht="16.350000000000001" customHeight="1" x14ac:dyDescent="0.2">
      <c r="A114" s="3087" t="s">
        <v>164</v>
      </c>
      <c r="B114" s="2890" t="s">
        <v>4</v>
      </c>
      <c r="C114" s="2891"/>
      <c r="D114" s="2892"/>
      <c r="E114" s="3283" t="s">
        <v>5</v>
      </c>
      <c r="F114" s="3280"/>
      <c r="G114" s="3280"/>
      <c r="H114" s="3280"/>
      <c r="I114" s="3280"/>
      <c r="J114" s="3280"/>
      <c r="K114" s="3280"/>
      <c r="L114" s="3280"/>
      <c r="M114" s="3280"/>
      <c r="N114" s="3280"/>
      <c r="O114" s="3280"/>
      <c r="P114" s="3280"/>
      <c r="Q114" s="3280"/>
      <c r="R114" s="3280"/>
      <c r="S114" s="3280"/>
      <c r="T114" s="3280"/>
      <c r="U114" s="3280"/>
      <c r="V114" s="3280"/>
      <c r="W114" s="3280"/>
      <c r="X114" s="3280"/>
      <c r="Y114" s="3280"/>
      <c r="Z114" s="3280"/>
      <c r="AA114" s="3280"/>
      <c r="AB114" s="3280"/>
      <c r="AC114" s="3280"/>
      <c r="AD114" s="3280"/>
      <c r="AE114" s="3280"/>
      <c r="AF114" s="3280"/>
      <c r="AG114" s="3280"/>
      <c r="AH114" s="3280"/>
      <c r="AI114" s="3280"/>
      <c r="AJ114" s="3280"/>
      <c r="AK114" s="3280"/>
      <c r="AL114" s="3280"/>
      <c r="AM114" s="3280"/>
      <c r="AN114" s="3103"/>
      <c r="AO114" s="2892" t="s">
        <v>6</v>
      </c>
      <c r="AP114" s="2871" t="s">
        <v>165</v>
      </c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CG114" s="40"/>
      <c r="CH114" s="40"/>
      <c r="CI114" s="40"/>
      <c r="CJ114" s="40"/>
    </row>
    <row r="115" spans="1:88" ht="16.350000000000001" customHeight="1" x14ac:dyDescent="0.2">
      <c r="A115" s="2888"/>
      <c r="B115" s="3270"/>
      <c r="C115" s="2894"/>
      <c r="D115" s="3271"/>
      <c r="E115" s="3283" t="s">
        <v>11</v>
      </c>
      <c r="F115" s="3281"/>
      <c r="G115" s="3283" t="s">
        <v>12</v>
      </c>
      <c r="H115" s="3281"/>
      <c r="I115" s="3283" t="s">
        <v>13</v>
      </c>
      <c r="J115" s="3281"/>
      <c r="K115" s="3283" t="s">
        <v>14</v>
      </c>
      <c r="L115" s="3281"/>
      <c r="M115" s="3283" t="s">
        <v>15</v>
      </c>
      <c r="N115" s="3281"/>
      <c r="O115" s="3283" t="s">
        <v>16</v>
      </c>
      <c r="P115" s="3281"/>
      <c r="Q115" s="3280" t="s">
        <v>17</v>
      </c>
      <c r="R115" s="3281"/>
      <c r="S115" s="3283" t="s">
        <v>18</v>
      </c>
      <c r="T115" s="3281"/>
      <c r="U115" s="3283" t="s">
        <v>19</v>
      </c>
      <c r="V115" s="3281"/>
      <c r="W115" s="3283" t="s">
        <v>20</v>
      </c>
      <c r="X115" s="3281"/>
      <c r="Y115" s="3283" t="s">
        <v>21</v>
      </c>
      <c r="Z115" s="3281"/>
      <c r="AA115" s="3283" t="s">
        <v>22</v>
      </c>
      <c r="AB115" s="3281"/>
      <c r="AC115" s="3283" t="s">
        <v>23</v>
      </c>
      <c r="AD115" s="3281"/>
      <c r="AE115" s="3283" t="s">
        <v>24</v>
      </c>
      <c r="AF115" s="3281"/>
      <c r="AG115" s="3283" t="s">
        <v>25</v>
      </c>
      <c r="AH115" s="3281"/>
      <c r="AI115" s="3283" t="s">
        <v>26</v>
      </c>
      <c r="AJ115" s="3281"/>
      <c r="AK115" s="3283" t="s">
        <v>27</v>
      </c>
      <c r="AL115" s="3281"/>
      <c r="AM115" s="3280" t="s">
        <v>28</v>
      </c>
      <c r="AN115" s="3103"/>
      <c r="AO115" s="2892"/>
      <c r="AP115" s="2871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CG115" s="40"/>
      <c r="CH115" s="40"/>
      <c r="CI115" s="40"/>
      <c r="CJ115" s="40"/>
    </row>
    <row r="116" spans="1:88" ht="16.350000000000001" customHeight="1" x14ac:dyDescent="0.2">
      <c r="A116" s="3269"/>
      <c r="B116" s="660" t="s">
        <v>29</v>
      </c>
      <c r="C116" s="661" t="s">
        <v>30</v>
      </c>
      <c r="D116" s="662" t="s">
        <v>31</v>
      </c>
      <c r="E116" s="663" t="s">
        <v>30</v>
      </c>
      <c r="F116" s="578" t="s">
        <v>31</v>
      </c>
      <c r="G116" s="663" t="s">
        <v>30</v>
      </c>
      <c r="H116" s="578" t="s">
        <v>31</v>
      </c>
      <c r="I116" s="663" t="s">
        <v>30</v>
      </c>
      <c r="J116" s="578" t="s">
        <v>31</v>
      </c>
      <c r="K116" s="663" t="s">
        <v>30</v>
      </c>
      <c r="L116" s="578" t="s">
        <v>31</v>
      </c>
      <c r="M116" s="663" t="s">
        <v>30</v>
      </c>
      <c r="N116" s="578" t="s">
        <v>31</v>
      </c>
      <c r="O116" s="663" t="s">
        <v>30</v>
      </c>
      <c r="P116" s="578" t="s">
        <v>31</v>
      </c>
      <c r="Q116" s="663" t="s">
        <v>30</v>
      </c>
      <c r="R116" s="578" t="s">
        <v>31</v>
      </c>
      <c r="S116" s="663" t="s">
        <v>30</v>
      </c>
      <c r="T116" s="578" t="s">
        <v>31</v>
      </c>
      <c r="U116" s="663" t="s">
        <v>30</v>
      </c>
      <c r="V116" s="578" t="s">
        <v>31</v>
      </c>
      <c r="W116" s="663" t="s">
        <v>30</v>
      </c>
      <c r="X116" s="578" t="s">
        <v>31</v>
      </c>
      <c r="Y116" s="663" t="s">
        <v>30</v>
      </c>
      <c r="Z116" s="578" t="s">
        <v>31</v>
      </c>
      <c r="AA116" s="663" t="s">
        <v>30</v>
      </c>
      <c r="AB116" s="578" t="s">
        <v>31</v>
      </c>
      <c r="AC116" s="663" t="s">
        <v>30</v>
      </c>
      <c r="AD116" s="578" t="s">
        <v>31</v>
      </c>
      <c r="AE116" s="663" t="s">
        <v>30</v>
      </c>
      <c r="AF116" s="578" t="s">
        <v>31</v>
      </c>
      <c r="AG116" s="663" t="s">
        <v>30</v>
      </c>
      <c r="AH116" s="578" t="s">
        <v>31</v>
      </c>
      <c r="AI116" s="663" t="s">
        <v>30</v>
      </c>
      <c r="AJ116" s="578" t="s">
        <v>31</v>
      </c>
      <c r="AK116" s="663" t="s">
        <v>30</v>
      </c>
      <c r="AL116" s="578" t="s">
        <v>31</v>
      </c>
      <c r="AM116" s="663" t="s">
        <v>30</v>
      </c>
      <c r="AN116" s="466" t="s">
        <v>31</v>
      </c>
      <c r="AO116" s="3271"/>
      <c r="AP116" s="3272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CG116" s="40"/>
      <c r="CH116" s="40"/>
      <c r="CI116" s="40"/>
      <c r="CJ116" s="40"/>
    </row>
    <row r="117" spans="1:88" ht="16.350000000000001" customHeight="1" x14ac:dyDescent="0.2">
      <c r="A117" s="358" t="s">
        <v>166</v>
      </c>
      <c r="B117" s="109">
        <f>SUM(C117:D117)</f>
        <v>0</v>
      </c>
      <c r="C117" s="359">
        <f>SUM(E117+G117+I117+K117+M117+O117+Q117+S117+U117+W117+Y117+AA117+AC117+AE117+AG117+AI117+AK117+AM117)</f>
        <v>0</v>
      </c>
      <c r="D117" s="360">
        <f>SUM(F117+H117+J117+L117+N117+P117+R117+T117+V117+X117+Z117+AB117+AD117+AF117+AH117+AJ117+AL117+AN117)</f>
        <v>0</v>
      </c>
      <c r="E117" s="65"/>
      <c r="F117" s="190"/>
      <c r="G117" s="65"/>
      <c r="H117" s="361"/>
      <c r="I117" s="65"/>
      <c r="J117" s="361"/>
      <c r="K117" s="65"/>
      <c r="L117" s="361"/>
      <c r="M117" s="65"/>
      <c r="N117" s="361"/>
      <c r="O117" s="65"/>
      <c r="P117" s="361"/>
      <c r="Q117" s="362"/>
      <c r="R117" s="361"/>
      <c r="S117" s="65"/>
      <c r="T117" s="361"/>
      <c r="U117" s="65"/>
      <c r="V117" s="361"/>
      <c r="W117" s="65"/>
      <c r="X117" s="361"/>
      <c r="Y117" s="65"/>
      <c r="Z117" s="361"/>
      <c r="AA117" s="65"/>
      <c r="AB117" s="361"/>
      <c r="AC117" s="65"/>
      <c r="AD117" s="361"/>
      <c r="AE117" s="65"/>
      <c r="AF117" s="361"/>
      <c r="AG117" s="65"/>
      <c r="AH117" s="361"/>
      <c r="AI117" s="65"/>
      <c r="AJ117" s="361"/>
      <c r="AK117" s="65"/>
      <c r="AL117" s="361"/>
      <c r="AM117" s="363"/>
      <c r="AN117" s="364"/>
      <c r="AO117" s="112"/>
      <c r="AP117" s="112"/>
      <c r="AQ117" s="162"/>
      <c r="AR117" s="38"/>
      <c r="AS117" s="38"/>
      <c r="AT117" s="38"/>
      <c r="AU117" s="38"/>
      <c r="AV117" s="38"/>
      <c r="AW117" s="38"/>
      <c r="AX117" s="38"/>
      <c r="AY117" s="38"/>
      <c r="AZ117" s="38"/>
      <c r="BA117" s="38"/>
      <c r="BB117" s="38"/>
      <c r="BC117" s="8"/>
      <c r="BD117" s="8"/>
      <c r="BE117" s="8"/>
      <c r="BF117" s="8"/>
      <c r="CA117" s="39"/>
      <c r="CB117" s="39"/>
      <c r="CC117" s="39"/>
      <c r="CG117" s="40">
        <v>0</v>
      </c>
      <c r="CH117" s="40">
        <v>0</v>
      </c>
      <c r="CI117" s="40">
        <v>0</v>
      </c>
      <c r="CJ117" s="40"/>
    </row>
    <row r="118" spans="1:88" ht="16.350000000000001" customHeight="1" x14ac:dyDescent="0.2">
      <c r="A118" s="358" t="s">
        <v>167</v>
      </c>
      <c r="B118" s="109">
        <f>SUM(C118:D118)</f>
        <v>0</v>
      </c>
      <c r="C118" s="359">
        <f t="shared" ref="C118:D119" si="12">SUM(E118+G118+I118+K118+M118+O118+Q118+S118+U118+W118+Y118+AA118+AC118+AE118+AG118+AI118+AK118+AM118)</f>
        <v>0</v>
      </c>
      <c r="D118" s="360">
        <f t="shared" si="12"/>
        <v>0</v>
      </c>
      <c r="E118" s="45"/>
      <c r="F118" s="46"/>
      <c r="G118" s="45"/>
      <c r="H118" s="47"/>
      <c r="I118" s="45"/>
      <c r="J118" s="47"/>
      <c r="K118" s="45"/>
      <c r="L118" s="47"/>
      <c r="M118" s="45"/>
      <c r="N118" s="47"/>
      <c r="O118" s="45"/>
      <c r="P118" s="47"/>
      <c r="Q118" s="110"/>
      <c r="R118" s="47"/>
      <c r="S118" s="45"/>
      <c r="T118" s="47"/>
      <c r="U118" s="45"/>
      <c r="V118" s="47"/>
      <c r="W118" s="45"/>
      <c r="X118" s="47"/>
      <c r="Y118" s="45"/>
      <c r="Z118" s="47"/>
      <c r="AA118" s="45"/>
      <c r="AB118" s="47"/>
      <c r="AC118" s="45"/>
      <c r="AD118" s="47"/>
      <c r="AE118" s="45"/>
      <c r="AF118" s="47"/>
      <c r="AG118" s="45"/>
      <c r="AH118" s="47"/>
      <c r="AI118" s="45"/>
      <c r="AJ118" s="47"/>
      <c r="AK118" s="45"/>
      <c r="AL118" s="47"/>
      <c r="AM118" s="111"/>
      <c r="AN118" s="55"/>
      <c r="AO118" s="52"/>
      <c r="AP118" s="52"/>
      <c r="AQ118" s="162"/>
      <c r="AR118" s="38"/>
      <c r="AS118" s="38"/>
      <c r="AT118" s="38"/>
      <c r="AU118" s="38"/>
      <c r="AV118" s="38"/>
      <c r="AW118" s="38"/>
      <c r="AX118" s="38"/>
      <c r="AY118" s="38"/>
      <c r="AZ118" s="38"/>
      <c r="BA118" s="38"/>
      <c r="BB118" s="38"/>
      <c r="BC118" s="8"/>
      <c r="BD118" s="8"/>
      <c r="BE118" s="8"/>
      <c r="BF118" s="8"/>
      <c r="CG118" s="40">
        <v>0</v>
      </c>
      <c r="CH118" s="40">
        <v>0</v>
      </c>
      <c r="CI118" s="40">
        <v>0</v>
      </c>
      <c r="CJ118" s="40"/>
    </row>
    <row r="119" spans="1:88" ht="16.350000000000001" customHeight="1" x14ac:dyDescent="0.2">
      <c r="A119" s="664" t="s">
        <v>168</v>
      </c>
      <c r="B119" s="230">
        <f>SUM(C119:D119)</f>
        <v>0</v>
      </c>
      <c r="C119" s="366">
        <f t="shared" si="12"/>
        <v>0</v>
      </c>
      <c r="D119" s="367">
        <f t="shared" si="12"/>
        <v>0</v>
      </c>
      <c r="E119" s="88"/>
      <c r="F119" s="89"/>
      <c r="G119" s="88"/>
      <c r="H119" s="87"/>
      <c r="I119" s="88"/>
      <c r="J119" s="87"/>
      <c r="K119" s="88"/>
      <c r="L119" s="87"/>
      <c r="M119" s="88"/>
      <c r="N119" s="87"/>
      <c r="O119" s="88"/>
      <c r="P119" s="87"/>
      <c r="Q119" s="126"/>
      <c r="R119" s="87"/>
      <c r="S119" s="88"/>
      <c r="T119" s="87"/>
      <c r="U119" s="88"/>
      <c r="V119" s="87"/>
      <c r="W119" s="88"/>
      <c r="X119" s="87"/>
      <c r="Y119" s="88"/>
      <c r="Z119" s="87"/>
      <c r="AA119" s="88"/>
      <c r="AB119" s="87"/>
      <c r="AC119" s="88"/>
      <c r="AD119" s="87"/>
      <c r="AE119" s="88"/>
      <c r="AF119" s="87"/>
      <c r="AG119" s="88"/>
      <c r="AH119" s="87"/>
      <c r="AI119" s="88"/>
      <c r="AJ119" s="87"/>
      <c r="AK119" s="88"/>
      <c r="AL119" s="87"/>
      <c r="AM119" s="127"/>
      <c r="AN119" s="92"/>
      <c r="AO119" s="94"/>
      <c r="AP119" s="94"/>
      <c r="AQ119" s="162"/>
      <c r="AR119" s="38"/>
      <c r="AS119" s="38"/>
      <c r="AT119" s="38"/>
      <c r="AU119" s="38"/>
      <c r="AV119" s="38"/>
      <c r="AW119" s="38"/>
      <c r="AX119" s="38"/>
      <c r="AY119" s="38"/>
      <c r="AZ119" s="38"/>
      <c r="BA119" s="38"/>
      <c r="BB119" s="38"/>
      <c r="BC119" s="8"/>
      <c r="BD119" s="8"/>
      <c r="BE119" s="8"/>
      <c r="BF119" s="8"/>
      <c r="CG119" s="40">
        <v>0</v>
      </c>
      <c r="CH119" s="40">
        <v>0</v>
      </c>
      <c r="CI119" s="40">
        <v>0</v>
      </c>
      <c r="CJ119" s="40"/>
    </row>
    <row r="120" spans="1:88" ht="31.35" customHeight="1" x14ac:dyDescent="0.2">
      <c r="A120" s="9" t="s">
        <v>169</v>
      </c>
      <c r="B120" s="368"/>
      <c r="C120" s="368"/>
      <c r="D120" s="6"/>
      <c r="E120" s="368"/>
      <c r="F120" s="6"/>
      <c r="G120" s="6"/>
      <c r="H120" s="6"/>
      <c r="I120" s="6"/>
      <c r="J120" s="6"/>
      <c r="K120" s="6"/>
      <c r="L120" s="369"/>
      <c r="M120" s="369"/>
      <c r="N120" s="369"/>
      <c r="O120" s="369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CG120" s="40"/>
      <c r="CH120" s="40"/>
      <c r="CI120" s="40"/>
      <c r="CJ120" s="40"/>
    </row>
    <row r="121" spans="1:88" ht="16.350000000000001" customHeight="1" x14ac:dyDescent="0.2">
      <c r="A121" s="3277" t="s">
        <v>170</v>
      </c>
      <c r="B121" s="3179"/>
      <c r="C121" s="3277" t="s">
        <v>32</v>
      </c>
      <c r="D121" s="3279"/>
      <c r="E121" s="3179"/>
      <c r="F121" s="3227" t="s">
        <v>171</v>
      </c>
      <c r="G121" s="3280"/>
      <c r="H121" s="3280"/>
      <c r="I121" s="3280"/>
      <c r="J121" s="3280"/>
      <c r="K121" s="3280"/>
      <c r="L121" s="3280"/>
      <c r="M121" s="3280"/>
      <c r="N121" s="3280"/>
      <c r="O121" s="3103"/>
      <c r="P121" s="3191" t="s">
        <v>7</v>
      </c>
      <c r="Q121" s="3179" t="s">
        <v>8</v>
      </c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CG121" s="40"/>
      <c r="CH121" s="40"/>
      <c r="CI121" s="40"/>
      <c r="CJ121" s="40"/>
    </row>
    <row r="122" spans="1:88" ht="24" customHeight="1" x14ac:dyDescent="0.2">
      <c r="A122" s="2907"/>
      <c r="B122" s="2883"/>
      <c r="C122" s="3278"/>
      <c r="D122" s="2910"/>
      <c r="E122" s="3266"/>
      <c r="F122" s="3227" t="s">
        <v>172</v>
      </c>
      <c r="G122" s="3281"/>
      <c r="H122" s="3227" t="s">
        <v>173</v>
      </c>
      <c r="I122" s="3281"/>
      <c r="J122" s="3282" t="s">
        <v>174</v>
      </c>
      <c r="K122" s="3264"/>
      <c r="L122" s="3282" t="s">
        <v>175</v>
      </c>
      <c r="M122" s="3264"/>
      <c r="N122" s="3227" t="s">
        <v>176</v>
      </c>
      <c r="O122" s="3103"/>
      <c r="P122" s="2904"/>
      <c r="Q122" s="2883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CG122" s="40"/>
      <c r="CH122" s="40"/>
      <c r="CI122" s="40"/>
      <c r="CJ122" s="40"/>
    </row>
    <row r="123" spans="1:88" ht="22.5" customHeight="1" x14ac:dyDescent="0.2">
      <c r="A123" s="3278"/>
      <c r="B123" s="3266"/>
      <c r="C123" s="652" t="s">
        <v>29</v>
      </c>
      <c r="D123" s="653" t="s">
        <v>30</v>
      </c>
      <c r="E123" s="665" t="s">
        <v>31</v>
      </c>
      <c r="F123" s="652" t="s">
        <v>30</v>
      </c>
      <c r="G123" s="665" t="s">
        <v>31</v>
      </c>
      <c r="H123" s="652" t="s">
        <v>30</v>
      </c>
      <c r="I123" s="665" t="s">
        <v>31</v>
      </c>
      <c r="J123" s="652" t="s">
        <v>30</v>
      </c>
      <c r="K123" s="665" t="s">
        <v>31</v>
      </c>
      <c r="L123" s="652" t="s">
        <v>30</v>
      </c>
      <c r="M123" s="665" t="s">
        <v>31</v>
      </c>
      <c r="N123" s="652" t="s">
        <v>30</v>
      </c>
      <c r="O123" s="463" t="s">
        <v>31</v>
      </c>
      <c r="P123" s="3276"/>
      <c r="Q123" s="3266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CG123" s="40"/>
      <c r="CH123" s="40"/>
      <c r="CI123" s="40"/>
      <c r="CJ123" s="40"/>
    </row>
    <row r="124" spans="1:88" ht="16.350000000000001" customHeight="1" x14ac:dyDescent="0.2">
      <c r="A124" s="3253" t="s">
        <v>177</v>
      </c>
      <c r="B124" s="473" t="s">
        <v>178</v>
      </c>
      <c r="C124" s="666">
        <f t="shared" ref="C124:C130" si="13">SUM(D124:E124)</f>
        <v>0</v>
      </c>
      <c r="D124" s="667">
        <f>SUM(F124+H124+J124+L124+N124)</f>
        <v>0</v>
      </c>
      <c r="E124" s="377">
        <f>SUM(G124+I124+K124+M124+O124)</f>
        <v>0</v>
      </c>
      <c r="F124" s="668"/>
      <c r="G124" s="669"/>
      <c r="H124" s="668"/>
      <c r="I124" s="669"/>
      <c r="J124" s="668"/>
      <c r="K124" s="669"/>
      <c r="L124" s="668"/>
      <c r="M124" s="669"/>
      <c r="N124" s="668"/>
      <c r="O124" s="670"/>
      <c r="P124" s="671"/>
      <c r="Q124" s="669"/>
      <c r="R124" s="3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CG124" s="40">
        <v>0</v>
      </c>
      <c r="CH124" s="40">
        <v>0</v>
      </c>
      <c r="CI124" s="40">
        <v>0</v>
      </c>
      <c r="CJ124" s="40">
        <v>0</v>
      </c>
    </row>
    <row r="125" spans="1:88" ht="16.350000000000001" customHeight="1" x14ac:dyDescent="0.2">
      <c r="A125" s="2890"/>
      <c r="B125" s="382" t="s">
        <v>179</v>
      </c>
      <c r="C125" s="383">
        <f>SUM(D125:E125)</f>
        <v>0</v>
      </c>
      <c r="D125" s="384">
        <f t="shared" ref="D125:E130" si="14">SUM(F125+H125+J125+L125+N125)</f>
        <v>0</v>
      </c>
      <c r="E125" s="385">
        <f t="shared" si="14"/>
        <v>0</v>
      </c>
      <c r="F125" s="672"/>
      <c r="G125" s="673"/>
      <c r="H125" s="672"/>
      <c r="I125" s="673"/>
      <c r="J125" s="672"/>
      <c r="K125" s="673"/>
      <c r="L125" s="672"/>
      <c r="M125" s="673"/>
      <c r="N125" s="672"/>
      <c r="O125" s="674"/>
      <c r="P125" s="675"/>
      <c r="Q125" s="673"/>
      <c r="R125" s="3"/>
      <c r="CG125" s="40"/>
      <c r="CH125" s="40"/>
      <c r="CI125" s="40"/>
      <c r="CJ125" s="40"/>
    </row>
    <row r="126" spans="1:88" ht="30.75" customHeight="1" thickBot="1" x14ac:dyDescent="0.3">
      <c r="A126" s="2898"/>
      <c r="B126" s="390" t="s">
        <v>180</v>
      </c>
      <c r="C126" s="391">
        <f t="shared" si="13"/>
        <v>0</v>
      </c>
      <c r="D126" s="392">
        <f>SUM(F126+H126+J126+L126+N126)</f>
        <v>0</v>
      </c>
      <c r="E126" s="393">
        <f t="shared" si="14"/>
        <v>0</v>
      </c>
      <c r="F126" s="676"/>
      <c r="G126" s="677"/>
      <c r="H126" s="676"/>
      <c r="I126" s="677"/>
      <c r="J126" s="676"/>
      <c r="K126" s="677"/>
      <c r="L126" s="676"/>
      <c r="M126" s="677"/>
      <c r="N126" s="676"/>
      <c r="O126" s="678"/>
      <c r="P126" s="679"/>
      <c r="Q126" s="677"/>
      <c r="R126" s="3"/>
      <c r="CG126" s="40"/>
      <c r="CH126" s="40"/>
      <c r="CI126" s="40"/>
      <c r="CJ126" s="40"/>
    </row>
    <row r="127" spans="1:88" ht="16.350000000000001" customHeight="1" thickTop="1" x14ac:dyDescent="0.2">
      <c r="A127" s="2899" t="s">
        <v>181</v>
      </c>
      <c r="B127" s="26" t="s">
        <v>72</v>
      </c>
      <c r="C127" s="398">
        <f t="shared" si="13"/>
        <v>0</v>
      </c>
      <c r="D127" s="399">
        <f t="shared" si="14"/>
        <v>0</v>
      </c>
      <c r="E127" s="377">
        <f t="shared" si="14"/>
        <v>0</v>
      </c>
      <c r="F127" s="668"/>
      <c r="G127" s="669"/>
      <c r="H127" s="668"/>
      <c r="I127" s="669"/>
      <c r="J127" s="668"/>
      <c r="K127" s="669"/>
      <c r="L127" s="668"/>
      <c r="M127" s="669"/>
      <c r="N127" s="668"/>
      <c r="O127" s="670"/>
      <c r="P127" s="671"/>
      <c r="Q127" s="669"/>
      <c r="R127" s="3"/>
      <c r="CG127" s="40"/>
      <c r="CH127" s="40"/>
      <c r="CI127" s="40"/>
      <c r="CJ127" s="40"/>
    </row>
    <row r="128" spans="1:88" ht="16.350000000000001" customHeight="1" x14ac:dyDescent="0.2">
      <c r="A128" s="2871"/>
      <c r="B128" s="26" t="s">
        <v>182</v>
      </c>
      <c r="C128" s="398">
        <f t="shared" si="13"/>
        <v>0</v>
      </c>
      <c r="D128" s="399">
        <f t="shared" si="14"/>
        <v>0</v>
      </c>
      <c r="E128" s="377">
        <f t="shared" si="14"/>
        <v>0</v>
      </c>
      <c r="F128" s="668"/>
      <c r="G128" s="669"/>
      <c r="H128" s="668"/>
      <c r="I128" s="669"/>
      <c r="J128" s="668"/>
      <c r="K128" s="669"/>
      <c r="L128" s="668"/>
      <c r="M128" s="669"/>
      <c r="N128" s="668"/>
      <c r="O128" s="670"/>
      <c r="P128" s="671"/>
      <c r="Q128" s="669"/>
      <c r="R128" s="3"/>
      <c r="CG128" s="40"/>
      <c r="CH128" s="40"/>
      <c r="CI128" s="40"/>
      <c r="CJ128" s="40"/>
    </row>
    <row r="129" spans="1:88" ht="16.350000000000001" customHeight="1" x14ac:dyDescent="0.2">
      <c r="A129" s="2871"/>
      <c r="B129" s="41" t="s">
        <v>183</v>
      </c>
      <c r="C129" s="383">
        <f t="shared" si="13"/>
        <v>0</v>
      </c>
      <c r="D129" s="384">
        <f t="shared" si="14"/>
        <v>0</v>
      </c>
      <c r="E129" s="385">
        <f t="shared" si="14"/>
        <v>0</v>
      </c>
      <c r="F129" s="672"/>
      <c r="G129" s="673"/>
      <c r="H129" s="672"/>
      <c r="I129" s="673"/>
      <c r="J129" s="672"/>
      <c r="K129" s="673"/>
      <c r="L129" s="672"/>
      <c r="M129" s="673"/>
      <c r="N129" s="672"/>
      <c r="O129" s="674"/>
      <c r="P129" s="675"/>
      <c r="Q129" s="673"/>
      <c r="R129" s="3"/>
      <c r="CG129" s="40"/>
      <c r="CH129" s="40"/>
      <c r="CI129" s="40"/>
      <c r="CJ129" s="40"/>
    </row>
    <row r="130" spans="1:88" ht="16.350000000000001" customHeight="1" x14ac:dyDescent="0.2">
      <c r="A130" s="3272"/>
      <c r="B130" s="400" t="s">
        <v>109</v>
      </c>
      <c r="C130" s="401">
        <f t="shared" si="13"/>
        <v>0</v>
      </c>
      <c r="D130" s="402">
        <f t="shared" si="14"/>
        <v>0</v>
      </c>
      <c r="E130" s="403">
        <f t="shared" si="14"/>
        <v>0</v>
      </c>
      <c r="F130" s="680"/>
      <c r="G130" s="681"/>
      <c r="H130" s="680"/>
      <c r="I130" s="681"/>
      <c r="J130" s="680"/>
      <c r="K130" s="681"/>
      <c r="L130" s="680"/>
      <c r="M130" s="681"/>
      <c r="N130" s="680"/>
      <c r="O130" s="682"/>
      <c r="P130" s="683"/>
      <c r="Q130" s="681"/>
      <c r="R130" s="3"/>
      <c r="CG130" s="40"/>
      <c r="CH130" s="40"/>
      <c r="CI130" s="40"/>
      <c r="CJ130" s="40"/>
    </row>
    <row r="131" spans="1:88" ht="27" customHeight="1" x14ac:dyDescent="0.25">
      <c r="A131" s="9" t="s">
        <v>184</v>
      </c>
      <c r="B131" s="408"/>
      <c r="C131" s="408"/>
      <c r="D131" s="408"/>
      <c r="E131" s="408"/>
      <c r="F131" s="408"/>
      <c r="G131" s="408"/>
      <c r="H131" s="408"/>
      <c r="I131" s="408"/>
      <c r="J131" s="408"/>
      <c r="K131" s="408"/>
      <c r="L131" s="408"/>
      <c r="M131" s="408"/>
      <c r="N131" s="408"/>
      <c r="O131" s="408"/>
      <c r="P131" s="408"/>
      <c r="Q131" s="408"/>
      <c r="R131" s="408"/>
      <c r="S131" s="408"/>
      <c r="T131" s="408"/>
      <c r="U131" s="408"/>
      <c r="V131" s="408"/>
      <c r="W131" s="408"/>
      <c r="X131" s="408"/>
      <c r="Y131" s="408"/>
      <c r="Z131" s="408"/>
      <c r="AA131" s="408"/>
      <c r="AB131" s="408"/>
      <c r="AC131" s="408"/>
      <c r="AD131" s="408"/>
      <c r="AE131" s="408"/>
      <c r="AF131" s="408"/>
      <c r="AG131" s="408"/>
      <c r="AH131" s="408"/>
      <c r="AI131" s="408"/>
      <c r="AJ131" s="408"/>
      <c r="AK131" s="408"/>
      <c r="AL131" s="408"/>
      <c r="AM131" s="408"/>
      <c r="CG131" s="40"/>
      <c r="CH131" s="40"/>
      <c r="CI131" s="40"/>
      <c r="CJ131" s="40"/>
    </row>
    <row r="132" spans="1:88" ht="16.5" customHeight="1" x14ac:dyDescent="0.2">
      <c r="A132" s="3273" t="s">
        <v>49</v>
      </c>
      <c r="B132" s="3273" t="s">
        <v>185</v>
      </c>
      <c r="C132" s="3275" t="s">
        <v>29</v>
      </c>
      <c r="D132" s="3275" t="s">
        <v>30</v>
      </c>
      <c r="E132" s="3265" t="s">
        <v>31</v>
      </c>
      <c r="F132" s="3258" t="s">
        <v>186</v>
      </c>
      <c r="G132" s="3259"/>
      <c r="H132" s="3259"/>
      <c r="I132" s="3259"/>
      <c r="J132" s="3259"/>
      <c r="K132" s="3259"/>
      <c r="L132" s="3259"/>
      <c r="M132" s="3259"/>
      <c r="N132" s="3259"/>
      <c r="O132" s="3259"/>
      <c r="P132" s="3259"/>
      <c r="Q132" s="3259"/>
      <c r="R132" s="3259"/>
      <c r="S132" s="3259"/>
      <c r="T132" s="3259"/>
      <c r="U132" s="3259"/>
      <c r="V132" s="3259"/>
      <c r="W132" s="3259"/>
      <c r="X132" s="3259"/>
      <c r="Y132" s="3259"/>
      <c r="Z132" s="3259"/>
      <c r="AA132" s="3259"/>
      <c r="AB132" s="3259"/>
      <c r="AC132" s="3259"/>
      <c r="AD132" s="3259"/>
      <c r="AE132" s="3259"/>
      <c r="AF132" s="3259"/>
      <c r="AG132" s="3259"/>
      <c r="AH132" s="3259"/>
      <c r="AI132" s="3259"/>
      <c r="AJ132" s="3259"/>
      <c r="AK132" s="3259"/>
      <c r="AL132" s="3259"/>
      <c r="AM132" s="3260"/>
      <c r="AN132" s="3275" t="s">
        <v>7</v>
      </c>
      <c r="AO132" s="3265" t="s">
        <v>8</v>
      </c>
      <c r="CG132" s="40"/>
      <c r="CH132" s="40"/>
      <c r="CI132" s="40"/>
      <c r="CJ132" s="40"/>
    </row>
    <row r="133" spans="1:88" ht="15" customHeight="1" x14ac:dyDescent="0.2">
      <c r="A133" s="2901"/>
      <c r="B133" s="2901"/>
      <c r="C133" s="2904"/>
      <c r="D133" s="2904"/>
      <c r="E133" s="2883"/>
      <c r="F133" s="3263" t="s">
        <v>187</v>
      </c>
      <c r="G133" s="3267"/>
      <c r="H133" s="3263" t="s">
        <v>188</v>
      </c>
      <c r="I133" s="3267"/>
      <c r="J133" s="3263" t="s">
        <v>189</v>
      </c>
      <c r="K133" s="3267"/>
      <c r="L133" s="3263" t="s">
        <v>190</v>
      </c>
      <c r="M133" s="3267"/>
      <c r="N133" s="3263" t="s">
        <v>191</v>
      </c>
      <c r="O133" s="3267"/>
      <c r="P133" s="3263" t="s">
        <v>192</v>
      </c>
      <c r="Q133" s="3264"/>
      <c r="R133" s="3263" t="s">
        <v>193</v>
      </c>
      <c r="S133" s="3264"/>
      <c r="T133" s="3263" t="s">
        <v>194</v>
      </c>
      <c r="U133" s="3264"/>
      <c r="V133" s="3263" t="s">
        <v>195</v>
      </c>
      <c r="W133" s="3264"/>
      <c r="X133" s="3263" t="s">
        <v>196</v>
      </c>
      <c r="Y133" s="3264"/>
      <c r="Z133" s="3263" t="s">
        <v>197</v>
      </c>
      <c r="AA133" s="3264"/>
      <c r="AB133" s="3263" t="s">
        <v>198</v>
      </c>
      <c r="AC133" s="3264"/>
      <c r="AD133" s="3263" t="s">
        <v>199</v>
      </c>
      <c r="AE133" s="3264"/>
      <c r="AF133" s="3263" t="s">
        <v>200</v>
      </c>
      <c r="AG133" s="3264"/>
      <c r="AH133" s="3263" t="s">
        <v>201</v>
      </c>
      <c r="AI133" s="3264"/>
      <c r="AJ133" s="3263" t="s">
        <v>202</v>
      </c>
      <c r="AK133" s="3264"/>
      <c r="AL133" s="3263" t="s">
        <v>203</v>
      </c>
      <c r="AM133" s="3268"/>
      <c r="AN133" s="2904"/>
      <c r="AO133" s="2883"/>
      <c r="CG133" s="40"/>
      <c r="CH133" s="40"/>
      <c r="CI133" s="40"/>
      <c r="CJ133" s="40"/>
    </row>
    <row r="134" spans="1:88" ht="15.75" customHeight="1" x14ac:dyDescent="0.2">
      <c r="A134" s="3274"/>
      <c r="B134" s="3274"/>
      <c r="C134" s="3276"/>
      <c r="D134" s="3276"/>
      <c r="E134" s="3266"/>
      <c r="F134" s="663" t="s">
        <v>204</v>
      </c>
      <c r="G134" s="684" t="s">
        <v>31</v>
      </c>
      <c r="H134" s="663" t="s">
        <v>204</v>
      </c>
      <c r="I134" s="684" t="s">
        <v>31</v>
      </c>
      <c r="J134" s="663" t="s">
        <v>204</v>
      </c>
      <c r="K134" s="684" t="s">
        <v>31</v>
      </c>
      <c r="L134" s="663" t="s">
        <v>204</v>
      </c>
      <c r="M134" s="684" t="s">
        <v>31</v>
      </c>
      <c r="N134" s="663" t="s">
        <v>204</v>
      </c>
      <c r="O134" s="684" t="s">
        <v>31</v>
      </c>
      <c r="P134" s="663" t="s">
        <v>204</v>
      </c>
      <c r="Q134" s="684" t="s">
        <v>31</v>
      </c>
      <c r="R134" s="663" t="s">
        <v>204</v>
      </c>
      <c r="S134" s="684" t="s">
        <v>31</v>
      </c>
      <c r="T134" s="663" t="s">
        <v>204</v>
      </c>
      <c r="U134" s="684" t="s">
        <v>31</v>
      </c>
      <c r="V134" s="663" t="s">
        <v>204</v>
      </c>
      <c r="W134" s="684" t="s">
        <v>31</v>
      </c>
      <c r="X134" s="663" t="s">
        <v>204</v>
      </c>
      <c r="Y134" s="684" t="s">
        <v>31</v>
      </c>
      <c r="Z134" s="663" t="s">
        <v>204</v>
      </c>
      <c r="AA134" s="684" t="s">
        <v>31</v>
      </c>
      <c r="AB134" s="663" t="s">
        <v>204</v>
      </c>
      <c r="AC134" s="684" t="s">
        <v>31</v>
      </c>
      <c r="AD134" s="663" t="s">
        <v>204</v>
      </c>
      <c r="AE134" s="684" t="s">
        <v>31</v>
      </c>
      <c r="AF134" s="663" t="s">
        <v>204</v>
      </c>
      <c r="AG134" s="684" t="s">
        <v>31</v>
      </c>
      <c r="AH134" s="663" t="s">
        <v>204</v>
      </c>
      <c r="AI134" s="684" t="s">
        <v>31</v>
      </c>
      <c r="AJ134" s="663" t="s">
        <v>204</v>
      </c>
      <c r="AK134" s="684" t="s">
        <v>31</v>
      </c>
      <c r="AL134" s="663" t="s">
        <v>204</v>
      </c>
      <c r="AM134" s="685" t="s">
        <v>31</v>
      </c>
      <c r="AN134" s="3276"/>
      <c r="AO134" s="3266"/>
      <c r="CG134" s="40"/>
      <c r="CH134" s="40"/>
      <c r="CI134" s="40"/>
      <c r="CJ134" s="40"/>
    </row>
    <row r="135" spans="1:88" x14ac:dyDescent="0.2">
      <c r="A135" s="3253" t="s">
        <v>72</v>
      </c>
      <c r="B135" s="656" t="s">
        <v>205</v>
      </c>
      <c r="C135" s="686">
        <f>SUM(D135:E135)</f>
        <v>0</v>
      </c>
      <c r="D135" s="687">
        <f>+F135+H135+J135+L135+N135+P135+R135+T135+V135+X135+Z135+AB135+AD135+AF135+AH135+AJ135+AL135</f>
        <v>0</v>
      </c>
      <c r="E135" s="688">
        <f>+G135+I135+K135+M135+O135+Q135+S135+U135+W135+Y135+AA135+AC135+AE135+AG135+AI135+AK135+AM135</f>
        <v>0</v>
      </c>
      <c r="F135" s="689"/>
      <c r="G135" s="690"/>
      <c r="H135" s="689"/>
      <c r="I135" s="690"/>
      <c r="J135" s="689"/>
      <c r="K135" s="690"/>
      <c r="L135" s="689"/>
      <c r="M135" s="690"/>
      <c r="N135" s="689"/>
      <c r="O135" s="690"/>
      <c r="P135" s="689"/>
      <c r="Q135" s="690"/>
      <c r="R135" s="689"/>
      <c r="S135" s="690"/>
      <c r="T135" s="689"/>
      <c r="U135" s="690"/>
      <c r="V135" s="689"/>
      <c r="W135" s="690"/>
      <c r="X135" s="689"/>
      <c r="Y135" s="690"/>
      <c r="Z135" s="689"/>
      <c r="AA135" s="690"/>
      <c r="AB135" s="689"/>
      <c r="AC135" s="690"/>
      <c r="AD135" s="689"/>
      <c r="AE135" s="690"/>
      <c r="AF135" s="689"/>
      <c r="AG135" s="690"/>
      <c r="AH135" s="689"/>
      <c r="AI135" s="690"/>
      <c r="AJ135" s="689"/>
      <c r="AK135" s="690"/>
      <c r="AL135" s="689"/>
      <c r="AM135" s="691"/>
      <c r="AN135" s="692"/>
      <c r="AO135" s="690"/>
      <c r="AP135" s="3"/>
      <c r="CG135" s="5">
        <v>0</v>
      </c>
      <c r="CH135" s="5">
        <v>0</v>
      </c>
      <c r="CI135" s="5">
        <v>0</v>
      </c>
      <c r="CJ135" s="5">
        <v>0</v>
      </c>
    </row>
    <row r="136" spans="1:88" x14ac:dyDescent="0.2">
      <c r="A136" s="2871"/>
      <c r="B136" s="109" t="s">
        <v>206</v>
      </c>
      <c r="C136" s="383">
        <f>SUM(D136:E136)</f>
        <v>0</v>
      </c>
      <c r="D136" s="384">
        <f t="shared" ref="D136:E148" si="15">+F136+H136+J136+L136+N136+P136+R136+T136+V136+X136+Z136+AB136+AD136+AF136+AH136+AJ136+AL136</f>
        <v>0</v>
      </c>
      <c r="E136" s="358">
        <f t="shared" si="15"/>
        <v>0</v>
      </c>
      <c r="F136" s="65"/>
      <c r="G136" s="190"/>
      <c r="H136" s="65"/>
      <c r="I136" s="190"/>
      <c r="J136" s="65"/>
      <c r="K136" s="190"/>
      <c r="L136" s="65"/>
      <c r="M136" s="190"/>
      <c r="N136" s="65"/>
      <c r="O136" s="190"/>
      <c r="P136" s="65"/>
      <c r="Q136" s="190"/>
      <c r="R136" s="65"/>
      <c r="S136" s="190"/>
      <c r="T136" s="65"/>
      <c r="U136" s="190"/>
      <c r="V136" s="65"/>
      <c r="W136" s="190"/>
      <c r="X136" s="65"/>
      <c r="Y136" s="190"/>
      <c r="Z136" s="65"/>
      <c r="AA136" s="190"/>
      <c r="AB136" s="65"/>
      <c r="AC136" s="190"/>
      <c r="AD136" s="65"/>
      <c r="AE136" s="190"/>
      <c r="AF136" s="65"/>
      <c r="AG136" s="190"/>
      <c r="AH136" s="65"/>
      <c r="AI136" s="190"/>
      <c r="AJ136" s="65"/>
      <c r="AK136" s="190"/>
      <c r="AL136" s="65"/>
      <c r="AM136" s="414"/>
      <c r="AN136" s="362"/>
      <c r="AO136" s="190"/>
      <c r="AP136" s="3"/>
    </row>
    <row r="137" spans="1:88" x14ac:dyDescent="0.2">
      <c r="A137" s="2871"/>
      <c r="B137" s="109" t="s">
        <v>207</v>
      </c>
      <c r="C137" s="383">
        <f t="shared" ref="C137:C148" si="16">SUM(D137:E137)</f>
        <v>0</v>
      </c>
      <c r="D137" s="384">
        <f t="shared" si="15"/>
        <v>0</v>
      </c>
      <c r="E137" s="358">
        <f t="shared" si="15"/>
        <v>0</v>
      </c>
      <c r="F137" s="45"/>
      <c r="G137" s="46"/>
      <c r="H137" s="45"/>
      <c r="I137" s="46"/>
      <c r="J137" s="45"/>
      <c r="K137" s="46"/>
      <c r="L137" s="45"/>
      <c r="M137" s="46"/>
      <c r="N137" s="45"/>
      <c r="O137" s="46"/>
      <c r="P137" s="45"/>
      <c r="Q137" s="46"/>
      <c r="R137" s="45"/>
      <c r="S137" s="46"/>
      <c r="T137" s="45"/>
      <c r="U137" s="46"/>
      <c r="V137" s="45"/>
      <c r="W137" s="46"/>
      <c r="X137" s="45"/>
      <c r="Y137" s="46"/>
      <c r="Z137" s="45"/>
      <c r="AA137" s="46"/>
      <c r="AB137" s="45"/>
      <c r="AC137" s="46"/>
      <c r="AD137" s="45"/>
      <c r="AE137" s="46"/>
      <c r="AF137" s="45"/>
      <c r="AG137" s="46"/>
      <c r="AH137" s="45"/>
      <c r="AI137" s="46"/>
      <c r="AJ137" s="45"/>
      <c r="AK137" s="46"/>
      <c r="AL137" s="45"/>
      <c r="AM137" s="415"/>
      <c r="AN137" s="110"/>
      <c r="AO137" s="46"/>
      <c r="AP137" s="3"/>
    </row>
    <row r="138" spans="1:88" x14ac:dyDescent="0.2">
      <c r="A138" s="2871"/>
      <c r="B138" s="109" t="s">
        <v>208</v>
      </c>
      <c r="C138" s="383">
        <f t="shared" si="16"/>
        <v>0</v>
      </c>
      <c r="D138" s="384">
        <f t="shared" si="15"/>
        <v>0</v>
      </c>
      <c r="E138" s="358">
        <f t="shared" si="15"/>
        <v>0</v>
      </c>
      <c r="F138" s="45"/>
      <c r="G138" s="46"/>
      <c r="H138" s="45"/>
      <c r="I138" s="46"/>
      <c r="J138" s="45"/>
      <c r="K138" s="46"/>
      <c r="L138" s="45"/>
      <c r="M138" s="46"/>
      <c r="N138" s="45"/>
      <c r="O138" s="46"/>
      <c r="P138" s="45"/>
      <c r="Q138" s="46"/>
      <c r="R138" s="45"/>
      <c r="S138" s="46"/>
      <c r="T138" s="45"/>
      <c r="U138" s="46"/>
      <c r="V138" s="45"/>
      <c r="W138" s="46"/>
      <c r="X138" s="45"/>
      <c r="Y138" s="46"/>
      <c r="Z138" s="45"/>
      <c r="AA138" s="46"/>
      <c r="AB138" s="45"/>
      <c r="AC138" s="46"/>
      <c r="AD138" s="45"/>
      <c r="AE138" s="46"/>
      <c r="AF138" s="45"/>
      <c r="AG138" s="46"/>
      <c r="AH138" s="45"/>
      <c r="AI138" s="46"/>
      <c r="AJ138" s="45"/>
      <c r="AK138" s="46"/>
      <c r="AL138" s="45"/>
      <c r="AM138" s="415"/>
      <c r="AN138" s="110"/>
      <c r="AO138" s="46"/>
      <c r="AP138" s="3"/>
    </row>
    <row r="139" spans="1:88" x14ac:dyDescent="0.2">
      <c r="A139" s="2871"/>
      <c r="B139" s="416" t="s">
        <v>209</v>
      </c>
      <c r="C139" s="383">
        <f t="shared" si="16"/>
        <v>0</v>
      </c>
      <c r="D139" s="384">
        <f t="shared" si="15"/>
        <v>0</v>
      </c>
      <c r="E139" s="358">
        <f t="shared" si="15"/>
        <v>0</v>
      </c>
      <c r="F139" s="45"/>
      <c r="G139" s="46"/>
      <c r="H139" s="45"/>
      <c r="I139" s="46"/>
      <c r="J139" s="45"/>
      <c r="K139" s="46"/>
      <c r="L139" s="45"/>
      <c r="M139" s="46"/>
      <c r="N139" s="45"/>
      <c r="O139" s="46"/>
      <c r="P139" s="45"/>
      <c r="Q139" s="46"/>
      <c r="R139" s="45"/>
      <c r="S139" s="46"/>
      <c r="T139" s="45"/>
      <c r="U139" s="46"/>
      <c r="V139" s="45"/>
      <c r="W139" s="46"/>
      <c r="X139" s="45"/>
      <c r="Y139" s="46"/>
      <c r="Z139" s="45"/>
      <c r="AA139" s="46"/>
      <c r="AB139" s="45"/>
      <c r="AC139" s="46"/>
      <c r="AD139" s="45"/>
      <c r="AE139" s="46"/>
      <c r="AF139" s="45"/>
      <c r="AG139" s="46"/>
      <c r="AH139" s="45"/>
      <c r="AI139" s="46"/>
      <c r="AJ139" s="45"/>
      <c r="AK139" s="46"/>
      <c r="AL139" s="45"/>
      <c r="AM139" s="415"/>
      <c r="AN139" s="110"/>
      <c r="AO139" s="46"/>
      <c r="AP139" s="3"/>
    </row>
    <row r="140" spans="1:88" x14ac:dyDescent="0.2">
      <c r="A140" s="2871"/>
      <c r="B140" s="109" t="s">
        <v>210</v>
      </c>
      <c r="C140" s="383">
        <f t="shared" si="16"/>
        <v>0</v>
      </c>
      <c r="D140" s="384">
        <f t="shared" si="15"/>
        <v>0</v>
      </c>
      <c r="E140" s="358">
        <f t="shared" si="15"/>
        <v>0</v>
      </c>
      <c r="F140" s="79"/>
      <c r="G140" s="73"/>
      <c r="H140" s="79"/>
      <c r="I140" s="73"/>
      <c r="J140" s="79"/>
      <c r="K140" s="73"/>
      <c r="L140" s="79"/>
      <c r="M140" s="73"/>
      <c r="N140" s="79"/>
      <c r="O140" s="73"/>
      <c r="P140" s="79"/>
      <c r="Q140" s="73"/>
      <c r="R140" s="79"/>
      <c r="S140" s="73"/>
      <c r="T140" s="79"/>
      <c r="U140" s="73"/>
      <c r="V140" s="79"/>
      <c r="W140" s="73"/>
      <c r="X140" s="79"/>
      <c r="Y140" s="73"/>
      <c r="Z140" s="79"/>
      <c r="AA140" s="73"/>
      <c r="AB140" s="79"/>
      <c r="AC140" s="73"/>
      <c r="AD140" s="79"/>
      <c r="AE140" s="73"/>
      <c r="AF140" s="79"/>
      <c r="AG140" s="73"/>
      <c r="AH140" s="79"/>
      <c r="AI140" s="73"/>
      <c r="AJ140" s="79"/>
      <c r="AK140" s="73"/>
      <c r="AL140" s="79"/>
      <c r="AM140" s="417"/>
      <c r="AN140" s="418"/>
      <c r="AO140" s="73"/>
      <c r="AP140" s="3"/>
    </row>
    <row r="141" spans="1:88" x14ac:dyDescent="0.2">
      <c r="A141" s="2871"/>
      <c r="B141" s="109" t="s">
        <v>211</v>
      </c>
      <c r="C141" s="383">
        <f t="shared" si="16"/>
        <v>0</v>
      </c>
      <c r="D141" s="384">
        <f t="shared" si="15"/>
        <v>0</v>
      </c>
      <c r="E141" s="358">
        <f t="shared" si="15"/>
        <v>0</v>
      </c>
      <c r="F141" s="79"/>
      <c r="G141" s="73"/>
      <c r="H141" s="79"/>
      <c r="I141" s="73"/>
      <c r="J141" s="79"/>
      <c r="K141" s="73"/>
      <c r="L141" s="79"/>
      <c r="M141" s="73"/>
      <c r="N141" s="79"/>
      <c r="O141" s="73"/>
      <c r="P141" s="79"/>
      <c r="Q141" s="73"/>
      <c r="R141" s="79"/>
      <c r="S141" s="73"/>
      <c r="T141" s="79"/>
      <c r="U141" s="73"/>
      <c r="V141" s="79"/>
      <c r="W141" s="73"/>
      <c r="X141" s="79"/>
      <c r="Y141" s="73"/>
      <c r="Z141" s="79"/>
      <c r="AA141" s="73"/>
      <c r="AB141" s="79"/>
      <c r="AC141" s="73"/>
      <c r="AD141" s="79"/>
      <c r="AE141" s="73"/>
      <c r="AF141" s="79"/>
      <c r="AG141" s="73"/>
      <c r="AH141" s="79"/>
      <c r="AI141" s="73"/>
      <c r="AJ141" s="79"/>
      <c r="AK141" s="73"/>
      <c r="AL141" s="79"/>
      <c r="AM141" s="417"/>
      <c r="AN141" s="418"/>
      <c r="AO141" s="73"/>
      <c r="AP141" s="3"/>
    </row>
    <row r="142" spans="1:88" x14ac:dyDescent="0.2">
      <c r="A142" s="3254"/>
      <c r="B142" s="230" t="s">
        <v>212</v>
      </c>
      <c r="C142" s="401">
        <f t="shared" si="16"/>
        <v>0</v>
      </c>
      <c r="D142" s="402">
        <f t="shared" si="15"/>
        <v>0</v>
      </c>
      <c r="E142" s="419">
        <f t="shared" si="15"/>
        <v>0</v>
      </c>
      <c r="F142" s="88"/>
      <c r="G142" s="89"/>
      <c r="H142" s="88"/>
      <c r="I142" s="89"/>
      <c r="J142" s="88"/>
      <c r="K142" s="89"/>
      <c r="L142" s="88"/>
      <c r="M142" s="89"/>
      <c r="N142" s="88"/>
      <c r="O142" s="89"/>
      <c r="P142" s="88"/>
      <c r="Q142" s="89"/>
      <c r="R142" s="88"/>
      <c r="S142" s="89"/>
      <c r="T142" s="88"/>
      <c r="U142" s="89"/>
      <c r="V142" s="88"/>
      <c r="W142" s="89"/>
      <c r="X142" s="88"/>
      <c r="Y142" s="89"/>
      <c r="Z142" s="88"/>
      <c r="AA142" s="89"/>
      <c r="AB142" s="88"/>
      <c r="AC142" s="89"/>
      <c r="AD142" s="88"/>
      <c r="AE142" s="89"/>
      <c r="AF142" s="88"/>
      <c r="AG142" s="89"/>
      <c r="AH142" s="88"/>
      <c r="AI142" s="89"/>
      <c r="AJ142" s="88"/>
      <c r="AK142" s="89"/>
      <c r="AL142" s="88"/>
      <c r="AM142" s="420"/>
      <c r="AN142" s="126"/>
      <c r="AO142" s="89"/>
      <c r="AP142" s="3"/>
    </row>
    <row r="143" spans="1:88" x14ac:dyDescent="0.2">
      <c r="A143" s="3255" t="s">
        <v>183</v>
      </c>
      <c r="B143" s="693" t="s">
        <v>213</v>
      </c>
      <c r="C143" s="666">
        <f t="shared" si="16"/>
        <v>2</v>
      </c>
      <c r="D143" s="667">
        <f t="shared" si="15"/>
        <v>2</v>
      </c>
      <c r="E143" s="694">
        <f t="shared" si="15"/>
        <v>0</v>
      </c>
      <c r="F143" s="695"/>
      <c r="G143" s="696"/>
      <c r="H143" s="695"/>
      <c r="I143" s="696"/>
      <c r="J143" s="695"/>
      <c r="K143" s="696"/>
      <c r="L143" s="695"/>
      <c r="M143" s="696"/>
      <c r="N143" s="695">
        <v>1</v>
      </c>
      <c r="O143" s="696"/>
      <c r="P143" s="695"/>
      <c r="Q143" s="696"/>
      <c r="R143" s="695"/>
      <c r="S143" s="696"/>
      <c r="T143" s="695"/>
      <c r="U143" s="696"/>
      <c r="V143" s="695"/>
      <c r="W143" s="696"/>
      <c r="X143" s="695"/>
      <c r="Y143" s="696"/>
      <c r="Z143" s="695"/>
      <c r="AA143" s="696"/>
      <c r="AB143" s="695"/>
      <c r="AC143" s="696"/>
      <c r="AD143" s="695"/>
      <c r="AE143" s="696"/>
      <c r="AF143" s="695">
        <v>1</v>
      </c>
      <c r="AG143" s="696"/>
      <c r="AH143" s="695"/>
      <c r="AI143" s="696"/>
      <c r="AJ143" s="695"/>
      <c r="AK143" s="696"/>
      <c r="AL143" s="695"/>
      <c r="AM143" s="697"/>
      <c r="AN143" s="698">
        <v>0</v>
      </c>
      <c r="AO143" s="696">
        <v>1</v>
      </c>
      <c r="AP143" s="3"/>
      <c r="CG143" s="5">
        <v>0</v>
      </c>
      <c r="CH143" s="5">
        <v>0</v>
      </c>
      <c r="CI143" s="5">
        <v>0</v>
      </c>
      <c r="CJ143" s="5">
        <v>0</v>
      </c>
    </row>
    <row r="144" spans="1:88" x14ac:dyDescent="0.2">
      <c r="A144" s="2871"/>
      <c r="B144" s="109" t="s">
        <v>207</v>
      </c>
      <c r="C144" s="383">
        <f t="shared" si="16"/>
        <v>7</v>
      </c>
      <c r="D144" s="384">
        <f t="shared" si="15"/>
        <v>5</v>
      </c>
      <c r="E144" s="358">
        <f>+G144+I144+K144+M144+O144+Q144+S144+U144+W144+Y144+AA144+AC144+AE144+AG144+AI144+AK144+AM144</f>
        <v>2</v>
      </c>
      <c r="F144" s="45"/>
      <c r="G144" s="46"/>
      <c r="H144" s="45"/>
      <c r="I144" s="46"/>
      <c r="J144" s="45"/>
      <c r="K144" s="46"/>
      <c r="L144" s="45"/>
      <c r="M144" s="46"/>
      <c r="N144" s="45"/>
      <c r="O144" s="46"/>
      <c r="P144" s="45"/>
      <c r="Q144" s="46"/>
      <c r="R144" s="45"/>
      <c r="S144" s="46"/>
      <c r="T144" s="45">
        <v>1</v>
      </c>
      <c r="U144" s="46"/>
      <c r="V144" s="45">
        <v>1</v>
      </c>
      <c r="W144" s="46"/>
      <c r="X144" s="45">
        <v>1</v>
      </c>
      <c r="Y144" s="46"/>
      <c r="Z144" s="45"/>
      <c r="AA144" s="46">
        <v>1</v>
      </c>
      <c r="AB144" s="45"/>
      <c r="AC144" s="46">
        <v>1</v>
      </c>
      <c r="AD144" s="45">
        <v>1</v>
      </c>
      <c r="AE144" s="46"/>
      <c r="AF144" s="45"/>
      <c r="AG144" s="46"/>
      <c r="AH144" s="45">
        <v>1</v>
      </c>
      <c r="AI144" s="46"/>
      <c r="AJ144" s="45"/>
      <c r="AK144" s="46"/>
      <c r="AL144" s="45"/>
      <c r="AM144" s="415"/>
      <c r="AN144" s="110">
        <v>0</v>
      </c>
      <c r="AO144" s="46">
        <v>0</v>
      </c>
      <c r="AP144" s="3"/>
      <c r="CG144" s="5">
        <v>0</v>
      </c>
      <c r="CH144" s="5">
        <v>0</v>
      </c>
      <c r="CI144" s="5">
        <v>0</v>
      </c>
      <c r="CJ144" s="5">
        <v>0</v>
      </c>
    </row>
    <row r="145" spans="1:88" x14ac:dyDescent="0.2">
      <c r="A145" s="2871"/>
      <c r="B145" s="109" t="s">
        <v>208</v>
      </c>
      <c r="C145" s="383">
        <f>SUM(D145:E145)</f>
        <v>12</v>
      </c>
      <c r="D145" s="384">
        <f t="shared" si="15"/>
        <v>7</v>
      </c>
      <c r="E145" s="358">
        <f t="shared" si="15"/>
        <v>5</v>
      </c>
      <c r="F145" s="45"/>
      <c r="G145" s="46"/>
      <c r="H145" s="45"/>
      <c r="I145" s="46">
        <v>1</v>
      </c>
      <c r="J145" s="45"/>
      <c r="K145" s="46"/>
      <c r="L145" s="45"/>
      <c r="M145" s="46"/>
      <c r="N145" s="45"/>
      <c r="O145" s="46"/>
      <c r="P145" s="45"/>
      <c r="Q145" s="46"/>
      <c r="R145" s="45">
        <v>1</v>
      </c>
      <c r="S145" s="46"/>
      <c r="T145" s="45"/>
      <c r="U145" s="46"/>
      <c r="V145" s="45">
        <v>1</v>
      </c>
      <c r="W145" s="46"/>
      <c r="X145" s="45"/>
      <c r="Y145" s="46"/>
      <c r="Z145" s="45">
        <v>1</v>
      </c>
      <c r="AA145" s="46">
        <v>1</v>
      </c>
      <c r="AB145" s="45">
        <v>2</v>
      </c>
      <c r="AC145" s="46">
        <v>1</v>
      </c>
      <c r="AD145" s="45">
        <v>1</v>
      </c>
      <c r="AE145" s="46">
        <v>1</v>
      </c>
      <c r="AF145" s="45"/>
      <c r="AG145" s="46"/>
      <c r="AH145" s="45">
        <v>1</v>
      </c>
      <c r="AI145" s="46">
        <v>1</v>
      </c>
      <c r="AJ145" s="45"/>
      <c r="AK145" s="46"/>
      <c r="AL145" s="45"/>
      <c r="AM145" s="415"/>
      <c r="AN145" s="110">
        <v>0</v>
      </c>
      <c r="AO145" s="46">
        <v>0</v>
      </c>
      <c r="AP145" s="3"/>
      <c r="CG145" s="5">
        <v>0</v>
      </c>
      <c r="CH145" s="5">
        <v>0</v>
      </c>
      <c r="CI145" s="5">
        <v>0</v>
      </c>
      <c r="CJ145" s="5">
        <v>0</v>
      </c>
    </row>
    <row r="146" spans="1:88" x14ac:dyDescent="0.2">
      <c r="A146" s="2871"/>
      <c r="B146" s="416" t="s">
        <v>209</v>
      </c>
      <c r="C146" s="383">
        <f t="shared" si="16"/>
        <v>0</v>
      </c>
      <c r="D146" s="384">
        <f>+F146+H146+J146+L146+N146+P146+R146+T146+V146+X146+Z146+AB146+AD146+AF146+AH146+AJ146+AL146</f>
        <v>0</v>
      </c>
      <c r="E146" s="358">
        <f t="shared" si="15"/>
        <v>0</v>
      </c>
      <c r="F146" s="45"/>
      <c r="G146" s="46"/>
      <c r="H146" s="45"/>
      <c r="I146" s="46"/>
      <c r="J146" s="45"/>
      <c r="K146" s="46"/>
      <c r="L146" s="45"/>
      <c r="M146" s="46"/>
      <c r="N146" s="45"/>
      <c r="O146" s="46"/>
      <c r="P146" s="45"/>
      <c r="Q146" s="46"/>
      <c r="R146" s="45"/>
      <c r="S146" s="46"/>
      <c r="T146" s="45"/>
      <c r="U146" s="46"/>
      <c r="V146" s="45"/>
      <c r="W146" s="46"/>
      <c r="X146" s="45"/>
      <c r="Y146" s="46"/>
      <c r="Z146" s="45"/>
      <c r="AA146" s="46"/>
      <c r="AB146" s="45"/>
      <c r="AC146" s="46"/>
      <c r="AD146" s="45"/>
      <c r="AE146" s="46"/>
      <c r="AF146" s="45"/>
      <c r="AG146" s="46"/>
      <c r="AH146" s="45"/>
      <c r="AI146" s="46"/>
      <c r="AJ146" s="45"/>
      <c r="AK146" s="46"/>
      <c r="AL146" s="45"/>
      <c r="AM146" s="415"/>
      <c r="AN146" s="110"/>
      <c r="AO146" s="46"/>
      <c r="AP146" s="3"/>
    </row>
    <row r="147" spans="1:88" x14ac:dyDescent="0.2">
      <c r="A147" s="2871"/>
      <c r="B147" s="109" t="s">
        <v>210</v>
      </c>
      <c r="C147" s="421">
        <f t="shared" si="16"/>
        <v>0</v>
      </c>
      <c r="D147" s="422">
        <f t="shared" si="15"/>
        <v>0</v>
      </c>
      <c r="E147" s="423">
        <f t="shared" si="15"/>
        <v>0</v>
      </c>
      <c r="F147" s="79"/>
      <c r="G147" s="73"/>
      <c r="H147" s="79"/>
      <c r="I147" s="73"/>
      <c r="J147" s="79"/>
      <c r="K147" s="73"/>
      <c r="L147" s="79"/>
      <c r="M147" s="73"/>
      <c r="N147" s="79"/>
      <c r="O147" s="73"/>
      <c r="P147" s="79"/>
      <c r="Q147" s="73"/>
      <c r="R147" s="79"/>
      <c r="S147" s="73"/>
      <c r="T147" s="79"/>
      <c r="U147" s="73"/>
      <c r="V147" s="79"/>
      <c r="W147" s="73"/>
      <c r="X147" s="79"/>
      <c r="Y147" s="73"/>
      <c r="Z147" s="79"/>
      <c r="AA147" s="73"/>
      <c r="AB147" s="79"/>
      <c r="AC147" s="73"/>
      <c r="AD147" s="79"/>
      <c r="AE147" s="73"/>
      <c r="AF147" s="79"/>
      <c r="AG147" s="73"/>
      <c r="AH147" s="79"/>
      <c r="AI147" s="73"/>
      <c r="AJ147" s="79"/>
      <c r="AK147" s="73"/>
      <c r="AL147" s="79"/>
      <c r="AM147" s="417"/>
      <c r="AN147" s="418"/>
      <c r="AO147" s="73"/>
      <c r="AP147" s="3"/>
    </row>
    <row r="148" spans="1:88" x14ac:dyDescent="0.2">
      <c r="A148" s="3254"/>
      <c r="B148" s="230" t="s">
        <v>212</v>
      </c>
      <c r="C148" s="401">
        <f t="shared" si="16"/>
        <v>0</v>
      </c>
      <c r="D148" s="402">
        <f t="shared" si="15"/>
        <v>0</v>
      </c>
      <c r="E148" s="419">
        <f t="shared" si="15"/>
        <v>0</v>
      </c>
      <c r="F148" s="88"/>
      <c r="G148" s="89"/>
      <c r="H148" s="88"/>
      <c r="I148" s="89"/>
      <c r="J148" s="88"/>
      <c r="K148" s="89"/>
      <c r="L148" s="88"/>
      <c r="M148" s="89"/>
      <c r="N148" s="88"/>
      <c r="O148" s="89"/>
      <c r="P148" s="88"/>
      <c r="Q148" s="89"/>
      <c r="R148" s="88"/>
      <c r="S148" s="89"/>
      <c r="T148" s="88"/>
      <c r="U148" s="89"/>
      <c r="V148" s="88"/>
      <c r="W148" s="89"/>
      <c r="X148" s="88"/>
      <c r="Y148" s="89"/>
      <c r="Z148" s="88"/>
      <c r="AA148" s="89"/>
      <c r="AB148" s="88"/>
      <c r="AC148" s="89"/>
      <c r="AD148" s="88"/>
      <c r="AE148" s="89"/>
      <c r="AF148" s="88"/>
      <c r="AG148" s="89"/>
      <c r="AH148" s="88"/>
      <c r="AI148" s="89"/>
      <c r="AJ148" s="88"/>
      <c r="AK148" s="89"/>
      <c r="AL148" s="88"/>
      <c r="AM148" s="420"/>
      <c r="AN148" s="126"/>
      <c r="AO148" s="89"/>
      <c r="AP148" s="3"/>
    </row>
    <row r="149" spans="1:88" ht="21.75" customHeight="1" x14ac:dyDescent="0.25">
      <c r="A149" s="9" t="s">
        <v>214</v>
      </c>
      <c r="B149" s="424"/>
      <c r="C149" s="424"/>
      <c r="D149" s="424"/>
      <c r="E149" s="424"/>
      <c r="F149" s="424"/>
      <c r="G149" s="424"/>
      <c r="H149" s="424"/>
      <c r="I149" s="424"/>
      <c r="J149" s="424"/>
      <c r="K149" s="424"/>
      <c r="L149" s="424"/>
      <c r="M149" s="424"/>
      <c r="N149" s="424"/>
      <c r="O149" s="424"/>
      <c r="P149" s="408"/>
    </row>
    <row r="150" spans="1:88" ht="17.25" customHeight="1" x14ac:dyDescent="0.2">
      <c r="A150" s="3255" t="s">
        <v>215</v>
      </c>
      <c r="B150" s="3256" t="s">
        <v>32</v>
      </c>
      <c r="C150" s="3258" t="s">
        <v>186</v>
      </c>
      <c r="D150" s="3259"/>
      <c r="E150" s="3259"/>
      <c r="F150" s="3259"/>
      <c r="G150" s="3259"/>
      <c r="H150" s="3259"/>
      <c r="I150" s="3259"/>
      <c r="J150" s="3259"/>
      <c r="K150" s="3259"/>
      <c r="L150" s="3259"/>
      <c r="M150" s="3259"/>
      <c r="N150" s="3259"/>
      <c r="O150" s="3259"/>
      <c r="P150" s="3259"/>
      <c r="Q150" s="3259"/>
      <c r="R150" s="3259"/>
      <c r="S150" s="3260"/>
      <c r="T150" s="3261" t="s">
        <v>7</v>
      </c>
      <c r="U150" s="3262" t="s">
        <v>8</v>
      </c>
      <c r="BX150" s="2"/>
      <c r="BY150" s="2"/>
      <c r="BZ150" s="2"/>
    </row>
    <row r="151" spans="1:88" ht="24" customHeight="1" x14ac:dyDescent="0.2">
      <c r="A151" s="3254"/>
      <c r="B151" s="3257"/>
      <c r="C151" s="699" t="s">
        <v>216</v>
      </c>
      <c r="D151" s="700" t="s">
        <v>217</v>
      </c>
      <c r="E151" s="700" t="s">
        <v>218</v>
      </c>
      <c r="F151" s="700" t="s">
        <v>69</v>
      </c>
      <c r="G151" s="700" t="s">
        <v>219</v>
      </c>
      <c r="H151" s="700" t="s">
        <v>220</v>
      </c>
      <c r="I151" s="700" t="s">
        <v>221</v>
      </c>
      <c r="J151" s="700" t="s">
        <v>222</v>
      </c>
      <c r="K151" s="700" t="s">
        <v>223</v>
      </c>
      <c r="L151" s="700" t="s">
        <v>224</v>
      </c>
      <c r="M151" s="700" t="s">
        <v>225</v>
      </c>
      <c r="N151" s="700" t="s">
        <v>226</v>
      </c>
      <c r="O151" s="700" t="s">
        <v>227</v>
      </c>
      <c r="P151" s="700" t="s">
        <v>228</v>
      </c>
      <c r="Q151" s="700" t="s">
        <v>229</v>
      </c>
      <c r="R151" s="700" t="s">
        <v>230</v>
      </c>
      <c r="S151" s="701" t="s">
        <v>231</v>
      </c>
      <c r="T151" s="3261"/>
      <c r="U151" s="3262"/>
      <c r="BX151" s="2"/>
      <c r="BY151" s="2"/>
      <c r="BZ151" s="2"/>
    </row>
    <row r="152" spans="1:88" ht="29.25" customHeight="1" x14ac:dyDescent="0.2">
      <c r="A152" s="428" t="s">
        <v>232</v>
      </c>
      <c r="B152" s="702">
        <f>SUM(C152:S152)</f>
        <v>106</v>
      </c>
      <c r="C152" s="88">
        <v>0</v>
      </c>
      <c r="D152" s="145">
        <v>1</v>
      </c>
      <c r="E152" s="145">
        <v>0</v>
      </c>
      <c r="F152" s="145">
        <v>0</v>
      </c>
      <c r="G152" s="145">
        <v>3</v>
      </c>
      <c r="H152" s="145">
        <v>1</v>
      </c>
      <c r="I152" s="145">
        <v>4</v>
      </c>
      <c r="J152" s="145">
        <v>3</v>
      </c>
      <c r="K152" s="145">
        <v>4</v>
      </c>
      <c r="L152" s="145">
        <v>4</v>
      </c>
      <c r="M152" s="145">
        <v>8</v>
      </c>
      <c r="N152" s="145">
        <v>10</v>
      </c>
      <c r="O152" s="145">
        <v>7</v>
      </c>
      <c r="P152" s="145">
        <v>12</v>
      </c>
      <c r="Q152" s="145">
        <v>14</v>
      </c>
      <c r="R152" s="145">
        <v>23</v>
      </c>
      <c r="S152" s="420">
        <v>12</v>
      </c>
      <c r="T152" s="126">
        <v>0</v>
      </c>
      <c r="U152" s="167">
        <v>0</v>
      </c>
      <c r="V152" s="3"/>
      <c r="BX152" s="2"/>
      <c r="BY152" s="2"/>
      <c r="BZ152" s="2"/>
      <c r="CG152" s="5">
        <v>0</v>
      </c>
      <c r="CH152" s="5">
        <v>0</v>
      </c>
      <c r="CI152" s="5">
        <v>0</v>
      </c>
      <c r="CJ152" s="5">
        <v>0</v>
      </c>
    </row>
    <row r="204" spans="1:104" hidden="1" x14ac:dyDescent="0.2"/>
    <row r="205" spans="1:104" hidden="1" x14ac:dyDescent="0.2"/>
    <row r="206" spans="1:104" s="430" customFormat="1" ht="18.75" hidden="1" customHeight="1" x14ac:dyDescent="0.2">
      <c r="A206" s="430">
        <f>SUM(B12:D12,B31:B44,B48:B49,B54,B57,C82:E82,B96:B98,B106:F106,B110:B112,B117:B119,C124:C130,C83:C85,B77,B72:B73,B63:G64)</f>
        <v>61823</v>
      </c>
      <c r="B206" s="430">
        <f>SUM(CG13:CJ134)</f>
        <v>0</v>
      </c>
      <c r="BX206" s="431"/>
      <c r="BY206" s="431"/>
      <c r="BZ206" s="431"/>
      <c r="CA206" s="431"/>
      <c r="CB206" s="431"/>
      <c r="CC206" s="431"/>
      <c r="CD206" s="431"/>
      <c r="CE206" s="431"/>
      <c r="CF206" s="431"/>
      <c r="CG206" s="431"/>
      <c r="CH206" s="431"/>
      <c r="CI206" s="431"/>
      <c r="CJ206" s="431"/>
      <c r="CK206" s="431"/>
      <c r="CL206" s="431"/>
      <c r="CM206" s="431"/>
      <c r="CN206" s="431"/>
      <c r="CO206" s="431"/>
      <c r="CP206" s="431"/>
      <c r="CQ206" s="431"/>
      <c r="CR206" s="431"/>
      <c r="CS206" s="431"/>
      <c r="CT206" s="431"/>
      <c r="CU206" s="431"/>
      <c r="CV206" s="431"/>
      <c r="CW206" s="431"/>
      <c r="CX206" s="431"/>
      <c r="CY206" s="431"/>
      <c r="CZ206" s="431"/>
    </row>
    <row r="207" spans="1:104" hidden="1" x14ac:dyDescent="0.2"/>
    <row r="208" spans="1:104" hidden="1" x14ac:dyDescent="0.2"/>
  </sheetData>
  <mergeCells count="200">
    <mergeCell ref="A6:W6"/>
    <mergeCell ref="A9:A11"/>
    <mergeCell ref="B9:D10"/>
    <mergeCell ref="E9:AN9"/>
    <mergeCell ref="AO9:AO11"/>
    <mergeCell ref="AP9:AP11"/>
    <mergeCell ref="S10:T10"/>
    <mergeCell ref="U10:V10"/>
    <mergeCell ref="W10:X10"/>
    <mergeCell ref="Y10:Z10"/>
    <mergeCell ref="AQ9:AQ11"/>
    <mergeCell ref="AR9:AR11"/>
    <mergeCell ref="AS9:AS11"/>
    <mergeCell ref="E10:F10"/>
    <mergeCell ref="G10:H10"/>
    <mergeCell ref="I10:J10"/>
    <mergeCell ref="K10:L10"/>
    <mergeCell ref="M10:N10"/>
    <mergeCell ref="O10:P10"/>
    <mergeCell ref="Q10:R10"/>
    <mergeCell ref="AM10:AN10"/>
    <mergeCell ref="AA10:AB10"/>
    <mergeCell ref="AC10:AD10"/>
    <mergeCell ref="AE10:AF10"/>
    <mergeCell ref="AG10:AH10"/>
    <mergeCell ref="AI10:AJ10"/>
    <mergeCell ref="AK10:AL10"/>
    <mergeCell ref="A28:A30"/>
    <mergeCell ref="B28:D29"/>
    <mergeCell ref="E28:AN28"/>
    <mergeCell ref="AO28:AO30"/>
    <mergeCell ref="AP28:AP30"/>
    <mergeCell ref="S29:T29"/>
    <mergeCell ref="U29:V29"/>
    <mergeCell ref="W29:X29"/>
    <mergeCell ref="Y29:Z29"/>
    <mergeCell ref="AQ28:AQ30"/>
    <mergeCell ref="AR28:AR30"/>
    <mergeCell ref="AS28:AS30"/>
    <mergeCell ref="E29:F29"/>
    <mergeCell ref="G29:H29"/>
    <mergeCell ref="I29:J29"/>
    <mergeCell ref="K29:L29"/>
    <mergeCell ref="M29:N29"/>
    <mergeCell ref="O29:P29"/>
    <mergeCell ref="Q29:R29"/>
    <mergeCell ref="W51:W53"/>
    <mergeCell ref="E52:E53"/>
    <mergeCell ref="F52:F53"/>
    <mergeCell ref="G52:G53"/>
    <mergeCell ref="H52:H53"/>
    <mergeCell ref="I52:I53"/>
    <mergeCell ref="J52:J53"/>
    <mergeCell ref="AM29:AN29"/>
    <mergeCell ref="A46:A47"/>
    <mergeCell ref="B46:B47"/>
    <mergeCell ref="C46:F46"/>
    <mergeCell ref="G46:J46"/>
    <mergeCell ref="L46:R46"/>
    <mergeCell ref="AA29:AB29"/>
    <mergeCell ref="AC29:AD29"/>
    <mergeCell ref="AE29:AF29"/>
    <mergeCell ref="AG29:AH29"/>
    <mergeCell ref="AI29:AJ29"/>
    <mergeCell ref="AK29:AL29"/>
    <mergeCell ref="S52:S53"/>
    <mergeCell ref="T52:T53"/>
    <mergeCell ref="U52:U53"/>
    <mergeCell ref="V52:V53"/>
    <mergeCell ref="K52:K53"/>
    <mergeCell ref="A66:A67"/>
    <mergeCell ref="B66:C66"/>
    <mergeCell ref="D66:E66"/>
    <mergeCell ref="Q52:Q53"/>
    <mergeCell ref="R52:R53"/>
    <mergeCell ref="A51:A53"/>
    <mergeCell ref="B51:D52"/>
    <mergeCell ref="E51:V51"/>
    <mergeCell ref="A75:A76"/>
    <mergeCell ref="B75:B76"/>
    <mergeCell ref="C75:C76"/>
    <mergeCell ref="D75:D76"/>
    <mergeCell ref="L52:L53"/>
    <mergeCell ref="M52:M53"/>
    <mergeCell ref="N52:N53"/>
    <mergeCell ref="O52:O53"/>
    <mergeCell ref="P52:P53"/>
    <mergeCell ref="A61:A62"/>
    <mergeCell ref="B61:C61"/>
    <mergeCell ref="D61:E61"/>
    <mergeCell ref="F61:G61"/>
    <mergeCell ref="A78:G78"/>
    <mergeCell ref="A79:A81"/>
    <mergeCell ref="B79:B81"/>
    <mergeCell ref="C79:E80"/>
    <mergeCell ref="F79:AI79"/>
    <mergeCell ref="V80:W80"/>
    <mergeCell ref="AD80:AE80"/>
    <mergeCell ref="AF80:AG80"/>
    <mergeCell ref="AH80:AI80"/>
    <mergeCell ref="AJ79:AJ81"/>
    <mergeCell ref="AK79:AK81"/>
    <mergeCell ref="F80:G80"/>
    <mergeCell ref="H80:I80"/>
    <mergeCell ref="J80:K80"/>
    <mergeCell ref="L80:M80"/>
    <mergeCell ref="N80:O80"/>
    <mergeCell ref="P80:Q80"/>
    <mergeCell ref="R80:S80"/>
    <mergeCell ref="T80:U80"/>
    <mergeCell ref="A83:A84"/>
    <mergeCell ref="A87:A88"/>
    <mergeCell ref="B87:B88"/>
    <mergeCell ref="C87:C88"/>
    <mergeCell ref="D87:D88"/>
    <mergeCell ref="E87:E88"/>
    <mergeCell ref="X80:Y80"/>
    <mergeCell ref="Z80:AA80"/>
    <mergeCell ref="AB80:AC80"/>
    <mergeCell ref="A108:A109"/>
    <mergeCell ref="B108:B109"/>
    <mergeCell ref="C108:L108"/>
    <mergeCell ref="M108:M109"/>
    <mergeCell ref="F87:F88"/>
    <mergeCell ref="A89:F89"/>
    <mergeCell ref="A95:F95"/>
    <mergeCell ref="A99:F99"/>
    <mergeCell ref="A100:A102"/>
    <mergeCell ref="B100:E101"/>
    <mergeCell ref="F100:I101"/>
    <mergeCell ref="AO114:AO116"/>
    <mergeCell ref="AP114:AP116"/>
    <mergeCell ref="E115:F115"/>
    <mergeCell ref="G115:H115"/>
    <mergeCell ref="I115:J115"/>
    <mergeCell ref="K115:L115"/>
    <mergeCell ref="M115:N115"/>
    <mergeCell ref="J100:J102"/>
    <mergeCell ref="K100:L101"/>
    <mergeCell ref="M100:N101"/>
    <mergeCell ref="AM115:AN115"/>
    <mergeCell ref="AA115:AB115"/>
    <mergeCell ref="AC115:AD115"/>
    <mergeCell ref="AE115:AF115"/>
    <mergeCell ref="AG115:AH115"/>
    <mergeCell ref="AI115:AJ115"/>
    <mergeCell ref="AK115:AL115"/>
    <mergeCell ref="O115:P115"/>
    <mergeCell ref="Q115:R115"/>
    <mergeCell ref="S115:T115"/>
    <mergeCell ref="U115:V115"/>
    <mergeCell ref="W115:X115"/>
    <mergeCell ref="Y115:Z115"/>
    <mergeCell ref="A114:A116"/>
    <mergeCell ref="B114:D115"/>
    <mergeCell ref="N122:O122"/>
    <mergeCell ref="A124:A126"/>
    <mergeCell ref="A127:A130"/>
    <mergeCell ref="A132:A134"/>
    <mergeCell ref="B132:B134"/>
    <mergeCell ref="C132:C134"/>
    <mergeCell ref="D132:D134"/>
    <mergeCell ref="E132:E134"/>
    <mergeCell ref="F132:AM132"/>
    <mergeCell ref="V133:W133"/>
    <mergeCell ref="A121:B123"/>
    <mergeCell ref="C121:E122"/>
    <mergeCell ref="F121:O121"/>
    <mergeCell ref="P121:P123"/>
    <mergeCell ref="Q121:Q123"/>
    <mergeCell ref="F122:G122"/>
    <mergeCell ref="H122:I122"/>
    <mergeCell ref="J122:K122"/>
    <mergeCell ref="L122:M122"/>
    <mergeCell ref="E114:AN114"/>
    <mergeCell ref="AN132:AN134"/>
    <mergeCell ref="AO132:AO134"/>
    <mergeCell ref="F133:G133"/>
    <mergeCell ref="H133:I133"/>
    <mergeCell ref="J133:K133"/>
    <mergeCell ref="L133:M133"/>
    <mergeCell ref="N133:O133"/>
    <mergeCell ref="P133:Q133"/>
    <mergeCell ref="R133:S133"/>
    <mergeCell ref="T133:U133"/>
    <mergeCell ref="AJ133:AK133"/>
    <mergeCell ref="AL133:AM133"/>
    <mergeCell ref="AB133:AC133"/>
    <mergeCell ref="AD133:AE133"/>
    <mergeCell ref="AF133:AG133"/>
    <mergeCell ref="AH133:AI133"/>
    <mergeCell ref="A135:A142"/>
    <mergeCell ref="A143:A148"/>
    <mergeCell ref="A150:A151"/>
    <mergeCell ref="B150:B151"/>
    <mergeCell ref="C150:S150"/>
    <mergeCell ref="T150:T151"/>
    <mergeCell ref="U150:U151"/>
    <mergeCell ref="X133:Y133"/>
    <mergeCell ref="Z133:AA133"/>
  </mergeCells>
  <dataValidations count="2">
    <dataValidation type="whole" operator="greaterThanOrEqual" allowBlank="1" showInputMessage="1" showErrorMessage="1" errorTitle="Error" error="Favor Ingrese sólo Números." sqref="E13:AS26 E31:AS44 C48:J49 C55:W56 C58:W59 B63:G64 B68:E69 B72:B73 C77:D77 F82:AK85 C90:F94 C96:F98 B103:N105 B110:M112 E117:AP119 F124:Q130 F135:AO148 C152:U152" xr:uid="{8DF98B4A-F808-4C55-982C-9BA2B44AAAEE}">
      <formula1>0</formula1>
    </dataValidation>
    <dataValidation type="whole" allowBlank="1" showInputMessage="1" showErrorMessage="1" sqref="C132:E132" xr:uid="{93C681D3-70C4-4794-AF0C-49461A523665}">
      <formula1>0</formula1>
      <formula2>1E+30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49F9A-D506-4B4E-B2CE-0F7734075505}">
  <dimension ref="A1:CZ208"/>
  <sheetViews>
    <sheetView workbookViewId="0">
      <selection activeCell="A6" sqref="A6:W6"/>
    </sheetView>
  </sheetViews>
  <sheetFormatPr baseColWidth="10" defaultColWidth="11.42578125" defaultRowHeight="14.25" x14ac:dyDescent="0.2"/>
  <cols>
    <col min="1" max="1" width="45.7109375" style="2" customWidth="1"/>
    <col min="2" max="2" width="24" style="2" customWidth="1"/>
    <col min="3" max="3" width="12.5703125" style="2" customWidth="1"/>
    <col min="4" max="4" width="17.28515625" style="2" customWidth="1"/>
    <col min="5" max="5" width="16.28515625" style="2" customWidth="1"/>
    <col min="6" max="6" width="13.85546875" style="2" customWidth="1"/>
    <col min="7" max="7" width="12.28515625" style="2" customWidth="1"/>
    <col min="8" max="8" width="14.5703125" style="2" customWidth="1"/>
    <col min="9" max="9" width="12.28515625" style="2" customWidth="1"/>
    <col min="10" max="10" width="13.28515625" style="2" customWidth="1"/>
    <col min="11" max="12" width="11.42578125" style="2"/>
    <col min="13" max="13" width="11.85546875" style="2" customWidth="1"/>
    <col min="14" max="14" width="13.85546875" style="2" customWidth="1"/>
    <col min="15" max="18" width="11.42578125" style="2"/>
    <col min="19" max="19" width="13.5703125" style="2" customWidth="1"/>
    <col min="20" max="40" width="11.42578125" style="2"/>
    <col min="41" max="41" width="11.28515625" style="2" customWidth="1"/>
    <col min="42" max="42" width="12" style="2" customWidth="1"/>
    <col min="43" max="75" width="11.42578125" style="2"/>
    <col min="76" max="76" width="11.28515625" style="3" customWidth="1"/>
    <col min="77" max="77" width="11.85546875" style="3" customWidth="1"/>
    <col min="78" max="78" width="10.85546875" style="4" customWidth="1"/>
    <col min="79" max="103" width="10.85546875" style="5" hidden="1" customWidth="1"/>
    <col min="104" max="104" width="6.42578125" style="5" hidden="1" customWidth="1"/>
    <col min="105" max="105" width="10.85546875" style="2" customWidth="1"/>
    <col min="106" max="16384" width="11.42578125" style="2"/>
  </cols>
  <sheetData>
    <row r="1" spans="1:104" ht="16.350000000000001" customHeight="1" x14ac:dyDescent="0.2">
      <c r="A1" s="1" t="s">
        <v>0</v>
      </c>
    </row>
    <row r="2" spans="1:104" ht="16.350000000000001" customHeight="1" x14ac:dyDescent="0.2">
      <c r="A2" s="1" t="str">
        <f>CONCATENATE("COMUNA: ",[6]NOMBRE!B2," - ","( ",[6]NOMBRE!C2,[6]NOMBRE!D2,[6]NOMBRE!E2,[6]NOMBRE!F2,[6]NOMBRE!G2," )")</f>
        <v>COMUNA: LINARES - ( 07401 )</v>
      </c>
    </row>
    <row r="3" spans="1:104" ht="16.350000000000001" customHeight="1" x14ac:dyDescent="0.2">
      <c r="A3" s="1" t="str">
        <f>CONCATENATE("ESTABLECIMIENTO/ESTRATEGIA: ",[6]NOMBRE!B3," - ","( ",[6]NOMBRE!C3,[6]NOMBRE!D3,[6]NOMBRE!E3,[6]NOMBRE!F3,[6]NOMBRE!G3,[6]NOMBRE!H3," )")</f>
        <v>ESTABLECIMIENTO/ESTRATEGIA: HOSPITAL PRESIDENTE CARLOS IBAÑEZ DEL CAMPO - ( 116108 )</v>
      </c>
    </row>
    <row r="4" spans="1:104" ht="16.350000000000001" customHeight="1" x14ac:dyDescent="0.2">
      <c r="A4" s="1" t="str">
        <f>CONCATENATE("MES: ",[6]NOMBRE!B6," - ","( ",[6]NOMBRE!C6,[6]NOMBRE!D6," )")</f>
        <v>MES: MAYO - ( 05 )</v>
      </c>
    </row>
    <row r="5" spans="1:104" ht="16.350000000000001" customHeight="1" x14ac:dyDescent="0.2">
      <c r="A5" s="1" t="str">
        <f>CONCATENATE("AÑO: ",[6]NOMBRE!B7)</f>
        <v>AÑO: 2022</v>
      </c>
    </row>
    <row r="6" spans="1:104" ht="15" x14ac:dyDescent="0.2">
      <c r="A6" s="2974" t="s">
        <v>1</v>
      </c>
      <c r="B6" s="2974"/>
      <c r="C6" s="2974"/>
      <c r="D6" s="2974"/>
      <c r="E6" s="2974"/>
      <c r="F6" s="2974"/>
      <c r="G6" s="2974"/>
      <c r="H6" s="2974"/>
      <c r="I6" s="2974"/>
      <c r="J6" s="2974"/>
      <c r="K6" s="2974"/>
      <c r="L6" s="2974"/>
      <c r="M6" s="2974"/>
      <c r="N6" s="2974"/>
      <c r="O6" s="2974"/>
      <c r="P6" s="2974"/>
      <c r="Q6" s="2974"/>
      <c r="R6" s="2974"/>
      <c r="S6" s="2974"/>
      <c r="T6" s="2974"/>
      <c r="U6" s="2974"/>
      <c r="V6" s="2974"/>
      <c r="W6" s="2974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</row>
    <row r="7" spans="1:104" ht="15" x14ac:dyDescent="0.2">
      <c r="A7" s="483"/>
      <c r="B7" s="483"/>
      <c r="C7" s="483"/>
      <c r="D7" s="483"/>
      <c r="E7" s="483"/>
      <c r="F7" s="483"/>
      <c r="G7" s="483"/>
      <c r="H7" s="483"/>
      <c r="I7" s="483"/>
      <c r="J7" s="483"/>
      <c r="K7" s="483"/>
      <c r="L7" s="483"/>
      <c r="M7" s="483"/>
      <c r="N7" s="483"/>
      <c r="O7" s="483"/>
      <c r="P7" s="483"/>
      <c r="Q7" s="483"/>
      <c r="R7" s="483"/>
      <c r="S7" s="483"/>
      <c r="T7" s="483"/>
      <c r="U7" s="483"/>
      <c r="V7" s="483"/>
      <c r="W7" s="483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</row>
    <row r="8" spans="1:104" ht="31.35" customHeight="1" x14ac:dyDescent="0.2">
      <c r="A8" s="9" t="s">
        <v>2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"/>
      <c r="Z8" s="1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</row>
    <row r="9" spans="1:104" ht="20.100000000000001" customHeight="1" x14ac:dyDescent="0.2">
      <c r="A9" s="3087" t="s">
        <v>3</v>
      </c>
      <c r="B9" s="3317" t="s">
        <v>4</v>
      </c>
      <c r="C9" s="3338"/>
      <c r="D9" s="3313"/>
      <c r="E9" s="3283" t="s">
        <v>5</v>
      </c>
      <c r="F9" s="3369"/>
      <c r="G9" s="3369"/>
      <c r="H9" s="3369"/>
      <c r="I9" s="3369"/>
      <c r="J9" s="3369"/>
      <c r="K9" s="3369"/>
      <c r="L9" s="3369"/>
      <c r="M9" s="3369"/>
      <c r="N9" s="3369"/>
      <c r="O9" s="3369"/>
      <c r="P9" s="3369"/>
      <c r="Q9" s="3369"/>
      <c r="R9" s="3369"/>
      <c r="S9" s="3369"/>
      <c r="T9" s="3369"/>
      <c r="U9" s="3369"/>
      <c r="V9" s="3369"/>
      <c r="W9" s="3369"/>
      <c r="X9" s="3369"/>
      <c r="Y9" s="3369"/>
      <c r="Z9" s="3369"/>
      <c r="AA9" s="3369"/>
      <c r="AB9" s="3369"/>
      <c r="AC9" s="3369"/>
      <c r="AD9" s="3369"/>
      <c r="AE9" s="3369"/>
      <c r="AF9" s="3369"/>
      <c r="AG9" s="3369"/>
      <c r="AH9" s="3369"/>
      <c r="AI9" s="3369"/>
      <c r="AJ9" s="3369"/>
      <c r="AK9" s="3369"/>
      <c r="AL9" s="3369"/>
      <c r="AM9" s="3369"/>
      <c r="AN9" s="3404"/>
      <c r="AO9" s="3313" t="s">
        <v>6</v>
      </c>
      <c r="AP9" s="3253" t="s">
        <v>7</v>
      </c>
      <c r="AQ9" s="3253" t="s">
        <v>8</v>
      </c>
      <c r="AR9" s="3313" t="s">
        <v>9</v>
      </c>
      <c r="AS9" s="3313" t="s">
        <v>10</v>
      </c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W9" s="3"/>
      <c r="BY9" s="4"/>
      <c r="CZ9" s="2"/>
    </row>
    <row r="10" spans="1:104" ht="20.100000000000001" customHeight="1" x14ac:dyDescent="0.2">
      <c r="A10" s="2888"/>
      <c r="B10" s="3270"/>
      <c r="C10" s="2894"/>
      <c r="D10" s="3393"/>
      <c r="E10" s="3283" t="s">
        <v>11</v>
      </c>
      <c r="F10" s="3406"/>
      <c r="G10" s="3263" t="s">
        <v>12</v>
      </c>
      <c r="H10" s="3405"/>
      <c r="I10" s="3263" t="s">
        <v>13</v>
      </c>
      <c r="J10" s="3405"/>
      <c r="K10" s="3263" t="s">
        <v>14</v>
      </c>
      <c r="L10" s="3405"/>
      <c r="M10" s="3263" t="s">
        <v>15</v>
      </c>
      <c r="N10" s="3405"/>
      <c r="O10" s="3263" t="s">
        <v>16</v>
      </c>
      <c r="P10" s="3405"/>
      <c r="Q10" s="3263" t="s">
        <v>17</v>
      </c>
      <c r="R10" s="3405"/>
      <c r="S10" s="3263" t="s">
        <v>18</v>
      </c>
      <c r="T10" s="3405"/>
      <c r="U10" s="3263" t="s">
        <v>19</v>
      </c>
      <c r="V10" s="3405"/>
      <c r="W10" s="3263" t="s">
        <v>20</v>
      </c>
      <c r="X10" s="3405"/>
      <c r="Y10" s="3263" t="s">
        <v>21</v>
      </c>
      <c r="Z10" s="3405"/>
      <c r="AA10" s="3263" t="s">
        <v>22</v>
      </c>
      <c r="AB10" s="3405"/>
      <c r="AC10" s="3263" t="s">
        <v>23</v>
      </c>
      <c r="AD10" s="3405"/>
      <c r="AE10" s="3263" t="s">
        <v>24</v>
      </c>
      <c r="AF10" s="3405"/>
      <c r="AG10" s="3263" t="s">
        <v>25</v>
      </c>
      <c r="AH10" s="3405"/>
      <c r="AI10" s="3263" t="s">
        <v>26</v>
      </c>
      <c r="AJ10" s="3405"/>
      <c r="AK10" s="3263" t="s">
        <v>27</v>
      </c>
      <c r="AL10" s="3405"/>
      <c r="AM10" s="3283" t="s">
        <v>28</v>
      </c>
      <c r="AN10" s="3404"/>
      <c r="AO10" s="2892"/>
      <c r="AP10" s="2871"/>
      <c r="AQ10" s="2871"/>
      <c r="AR10" s="2892"/>
      <c r="AS10" s="2892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W10" s="3"/>
      <c r="BY10" s="4"/>
      <c r="CZ10" s="2"/>
    </row>
    <row r="11" spans="1:104" ht="20.100000000000001" customHeight="1" x14ac:dyDescent="0.2">
      <c r="A11" s="3397"/>
      <c r="B11" s="705" t="s">
        <v>29</v>
      </c>
      <c r="C11" s="706" t="s">
        <v>30</v>
      </c>
      <c r="D11" s="707" t="s">
        <v>31</v>
      </c>
      <c r="E11" s="708" t="s">
        <v>30</v>
      </c>
      <c r="F11" s="709" t="s">
        <v>31</v>
      </c>
      <c r="G11" s="708" t="s">
        <v>30</v>
      </c>
      <c r="H11" s="709" t="s">
        <v>31</v>
      </c>
      <c r="I11" s="708" t="s">
        <v>30</v>
      </c>
      <c r="J11" s="709" t="s">
        <v>31</v>
      </c>
      <c r="K11" s="708" t="s">
        <v>30</v>
      </c>
      <c r="L11" s="709" t="s">
        <v>31</v>
      </c>
      <c r="M11" s="708" t="s">
        <v>30</v>
      </c>
      <c r="N11" s="709" t="s">
        <v>31</v>
      </c>
      <c r="O11" s="708" t="s">
        <v>30</v>
      </c>
      <c r="P11" s="709" t="s">
        <v>31</v>
      </c>
      <c r="Q11" s="708" t="s">
        <v>30</v>
      </c>
      <c r="R11" s="709" t="s">
        <v>31</v>
      </c>
      <c r="S11" s="708" t="s">
        <v>30</v>
      </c>
      <c r="T11" s="709" t="s">
        <v>31</v>
      </c>
      <c r="U11" s="708" t="s">
        <v>30</v>
      </c>
      <c r="V11" s="709" t="s">
        <v>31</v>
      </c>
      <c r="W11" s="708" t="s">
        <v>30</v>
      </c>
      <c r="X11" s="709" t="s">
        <v>31</v>
      </c>
      <c r="Y11" s="708" t="s">
        <v>30</v>
      </c>
      <c r="Z11" s="709" t="s">
        <v>31</v>
      </c>
      <c r="AA11" s="708" t="s">
        <v>30</v>
      </c>
      <c r="AB11" s="709" t="s">
        <v>31</v>
      </c>
      <c r="AC11" s="708" t="s">
        <v>30</v>
      </c>
      <c r="AD11" s="709" t="s">
        <v>31</v>
      </c>
      <c r="AE11" s="708" t="s">
        <v>30</v>
      </c>
      <c r="AF11" s="709" t="s">
        <v>31</v>
      </c>
      <c r="AG11" s="708" t="s">
        <v>30</v>
      </c>
      <c r="AH11" s="709" t="s">
        <v>31</v>
      </c>
      <c r="AI11" s="708" t="s">
        <v>30</v>
      </c>
      <c r="AJ11" s="709" t="s">
        <v>31</v>
      </c>
      <c r="AK11" s="708" t="s">
        <v>30</v>
      </c>
      <c r="AL11" s="709" t="s">
        <v>31</v>
      </c>
      <c r="AM11" s="708" t="s">
        <v>30</v>
      </c>
      <c r="AN11" s="710" t="s">
        <v>31</v>
      </c>
      <c r="AO11" s="3393"/>
      <c r="AP11" s="3357"/>
      <c r="AQ11" s="3357"/>
      <c r="AR11" s="3393"/>
      <c r="AS11" s="3393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W11" s="3"/>
      <c r="BY11" s="4"/>
      <c r="CZ11" s="2"/>
    </row>
    <row r="12" spans="1:104" ht="16.350000000000001" customHeight="1" x14ac:dyDescent="0.2">
      <c r="A12" s="711" t="s">
        <v>32</v>
      </c>
      <c r="B12" s="712">
        <f>SUM(B13:B26)</f>
        <v>0</v>
      </c>
      <c r="C12" s="713">
        <f>SUM(C13:C26)</f>
        <v>0</v>
      </c>
      <c r="D12" s="20">
        <f>SUM(D13:D26)</f>
        <v>0</v>
      </c>
      <c r="E12" s="708">
        <f>SUM(E13:E26)</f>
        <v>0</v>
      </c>
      <c r="F12" s="21">
        <f t="shared" ref="F12:AO12" si="0">SUM(F13:F26)</f>
        <v>0</v>
      </c>
      <c r="G12" s="22">
        <f>SUM(G13:G26)</f>
        <v>0</v>
      </c>
      <c r="H12" s="21">
        <f t="shared" si="0"/>
        <v>0</v>
      </c>
      <c r="I12" s="708">
        <f t="shared" si="0"/>
        <v>0</v>
      </c>
      <c r="J12" s="21">
        <f t="shared" si="0"/>
        <v>0</v>
      </c>
      <c r="K12" s="708">
        <f t="shared" si="0"/>
        <v>0</v>
      </c>
      <c r="L12" s="21">
        <f t="shared" si="0"/>
        <v>0</v>
      </c>
      <c r="M12" s="708">
        <f t="shared" si="0"/>
        <v>0</v>
      </c>
      <c r="N12" s="21">
        <f t="shared" si="0"/>
        <v>0</v>
      </c>
      <c r="O12" s="708">
        <f t="shared" si="0"/>
        <v>0</v>
      </c>
      <c r="P12" s="21">
        <f t="shared" si="0"/>
        <v>0</v>
      </c>
      <c r="Q12" s="708">
        <f t="shared" si="0"/>
        <v>0</v>
      </c>
      <c r="R12" s="21">
        <f t="shared" si="0"/>
        <v>0</v>
      </c>
      <c r="S12" s="708">
        <f t="shared" si="0"/>
        <v>0</v>
      </c>
      <c r="T12" s="21">
        <f t="shared" si="0"/>
        <v>0</v>
      </c>
      <c r="U12" s="708">
        <f>SUM(U13:U26)</f>
        <v>0</v>
      </c>
      <c r="V12" s="21">
        <f>SUM(V13:V26)</f>
        <v>0</v>
      </c>
      <c r="W12" s="708">
        <f t="shared" si="0"/>
        <v>0</v>
      </c>
      <c r="X12" s="21">
        <f t="shared" si="0"/>
        <v>0</v>
      </c>
      <c r="Y12" s="708">
        <f t="shared" si="0"/>
        <v>0</v>
      </c>
      <c r="Z12" s="21">
        <f t="shared" si="0"/>
        <v>0</v>
      </c>
      <c r="AA12" s="708">
        <f t="shared" si="0"/>
        <v>0</v>
      </c>
      <c r="AB12" s="21">
        <f t="shared" si="0"/>
        <v>0</v>
      </c>
      <c r="AC12" s="708">
        <f t="shared" si="0"/>
        <v>0</v>
      </c>
      <c r="AD12" s="21">
        <f t="shared" si="0"/>
        <v>0</v>
      </c>
      <c r="AE12" s="708">
        <f t="shared" si="0"/>
        <v>0</v>
      </c>
      <c r="AF12" s="21">
        <f t="shared" si="0"/>
        <v>0</v>
      </c>
      <c r="AG12" s="708">
        <f t="shared" si="0"/>
        <v>0</v>
      </c>
      <c r="AH12" s="21">
        <f t="shared" si="0"/>
        <v>0</v>
      </c>
      <c r="AI12" s="708">
        <f t="shared" si="0"/>
        <v>0</v>
      </c>
      <c r="AJ12" s="21">
        <f t="shared" si="0"/>
        <v>0</v>
      </c>
      <c r="AK12" s="708">
        <f t="shared" si="0"/>
        <v>0</v>
      </c>
      <c r="AL12" s="21">
        <f t="shared" si="0"/>
        <v>0</v>
      </c>
      <c r="AM12" s="708">
        <f t="shared" si="0"/>
        <v>0</v>
      </c>
      <c r="AN12" s="23">
        <f t="shared" si="0"/>
        <v>0</v>
      </c>
      <c r="AO12" s="709">
        <f t="shared" si="0"/>
        <v>0</v>
      </c>
      <c r="AP12" s="24">
        <f>SUM(AP13:AP26)</f>
        <v>0</v>
      </c>
      <c r="AQ12" s="714">
        <f>SUM(AQ13:AQ26)</f>
        <v>0</v>
      </c>
      <c r="AR12" s="709">
        <f>SUM(AR13:AR26)</f>
        <v>0</v>
      </c>
      <c r="AS12" s="709">
        <f>SUM(AS13:AS26)</f>
        <v>0</v>
      </c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W12" s="3"/>
      <c r="BY12" s="4"/>
      <c r="CZ12" s="2"/>
    </row>
    <row r="13" spans="1:104" ht="16.350000000000001" customHeight="1" x14ac:dyDescent="0.2">
      <c r="A13" s="26" t="s">
        <v>33</v>
      </c>
      <c r="B13" s="27">
        <f>SUM(C13:D13)</f>
        <v>0</v>
      </c>
      <c r="C13" s="715">
        <f>SUM(E13+G13+I13+K13+M13+O13+Q13+S13+U13+W13+Y13+AA13+AC13+AE13+AG13+AI13+AK13+AM13)</f>
        <v>0</v>
      </c>
      <c r="D13" s="716">
        <f>SUM(F13+H13+J13+L13+N13+P13+R13+T13+V13+X13+Z13+AB13+AD13+AF13+AH13+AJ13+AL13+AN13)</f>
        <v>0</v>
      </c>
      <c r="E13" s="717"/>
      <c r="F13" s="718"/>
      <c r="G13" s="717"/>
      <c r="H13" s="718"/>
      <c r="I13" s="717"/>
      <c r="J13" s="719"/>
      <c r="K13" s="717"/>
      <c r="L13" s="719"/>
      <c r="M13" s="717"/>
      <c r="N13" s="719"/>
      <c r="O13" s="717"/>
      <c r="P13" s="719"/>
      <c r="Q13" s="717"/>
      <c r="R13" s="719"/>
      <c r="S13" s="717"/>
      <c r="T13" s="719"/>
      <c r="U13" s="717"/>
      <c r="V13" s="719"/>
      <c r="W13" s="717"/>
      <c r="X13" s="719"/>
      <c r="Y13" s="717"/>
      <c r="Z13" s="719"/>
      <c r="AA13" s="717"/>
      <c r="AB13" s="719"/>
      <c r="AC13" s="717"/>
      <c r="AD13" s="719"/>
      <c r="AE13" s="717"/>
      <c r="AF13" s="719"/>
      <c r="AG13" s="717"/>
      <c r="AH13" s="719"/>
      <c r="AI13" s="717"/>
      <c r="AJ13" s="719"/>
      <c r="AK13" s="717"/>
      <c r="AL13" s="719"/>
      <c r="AM13" s="720"/>
      <c r="AN13" s="721"/>
      <c r="AO13" s="718"/>
      <c r="AP13" s="722"/>
      <c r="AQ13" s="722"/>
      <c r="AR13" s="723"/>
      <c r="AS13" s="723"/>
      <c r="AT13" s="37"/>
      <c r="AU13" s="38"/>
      <c r="AV13" s="38"/>
      <c r="AW13" s="38"/>
      <c r="AX13" s="38"/>
      <c r="AY13" s="38"/>
      <c r="AZ13" s="38"/>
      <c r="BA13" s="38"/>
      <c r="BB13" s="38"/>
      <c r="BC13" s="38"/>
      <c r="BD13" s="8"/>
      <c r="BE13" s="8"/>
      <c r="BF13" s="8"/>
      <c r="BW13" s="3"/>
      <c r="BY13" s="4"/>
      <c r="CA13" s="39"/>
      <c r="CG13" s="40">
        <v>0</v>
      </c>
      <c r="CH13" s="40"/>
      <c r="CI13" s="40">
        <v>0</v>
      </c>
      <c r="CJ13" s="40">
        <v>0</v>
      </c>
      <c r="CZ13" s="2"/>
    </row>
    <row r="14" spans="1:104" ht="16.350000000000001" customHeight="1" x14ac:dyDescent="0.2">
      <c r="A14" s="41" t="s">
        <v>34</v>
      </c>
      <c r="B14" s="42">
        <f t="shared" ref="B14:B26" si="1">SUM(C14:D14)</f>
        <v>0</v>
      </c>
      <c r="C14" s="43">
        <f>SUM(E14+G14+I14)</f>
        <v>0</v>
      </c>
      <c r="D14" s="44">
        <f>SUM(F14+H14+J14)</f>
        <v>0</v>
      </c>
      <c r="E14" s="45"/>
      <c r="F14" s="46"/>
      <c r="G14" s="45"/>
      <c r="H14" s="46"/>
      <c r="I14" s="45"/>
      <c r="J14" s="47"/>
      <c r="K14" s="48"/>
      <c r="L14" s="49"/>
      <c r="M14" s="48"/>
      <c r="N14" s="49"/>
      <c r="O14" s="48"/>
      <c r="P14" s="49"/>
      <c r="Q14" s="48"/>
      <c r="R14" s="49"/>
      <c r="S14" s="48"/>
      <c r="T14" s="49"/>
      <c r="U14" s="48"/>
      <c r="V14" s="49"/>
      <c r="W14" s="48"/>
      <c r="X14" s="49"/>
      <c r="Y14" s="48"/>
      <c r="Z14" s="49"/>
      <c r="AA14" s="48"/>
      <c r="AB14" s="49"/>
      <c r="AC14" s="48"/>
      <c r="AD14" s="49"/>
      <c r="AE14" s="48"/>
      <c r="AF14" s="49"/>
      <c r="AG14" s="48"/>
      <c r="AH14" s="49"/>
      <c r="AI14" s="48"/>
      <c r="AJ14" s="49"/>
      <c r="AK14" s="48"/>
      <c r="AL14" s="49"/>
      <c r="AM14" s="48"/>
      <c r="AN14" s="50"/>
      <c r="AO14" s="46"/>
      <c r="AP14" s="51"/>
      <c r="AQ14" s="51"/>
      <c r="AR14" s="52"/>
      <c r="AS14" s="52"/>
      <c r="AT14" s="37"/>
      <c r="AU14" s="38"/>
      <c r="AV14" s="38"/>
      <c r="AW14" s="38"/>
      <c r="AX14" s="38"/>
      <c r="AY14" s="38"/>
      <c r="AZ14" s="38"/>
      <c r="BA14" s="38"/>
      <c r="BB14" s="38"/>
      <c r="BC14" s="38"/>
      <c r="BD14" s="8"/>
      <c r="BE14" s="8"/>
      <c r="BF14" s="8"/>
      <c r="BW14" s="3"/>
      <c r="BY14" s="4"/>
      <c r="CA14" s="39"/>
      <c r="CG14" s="40">
        <v>0</v>
      </c>
      <c r="CH14" s="40"/>
      <c r="CI14" s="40">
        <v>0</v>
      </c>
      <c r="CJ14" s="40">
        <v>0</v>
      </c>
      <c r="CZ14" s="2"/>
    </row>
    <row r="15" spans="1:104" ht="16.350000000000001" customHeight="1" x14ac:dyDescent="0.2">
      <c r="A15" s="53" t="s">
        <v>35</v>
      </c>
      <c r="B15" s="42">
        <f t="shared" si="1"/>
        <v>0</v>
      </c>
      <c r="C15" s="43">
        <f>SUM(E15+G15+I15+K15+M15+O15+Q15+S15+U15+W15+Y15+AA15+AC15+AE15+AG15+AI15+AK15+AM15)</f>
        <v>0</v>
      </c>
      <c r="D15" s="44">
        <f>SUM(F15+H15+J15+L15+N15+P15+R15+T15+V15+X15+Z15+AB15+AD15+AF15+AH15+AJ15+AL15+AN15)</f>
        <v>0</v>
      </c>
      <c r="E15" s="45"/>
      <c r="F15" s="46"/>
      <c r="G15" s="45"/>
      <c r="H15" s="46"/>
      <c r="I15" s="45"/>
      <c r="J15" s="47"/>
      <c r="K15" s="45"/>
      <c r="L15" s="47"/>
      <c r="M15" s="45"/>
      <c r="N15" s="47"/>
      <c r="O15" s="45"/>
      <c r="P15" s="47"/>
      <c r="Q15" s="45"/>
      <c r="R15" s="47"/>
      <c r="S15" s="45"/>
      <c r="T15" s="47"/>
      <c r="U15" s="45"/>
      <c r="V15" s="47"/>
      <c r="W15" s="45"/>
      <c r="X15" s="47"/>
      <c r="Y15" s="45"/>
      <c r="Z15" s="47"/>
      <c r="AA15" s="45"/>
      <c r="AB15" s="47"/>
      <c r="AC15" s="45"/>
      <c r="AD15" s="47"/>
      <c r="AE15" s="45"/>
      <c r="AF15" s="47"/>
      <c r="AG15" s="45"/>
      <c r="AH15" s="47"/>
      <c r="AI15" s="45"/>
      <c r="AJ15" s="47"/>
      <c r="AK15" s="45"/>
      <c r="AL15" s="47"/>
      <c r="AM15" s="54"/>
      <c r="AN15" s="55"/>
      <c r="AO15" s="46"/>
      <c r="AP15" s="51"/>
      <c r="AQ15" s="51"/>
      <c r="AR15" s="52"/>
      <c r="AS15" s="52"/>
      <c r="AT15" s="37"/>
      <c r="AU15" s="38"/>
      <c r="AV15" s="38"/>
      <c r="AW15" s="38"/>
      <c r="AX15" s="38"/>
      <c r="AY15" s="38"/>
      <c r="AZ15" s="38"/>
      <c r="BA15" s="38"/>
      <c r="BB15" s="38"/>
      <c r="BC15" s="38"/>
      <c r="BD15" s="8"/>
      <c r="BE15" s="8"/>
      <c r="BF15" s="8"/>
      <c r="BW15" s="3"/>
      <c r="BY15" s="4"/>
      <c r="CA15" s="39"/>
      <c r="CG15" s="40">
        <v>0</v>
      </c>
      <c r="CH15" s="40"/>
      <c r="CI15" s="40">
        <v>0</v>
      </c>
      <c r="CJ15" s="40">
        <v>0</v>
      </c>
      <c r="CZ15" s="2"/>
    </row>
    <row r="16" spans="1:104" ht="16.350000000000001" customHeight="1" x14ac:dyDescent="0.2">
      <c r="A16" s="56" t="s">
        <v>36</v>
      </c>
      <c r="B16" s="57">
        <f t="shared" si="1"/>
        <v>0</v>
      </c>
      <c r="C16" s="58">
        <f>SUM(I16+K16+M16+O16+Q16+S16+U16+W16+Y16+AA16+AC16+AE16+AG16+AI16+AK16+AM16)</f>
        <v>0</v>
      </c>
      <c r="D16" s="59">
        <f>SUM(J16+L16+N16+P16+R16+T16+V16+X16+Z16+AB16+AD16+AF16+AH16+AJ16+AL16+AN16)</f>
        <v>0</v>
      </c>
      <c r="E16" s="48"/>
      <c r="F16" s="49"/>
      <c r="G16" s="60"/>
      <c r="H16" s="61"/>
      <c r="I16" s="45"/>
      <c r="J16" s="47"/>
      <c r="K16" s="45"/>
      <c r="L16" s="47"/>
      <c r="M16" s="45"/>
      <c r="N16" s="47"/>
      <c r="O16" s="45"/>
      <c r="P16" s="47"/>
      <c r="Q16" s="45"/>
      <c r="R16" s="47"/>
      <c r="S16" s="45"/>
      <c r="T16" s="47"/>
      <c r="U16" s="45"/>
      <c r="V16" s="47"/>
      <c r="W16" s="45"/>
      <c r="X16" s="47"/>
      <c r="Y16" s="45"/>
      <c r="Z16" s="47"/>
      <c r="AA16" s="45"/>
      <c r="AB16" s="47"/>
      <c r="AC16" s="45"/>
      <c r="AD16" s="47"/>
      <c r="AE16" s="45"/>
      <c r="AF16" s="47"/>
      <c r="AG16" s="45"/>
      <c r="AH16" s="47"/>
      <c r="AI16" s="45"/>
      <c r="AJ16" s="47"/>
      <c r="AK16" s="45"/>
      <c r="AL16" s="47"/>
      <c r="AM16" s="54"/>
      <c r="AN16" s="55"/>
      <c r="AO16" s="46"/>
      <c r="AP16" s="51"/>
      <c r="AQ16" s="51"/>
      <c r="AR16" s="52"/>
      <c r="AS16" s="52"/>
      <c r="AT16" s="37"/>
      <c r="AU16" s="38"/>
      <c r="AV16" s="38"/>
      <c r="AW16" s="38"/>
      <c r="AX16" s="38"/>
      <c r="AY16" s="38"/>
      <c r="AZ16" s="38"/>
      <c r="BA16" s="38"/>
      <c r="BB16" s="38"/>
      <c r="BC16" s="38"/>
      <c r="BD16" s="8"/>
      <c r="BE16" s="8"/>
      <c r="BF16" s="8"/>
      <c r="BW16" s="3"/>
      <c r="BY16" s="4"/>
      <c r="CA16" s="39"/>
      <c r="CG16" s="40">
        <v>0</v>
      </c>
      <c r="CH16" s="40"/>
      <c r="CI16" s="40">
        <v>0</v>
      </c>
      <c r="CJ16" s="40">
        <v>0</v>
      </c>
      <c r="CZ16" s="2"/>
    </row>
    <row r="17" spans="1:104" ht="16.350000000000001" customHeight="1" x14ac:dyDescent="0.2">
      <c r="A17" s="62" t="s">
        <v>37</v>
      </c>
      <c r="B17" s="42">
        <f t="shared" si="1"/>
        <v>0</v>
      </c>
      <c r="C17" s="43">
        <f>SUM(U17+W17+Y17+AA17+AC17+AE17+AG17+AI17+AK17+AM17)</f>
        <v>0</v>
      </c>
      <c r="D17" s="44">
        <f>SUM(V17+X17+Z17+AB17+AD17+AF17+AH17+AJ17+AL17+AN17)</f>
        <v>0</v>
      </c>
      <c r="E17" s="48"/>
      <c r="F17" s="63"/>
      <c r="G17" s="48"/>
      <c r="H17" s="63"/>
      <c r="I17" s="48"/>
      <c r="J17" s="49"/>
      <c r="K17" s="48"/>
      <c r="L17" s="49"/>
      <c r="M17" s="48"/>
      <c r="N17" s="49"/>
      <c r="O17" s="48"/>
      <c r="P17" s="49"/>
      <c r="Q17" s="48"/>
      <c r="R17" s="49"/>
      <c r="S17" s="48"/>
      <c r="T17" s="49"/>
      <c r="U17" s="45"/>
      <c r="V17" s="47"/>
      <c r="W17" s="45"/>
      <c r="X17" s="47"/>
      <c r="Y17" s="45"/>
      <c r="Z17" s="47"/>
      <c r="AA17" s="45"/>
      <c r="AB17" s="47"/>
      <c r="AC17" s="45"/>
      <c r="AD17" s="47"/>
      <c r="AE17" s="45"/>
      <c r="AF17" s="47"/>
      <c r="AG17" s="45"/>
      <c r="AH17" s="47"/>
      <c r="AI17" s="45"/>
      <c r="AJ17" s="47"/>
      <c r="AK17" s="45"/>
      <c r="AL17" s="47"/>
      <c r="AM17" s="54"/>
      <c r="AN17" s="55"/>
      <c r="AO17" s="46"/>
      <c r="AP17" s="51"/>
      <c r="AQ17" s="51"/>
      <c r="AR17" s="52"/>
      <c r="AS17" s="52"/>
      <c r="AT17" s="37"/>
      <c r="AU17" s="38"/>
      <c r="AV17" s="38"/>
      <c r="AW17" s="38"/>
      <c r="AX17" s="38"/>
      <c r="AY17" s="38"/>
      <c r="AZ17" s="38"/>
      <c r="BA17" s="38"/>
      <c r="BB17" s="38"/>
      <c r="BC17" s="38"/>
      <c r="BD17" s="8"/>
      <c r="BE17" s="8"/>
      <c r="BF17" s="8"/>
      <c r="BW17" s="3"/>
      <c r="BY17" s="4"/>
      <c r="CA17" s="39"/>
      <c r="CG17" s="40">
        <v>0</v>
      </c>
      <c r="CH17" s="40"/>
      <c r="CI17" s="40">
        <v>0</v>
      </c>
      <c r="CJ17" s="40">
        <v>0</v>
      </c>
      <c r="CZ17" s="2"/>
    </row>
    <row r="18" spans="1:104" ht="16.350000000000001" customHeight="1" x14ac:dyDescent="0.2">
      <c r="A18" s="64" t="s">
        <v>38</v>
      </c>
      <c r="B18" s="42">
        <f t="shared" si="1"/>
        <v>0</v>
      </c>
      <c r="C18" s="43">
        <f>SUM(E18+G18+I18+K18+M18+O18+Q18+S18+U18+W18+Y18+AA18+AC18+AE18+AG18+AI18+AK18+AM18)</f>
        <v>0</v>
      </c>
      <c r="D18" s="44">
        <f>SUM(F18+H18+J18+L18+N18+P18+R18+T18+V18+X18+Z18+AB18+AD18+AF18+AH18+AJ18+AL18+AN18)</f>
        <v>0</v>
      </c>
      <c r="E18" s="45"/>
      <c r="F18" s="46"/>
      <c r="G18" s="45"/>
      <c r="H18" s="46"/>
      <c r="I18" s="45"/>
      <c r="J18" s="47"/>
      <c r="K18" s="65"/>
      <c r="L18" s="47"/>
      <c r="M18" s="45"/>
      <c r="N18" s="47"/>
      <c r="O18" s="45"/>
      <c r="P18" s="47"/>
      <c r="Q18" s="45"/>
      <c r="R18" s="47"/>
      <c r="S18" s="45"/>
      <c r="T18" s="47"/>
      <c r="U18" s="45"/>
      <c r="V18" s="47"/>
      <c r="W18" s="45"/>
      <c r="X18" s="47"/>
      <c r="Y18" s="45"/>
      <c r="Z18" s="47"/>
      <c r="AA18" s="45"/>
      <c r="AB18" s="47"/>
      <c r="AC18" s="45"/>
      <c r="AD18" s="47"/>
      <c r="AE18" s="45"/>
      <c r="AF18" s="47"/>
      <c r="AG18" s="45"/>
      <c r="AH18" s="47"/>
      <c r="AI18" s="45"/>
      <c r="AJ18" s="47"/>
      <c r="AK18" s="45"/>
      <c r="AL18" s="47"/>
      <c r="AM18" s="54"/>
      <c r="AN18" s="55"/>
      <c r="AO18" s="46"/>
      <c r="AP18" s="51"/>
      <c r="AQ18" s="51"/>
      <c r="AR18" s="52"/>
      <c r="AS18" s="52"/>
      <c r="AT18" s="37"/>
      <c r="AU18" s="38"/>
      <c r="AV18" s="38"/>
      <c r="AW18" s="38"/>
      <c r="AX18" s="38"/>
      <c r="AY18" s="38"/>
      <c r="AZ18" s="38"/>
      <c r="BA18" s="38"/>
      <c r="BB18" s="38"/>
      <c r="BC18" s="38"/>
      <c r="BD18" s="8"/>
      <c r="BE18" s="8"/>
      <c r="BF18" s="8"/>
      <c r="BW18" s="3"/>
      <c r="BY18" s="4"/>
      <c r="CA18" s="39"/>
      <c r="CG18" s="40">
        <v>0</v>
      </c>
      <c r="CH18" s="40"/>
      <c r="CI18" s="40">
        <v>0</v>
      </c>
      <c r="CJ18" s="40">
        <v>0</v>
      </c>
      <c r="CZ18" s="2"/>
    </row>
    <row r="19" spans="1:104" ht="16.350000000000001" customHeight="1" x14ac:dyDescent="0.2">
      <c r="A19" s="66" t="s">
        <v>39</v>
      </c>
      <c r="B19" s="42">
        <f>SUM(C19:D19)</f>
        <v>0</v>
      </c>
      <c r="C19" s="67"/>
      <c r="D19" s="68">
        <f>SUM(L19+N19+P19+R19+T19+V19+X19+Z19+AB19+AD19+AF19)</f>
        <v>0</v>
      </c>
      <c r="E19" s="60"/>
      <c r="F19" s="61"/>
      <c r="G19" s="60"/>
      <c r="H19" s="61"/>
      <c r="I19" s="60"/>
      <c r="J19" s="69"/>
      <c r="K19" s="48"/>
      <c r="L19" s="70"/>
      <c r="M19" s="71"/>
      <c r="N19" s="70"/>
      <c r="O19" s="71"/>
      <c r="P19" s="70"/>
      <c r="Q19" s="71"/>
      <c r="R19" s="70"/>
      <c r="S19" s="71"/>
      <c r="T19" s="70"/>
      <c r="U19" s="71"/>
      <c r="V19" s="70"/>
      <c r="W19" s="71"/>
      <c r="X19" s="70"/>
      <c r="Y19" s="71"/>
      <c r="Z19" s="70"/>
      <c r="AA19" s="71"/>
      <c r="AB19" s="70"/>
      <c r="AC19" s="71"/>
      <c r="AD19" s="70"/>
      <c r="AE19" s="71"/>
      <c r="AF19" s="70"/>
      <c r="AG19" s="60"/>
      <c r="AH19" s="69"/>
      <c r="AI19" s="60"/>
      <c r="AJ19" s="69"/>
      <c r="AK19" s="60"/>
      <c r="AL19" s="69"/>
      <c r="AM19" s="72"/>
      <c r="AN19" s="50"/>
      <c r="AO19" s="73"/>
      <c r="AP19" s="74"/>
      <c r="AQ19" s="74"/>
      <c r="AR19" s="75"/>
      <c r="AS19" s="75"/>
      <c r="AT19" s="37"/>
      <c r="AU19" s="38"/>
      <c r="AV19" s="38"/>
      <c r="AW19" s="38"/>
      <c r="AX19" s="38"/>
      <c r="AY19" s="38"/>
      <c r="AZ19" s="38"/>
      <c r="BA19" s="38"/>
      <c r="BB19" s="38"/>
      <c r="BC19" s="38"/>
      <c r="BD19" s="8"/>
      <c r="BE19" s="8"/>
      <c r="BF19" s="8"/>
      <c r="BW19" s="3"/>
      <c r="BY19" s="4"/>
      <c r="CA19" s="39"/>
      <c r="CG19" s="40">
        <v>0</v>
      </c>
      <c r="CH19" s="40"/>
      <c r="CI19" s="40">
        <v>0</v>
      </c>
      <c r="CJ19" s="40">
        <v>0</v>
      </c>
      <c r="CZ19" s="2"/>
    </row>
    <row r="20" spans="1:104" ht="16.350000000000001" customHeight="1" x14ac:dyDescent="0.2">
      <c r="A20" s="66" t="s">
        <v>40</v>
      </c>
      <c r="B20" s="42">
        <f>SUM(C20:D20)</f>
        <v>0</v>
      </c>
      <c r="C20" s="67"/>
      <c r="D20" s="44">
        <f>SUM(F20+H20+J20+L20+N20+P20+R20+T20+V20+X20+Z20+AB20+AD20+AF20+AH20+AJ20+AL20+AN20)</f>
        <v>0</v>
      </c>
      <c r="E20" s="60"/>
      <c r="F20" s="46"/>
      <c r="G20" s="60"/>
      <c r="H20" s="46"/>
      <c r="I20" s="60"/>
      <c r="J20" s="70"/>
      <c r="K20" s="60"/>
      <c r="L20" s="70"/>
      <c r="M20" s="71"/>
      <c r="N20" s="70"/>
      <c r="O20" s="71"/>
      <c r="P20" s="70"/>
      <c r="Q20" s="71"/>
      <c r="R20" s="70"/>
      <c r="S20" s="71"/>
      <c r="T20" s="70"/>
      <c r="U20" s="71"/>
      <c r="V20" s="70"/>
      <c r="W20" s="71"/>
      <c r="X20" s="70"/>
      <c r="Y20" s="71"/>
      <c r="Z20" s="70"/>
      <c r="AA20" s="71"/>
      <c r="AB20" s="70"/>
      <c r="AC20" s="71"/>
      <c r="AD20" s="70"/>
      <c r="AE20" s="71"/>
      <c r="AF20" s="70"/>
      <c r="AG20" s="71"/>
      <c r="AH20" s="70"/>
      <c r="AI20" s="71"/>
      <c r="AJ20" s="70"/>
      <c r="AK20" s="71"/>
      <c r="AL20" s="70"/>
      <c r="AM20" s="71"/>
      <c r="AN20" s="76"/>
      <c r="AO20" s="73"/>
      <c r="AP20" s="74"/>
      <c r="AQ20" s="74"/>
      <c r="AR20" s="75"/>
      <c r="AS20" s="75"/>
      <c r="AT20" s="37"/>
      <c r="AU20" s="38"/>
      <c r="AV20" s="38"/>
      <c r="AW20" s="38"/>
      <c r="AX20" s="38"/>
      <c r="AY20" s="38"/>
      <c r="AZ20" s="38"/>
      <c r="BA20" s="38"/>
      <c r="BB20" s="38"/>
      <c r="BC20" s="38"/>
      <c r="BD20" s="8"/>
      <c r="BE20" s="8"/>
      <c r="BF20" s="8"/>
      <c r="BW20" s="3"/>
      <c r="BY20" s="4"/>
      <c r="CA20" s="39"/>
      <c r="CG20" s="40">
        <v>0</v>
      </c>
      <c r="CH20" s="40"/>
      <c r="CI20" s="40">
        <v>0</v>
      </c>
      <c r="CJ20" s="40">
        <v>0</v>
      </c>
      <c r="CZ20" s="2"/>
    </row>
    <row r="21" spans="1:104" ht="16.350000000000001" customHeight="1" x14ac:dyDescent="0.2">
      <c r="A21" s="66" t="s">
        <v>41</v>
      </c>
      <c r="B21" s="77">
        <f t="shared" si="1"/>
        <v>0</v>
      </c>
      <c r="C21" s="78">
        <f>SUM(O21+Q21+S21+U21+W21+Y21+AA21)</f>
        <v>0</v>
      </c>
      <c r="D21" s="44">
        <f>SUM(P21+R21+T21+V21+X21+Z21+AB21)</f>
        <v>0</v>
      </c>
      <c r="E21" s="60"/>
      <c r="F21" s="61"/>
      <c r="G21" s="60"/>
      <c r="H21" s="61"/>
      <c r="I21" s="60"/>
      <c r="J21" s="69"/>
      <c r="K21" s="48"/>
      <c r="L21" s="69"/>
      <c r="M21" s="60"/>
      <c r="N21" s="69"/>
      <c r="O21" s="79"/>
      <c r="P21" s="70"/>
      <c r="Q21" s="79"/>
      <c r="R21" s="70"/>
      <c r="S21" s="79"/>
      <c r="T21" s="70"/>
      <c r="U21" s="79"/>
      <c r="V21" s="70"/>
      <c r="W21" s="79"/>
      <c r="X21" s="70"/>
      <c r="Y21" s="79"/>
      <c r="Z21" s="70"/>
      <c r="AA21" s="79"/>
      <c r="AB21" s="70"/>
      <c r="AC21" s="60"/>
      <c r="AD21" s="69"/>
      <c r="AE21" s="60"/>
      <c r="AF21" s="69"/>
      <c r="AG21" s="71"/>
      <c r="AH21" s="69"/>
      <c r="AI21" s="60"/>
      <c r="AJ21" s="69"/>
      <c r="AK21" s="60"/>
      <c r="AL21" s="69"/>
      <c r="AM21" s="72"/>
      <c r="AN21" s="50"/>
      <c r="AO21" s="73"/>
      <c r="AP21" s="74"/>
      <c r="AQ21" s="74"/>
      <c r="AR21" s="75"/>
      <c r="AS21" s="75"/>
      <c r="AT21" s="37"/>
      <c r="AU21" s="38"/>
      <c r="AV21" s="38"/>
      <c r="AW21" s="38"/>
      <c r="AX21" s="38"/>
      <c r="AY21" s="38"/>
      <c r="AZ21" s="38"/>
      <c r="BA21" s="38"/>
      <c r="BB21" s="38"/>
      <c r="BC21" s="38"/>
      <c r="BD21" s="8"/>
      <c r="BE21" s="8"/>
      <c r="BF21" s="8"/>
      <c r="BW21" s="3"/>
      <c r="BY21" s="4"/>
      <c r="CA21" s="39"/>
      <c r="CG21" s="40">
        <v>0</v>
      </c>
      <c r="CH21" s="40"/>
      <c r="CI21" s="40">
        <v>0</v>
      </c>
      <c r="CJ21" s="40">
        <v>0</v>
      </c>
      <c r="CZ21" s="2"/>
    </row>
    <row r="22" spans="1:104" ht="16.350000000000001" customHeight="1" x14ac:dyDescent="0.2">
      <c r="A22" s="66" t="s">
        <v>42</v>
      </c>
      <c r="B22" s="77">
        <f t="shared" si="1"/>
        <v>0</v>
      </c>
      <c r="C22" s="78">
        <f>SUM(E22+G22+I22+K22+M22+O22+Q22+S22+U22+W22+Y22+AA22+AC22+AE22+AG22+AI22+AK22+AM22)</f>
        <v>0</v>
      </c>
      <c r="D22" s="68">
        <f>SUM(F22+H22+J22+L22+N22+P22+R22+T22+V22+X22+Z22+AB22+AD22+AF22+AH22+AJ22+AL22+AN22)</f>
        <v>0</v>
      </c>
      <c r="E22" s="79"/>
      <c r="F22" s="73"/>
      <c r="G22" s="79"/>
      <c r="H22" s="73"/>
      <c r="I22" s="79"/>
      <c r="J22" s="70"/>
      <c r="K22" s="65"/>
      <c r="L22" s="70"/>
      <c r="M22" s="79"/>
      <c r="N22" s="70"/>
      <c r="O22" s="79"/>
      <c r="P22" s="70"/>
      <c r="Q22" s="79"/>
      <c r="R22" s="70"/>
      <c r="S22" s="79"/>
      <c r="T22" s="70"/>
      <c r="U22" s="79"/>
      <c r="V22" s="70"/>
      <c r="W22" s="79"/>
      <c r="X22" s="70"/>
      <c r="Y22" s="79"/>
      <c r="Z22" s="70"/>
      <c r="AA22" s="79"/>
      <c r="AB22" s="70"/>
      <c r="AC22" s="79"/>
      <c r="AD22" s="70"/>
      <c r="AE22" s="79"/>
      <c r="AF22" s="70"/>
      <c r="AG22" s="79"/>
      <c r="AH22" s="70"/>
      <c r="AI22" s="79"/>
      <c r="AJ22" s="70"/>
      <c r="AK22" s="79"/>
      <c r="AL22" s="70"/>
      <c r="AM22" s="80"/>
      <c r="AN22" s="76"/>
      <c r="AO22" s="73"/>
      <c r="AP22" s="74"/>
      <c r="AQ22" s="74"/>
      <c r="AR22" s="75"/>
      <c r="AS22" s="75"/>
      <c r="AT22" s="37"/>
      <c r="AU22" s="38"/>
      <c r="AV22" s="38"/>
      <c r="AW22" s="38"/>
      <c r="AX22" s="38"/>
      <c r="AY22" s="38"/>
      <c r="AZ22" s="38"/>
      <c r="BA22" s="38"/>
      <c r="BB22" s="38"/>
      <c r="BC22" s="38"/>
      <c r="BD22" s="8"/>
      <c r="BE22" s="8"/>
      <c r="BF22" s="8"/>
      <c r="BW22" s="3"/>
      <c r="BY22" s="4"/>
      <c r="CG22" s="40">
        <v>0</v>
      </c>
      <c r="CH22" s="40"/>
      <c r="CI22" s="40">
        <v>0</v>
      </c>
      <c r="CJ22" s="40">
        <v>0</v>
      </c>
      <c r="CZ22" s="2"/>
    </row>
    <row r="23" spans="1:104" ht="16.350000000000001" customHeight="1" x14ac:dyDescent="0.2">
      <c r="A23" s="62" t="s">
        <v>43</v>
      </c>
      <c r="B23" s="77">
        <f t="shared" si="1"/>
        <v>0</v>
      </c>
      <c r="C23" s="78">
        <f>SUM(E23+G23+I23+K23+M23+O23+Q23+S23+U23+W23+Y23+AA23+AC23+AE23+AG23+AI23+AK23+AM23)</f>
        <v>0</v>
      </c>
      <c r="D23" s="68">
        <f>SUM(F23+H23+J23+L23+N23+P23+R23+T23+V23+X23+Z23+AB23+AD23+AF23+AH23+AJ23+AL23+AN23)</f>
        <v>0</v>
      </c>
      <c r="E23" s="79"/>
      <c r="F23" s="73"/>
      <c r="G23" s="79"/>
      <c r="H23" s="73"/>
      <c r="I23" s="79"/>
      <c r="J23" s="70"/>
      <c r="K23" s="65"/>
      <c r="L23" s="70"/>
      <c r="M23" s="79"/>
      <c r="N23" s="70"/>
      <c r="O23" s="79"/>
      <c r="P23" s="70"/>
      <c r="Q23" s="79"/>
      <c r="R23" s="70"/>
      <c r="S23" s="79"/>
      <c r="T23" s="70"/>
      <c r="U23" s="79"/>
      <c r="V23" s="70"/>
      <c r="W23" s="79"/>
      <c r="X23" s="70"/>
      <c r="Y23" s="79"/>
      <c r="Z23" s="70"/>
      <c r="AA23" s="79"/>
      <c r="AB23" s="70"/>
      <c r="AC23" s="79"/>
      <c r="AD23" s="70"/>
      <c r="AE23" s="79"/>
      <c r="AF23" s="70"/>
      <c r="AG23" s="79"/>
      <c r="AH23" s="70"/>
      <c r="AI23" s="79"/>
      <c r="AJ23" s="70"/>
      <c r="AK23" s="79"/>
      <c r="AL23" s="70"/>
      <c r="AM23" s="80"/>
      <c r="AN23" s="76"/>
      <c r="AO23" s="73"/>
      <c r="AP23" s="74"/>
      <c r="AQ23" s="74"/>
      <c r="AR23" s="75"/>
      <c r="AS23" s="75"/>
      <c r="AT23" s="37"/>
      <c r="AU23" s="38"/>
      <c r="AV23" s="38"/>
      <c r="AW23" s="38"/>
      <c r="AX23" s="38"/>
      <c r="AY23" s="38"/>
      <c r="AZ23" s="38"/>
      <c r="BA23" s="38"/>
      <c r="BB23" s="38"/>
      <c r="BC23" s="38"/>
      <c r="BD23" s="8"/>
      <c r="BE23" s="8"/>
      <c r="BF23" s="8"/>
      <c r="BW23" s="3"/>
      <c r="BY23" s="4"/>
      <c r="CG23" s="40">
        <v>0</v>
      </c>
      <c r="CH23" s="40"/>
      <c r="CI23" s="40">
        <v>0</v>
      </c>
      <c r="CJ23" s="40">
        <v>0</v>
      </c>
      <c r="CZ23" s="2"/>
    </row>
    <row r="24" spans="1:104" ht="16.350000000000001" customHeight="1" x14ac:dyDescent="0.2">
      <c r="A24" s="62" t="s">
        <v>44</v>
      </c>
      <c r="B24" s="42">
        <f t="shared" si="1"/>
        <v>0</v>
      </c>
      <c r="C24" s="43">
        <f>SUM(G24+I24+K24+M24+O24+Q24+S24+U24+W24+Y24+AA24+AC24+AE24+AG24+AI24+AK24+AM24)</f>
        <v>0</v>
      </c>
      <c r="D24" s="44">
        <f>SUM(H24+J24+L24+N24+P24+R24+T24+V24+X24+Z24+AB24+AD24+AF24+AH24+AJ24+AL24+AN24)</f>
        <v>0</v>
      </c>
      <c r="E24" s="48"/>
      <c r="F24" s="49"/>
      <c r="G24" s="79"/>
      <c r="H24" s="73"/>
      <c r="I24" s="79"/>
      <c r="J24" s="70"/>
      <c r="K24" s="65"/>
      <c r="L24" s="70"/>
      <c r="M24" s="79"/>
      <c r="N24" s="70"/>
      <c r="O24" s="79"/>
      <c r="P24" s="70"/>
      <c r="Q24" s="79"/>
      <c r="R24" s="70"/>
      <c r="S24" s="79"/>
      <c r="T24" s="70"/>
      <c r="U24" s="79"/>
      <c r="V24" s="70"/>
      <c r="W24" s="79"/>
      <c r="X24" s="70"/>
      <c r="Y24" s="79"/>
      <c r="Z24" s="70"/>
      <c r="AA24" s="79"/>
      <c r="AB24" s="70"/>
      <c r="AC24" s="79"/>
      <c r="AD24" s="70"/>
      <c r="AE24" s="79"/>
      <c r="AF24" s="70"/>
      <c r="AG24" s="79"/>
      <c r="AH24" s="70"/>
      <c r="AI24" s="79"/>
      <c r="AJ24" s="70"/>
      <c r="AK24" s="79"/>
      <c r="AL24" s="70"/>
      <c r="AM24" s="80"/>
      <c r="AN24" s="76"/>
      <c r="AO24" s="73"/>
      <c r="AP24" s="74"/>
      <c r="AQ24" s="74"/>
      <c r="AR24" s="75"/>
      <c r="AS24" s="75"/>
      <c r="AT24" s="37"/>
      <c r="AU24" s="38"/>
      <c r="AV24" s="38"/>
      <c r="AW24" s="38"/>
      <c r="AX24" s="38"/>
      <c r="AY24" s="38"/>
      <c r="AZ24" s="38"/>
      <c r="BA24" s="38"/>
      <c r="BB24" s="38"/>
      <c r="BC24" s="38"/>
      <c r="BD24" s="8"/>
      <c r="BE24" s="8"/>
      <c r="BF24" s="8"/>
      <c r="BW24" s="3"/>
      <c r="BY24" s="4"/>
      <c r="CG24" s="40">
        <v>0</v>
      </c>
      <c r="CH24" s="40"/>
      <c r="CI24" s="40">
        <v>0</v>
      </c>
      <c r="CJ24" s="40">
        <v>0</v>
      </c>
      <c r="CZ24" s="2"/>
    </row>
    <row r="25" spans="1:104" ht="16.350000000000001" customHeight="1" x14ac:dyDescent="0.2">
      <c r="A25" s="62" t="s">
        <v>45</v>
      </c>
      <c r="B25" s="42">
        <f t="shared" si="1"/>
        <v>0</v>
      </c>
      <c r="C25" s="43">
        <f>SUM(M25+O25+Q25+S25+U25+W25+Y25+AA25+AC25+AE25+AG25+AI25+AK25+AM25)</f>
        <v>0</v>
      </c>
      <c r="D25" s="44">
        <f>SUM(N25+P25+R25+T25+V25+X25+Z25+AB25+AD25+AF25+AH25+AJ25+AL25+AN25)</f>
        <v>0</v>
      </c>
      <c r="E25" s="81"/>
      <c r="F25" s="69"/>
      <c r="G25" s="60"/>
      <c r="H25" s="61"/>
      <c r="I25" s="60"/>
      <c r="J25" s="61"/>
      <c r="K25" s="60"/>
      <c r="L25" s="61"/>
      <c r="M25" s="79"/>
      <c r="N25" s="70"/>
      <c r="O25" s="79"/>
      <c r="P25" s="70"/>
      <c r="Q25" s="79"/>
      <c r="R25" s="70"/>
      <c r="S25" s="79"/>
      <c r="T25" s="70"/>
      <c r="U25" s="79"/>
      <c r="V25" s="70"/>
      <c r="W25" s="79"/>
      <c r="X25" s="70"/>
      <c r="Y25" s="79"/>
      <c r="Z25" s="70"/>
      <c r="AA25" s="79"/>
      <c r="AB25" s="70"/>
      <c r="AC25" s="79"/>
      <c r="AD25" s="70"/>
      <c r="AE25" s="79"/>
      <c r="AF25" s="70"/>
      <c r="AG25" s="79"/>
      <c r="AH25" s="70"/>
      <c r="AI25" s="79"/>
      <c r="AJ25" s="70"/>
      <c r="AK25" s="79"/>
      <c r="AL25" s="70"/>
      <c r="AM25" s="80"/>
      <c r="AN25" s="76"/>
      <c r="AO25" s="73"/>
      <c r="AP25" s="74"/>
      <c r="AQ25" s="74"/>
      <c r="AR25" s="75"/>
      <c r="AS25" s="75"/>
      <c r="AT25" s="37"/>
      <c r="AU25" s="38"/>
      <c r="AV25" s="38"/>
      <c r="AW25" s="38"/>
      <c r="AX25" s="38"/>
      <c r="AY25" s="38"/>
      <c r="AZ25" s="38"/>
      <c r="BA25" s="38"/>
      <c r="BB25" s="38"/>
      <c r="BC25" s="38"/>
      <c r="BD25" s="8"/>
      <c r="BE25" s="8"/>
      <c r="BF25" s="8"/>
      <c r="BW25" s="3"/>
      <c r="BY25" s="4"/>
      <c r="CG25" s="40">
        <v>0</v>
      </c>
      <c r="CH25" s="40"/>
      <c r="CI25" s="40">
        <v>0</v>
      </c>
      <c r="CJ25" s="40">
        <v>0</v>
      </c>
      <c r="CZ25" s="2"/>
    </row>
    <row r="26" spans="1:104" ht="16.350000000000001" customHeight="1" x14ac:dyDescent="0.2">
      <c r="A26" s="82" t="s">
        <v>46</v>
      </c>
      <c r="B26" s="724">
        <f t="shared" si="1"/>
        <v>0</v>
      </c>
      <c r="C26" s="725">
        <f>SUM(E26+G26+I26+K26+M26+O26+Q26+S26+U26+W26+Y26+AA26+AC26+AE26+AG26+AI26+AK26+AM26)</f>
        <v>0</v>
      </c>
      <c r="D26" s="726">
        <f>SUM(F26+H26+J26+L26+N26+P26+R26+T26+V26+X26+Z26+AB26+AD26+AF26+AH26+AJ26+AL26+AN26)</f>
        <v>0</v>
      </c>
      <c r="E26" s="727"/>
      <c r="F26" s="87"/>
      <c r="G26" s="88"/>
      <c r="H26" s="89"/>
      <c r="I26" s="88"/>
      <c r="J26" s="87"/>
      <c r="K26" s="728"/>
      <c r="L26" s="87"/>
      <c r="M26" s="88"/>
      <c r="N26" s="87"/>
      <c r="O26" s="88"/>
      <c r="P26" s="87"/>
      <c r="Q26" s="88"/>
      <c r="R26" s="87"/>
      <c r="S26" s="88"/>
      <c r="T26" s="87"/>
      <c r="U26" s="88"/>
      <c r="V26" s="87"/>
      <c r="W26" s="88"/>
      <c r="X26" s="87"/>
      <c r="Y26" s="88"/>
      <c r="Z26" s="87"/>
      <c r="AA26" s="88"/>
      <c r="AB26" s="87"/>
      <c r="AC26" s="88"/>
      <c r="AD26" s="87"/>
      <c r="AE26" s="88"/>
      <c r="AF26" s="87"/>
      <c r="AG26" s="88"/>
      <c r="AH26" s="87"/>
      <c r="AI26" s="88"/>
      <c r="AJ26" s="87"/>
      <c r="AK26" s="88"/>
      <c r="AL26" s="87"/>
      <c r="AM26" s="91"/>
      <c r="AN26" s="92"/>
      <c r="AO26" s="89"/>
      <c r="AP26" s="93"/>
      <c r="AQ26" s="93"/>
      <c r="AR26" s="94"/>
      <c r="AS26" s="94"/>
      <c r="AT26" s="37"/>
      <c r="AU26" s="38"/>
      <c r="AV26" s="38"/>
      <c r="AW26" s="38"/>
      <c r="AX26" s="38"/>
      <c r="AY26" s="38"/>
      <c r="AZ26" s="38"/>
      <c r="BA26" s="38"/>
      <c r="BB26" s="38"/>
      <c r="BC26" s="38"/>
      <c r="BD26" s="8"/>
      <c r="BE26" s="8"/>
      <c r="BF26" s="8"/>
      <c r="BW26" s="3"/>
      <c r="BY26" s="4"/>
      <c r="CG26" s="40">
        <v>0</v>
      </c>
      <c r="CH26" s="40"/>
      <c r="CI26" s="40">
        <v>0</v>
      </c>
      <c r="CJ26" s="40">
        <v>0</v>
      </c>
      <c r="CZ26" s="2"/>
    </row>
    <row r="27" spans="1:104" ht="31.35" customHeight="1" x14ac:dyDescent="0.2">
      <c r="A27" s="9" t="s">
        <v>47</v>
      </c>
      <c r="B27" s="10"/>
      <c r="C27" s="10"/>
      <c r="D27" s="10"/>
      <c r="E27" s="10"/>
      <c r="F27" s="729"/>
      <c r="G27" s="729" t="s">
        <v>48</v>
      </c>
      <c r="H27" s="730"/>
      <c r="I27" s="730"/>
      <c r="J27" s="729"/>
      <c r="K27" s="729"/>
      <c r="L27" s="729"/>
      <c r="M27" s="729"/>
      <c r="N27" s="729"/>
      <c r="O27" s="729"/>
      <c r="P27" s="729"/>
      <c r="Q27" s="729"/>
      <c r="R27" s="729"/>
      <c r="S27" s="729"/>
      <c r="T27" s="729"/>
      <c r="U27" s="729"/>
      <c r="V27" s="729"/>
      <c r="W27" s="729"/>
      <c r="X27" s="729"/>
      <c r="Y27" s="731"/>
      <c r="Z27" s="731"/>
      <c r="AA27" s="731"/>
      <c r="AB27" s="731"/>
      <c r="AC27" s="731"/>
      <c r="AD27" s="731"/>
      <c r="AE27" s="731"/>
      <c r="AF27" s="731"/>
      <c r="AG27" s="731"/>
      <c r="AH27" s="731"/>
      <c r="AI27" s="731"/>
      <c r="AJ27" s="731"/>
      <c r="AK27" s="731"/>
      <c r="AL27" s="731"/>
      <c r="AM27" s="731"/>
      <c r="AN27" s="731"/>
      <c r="AO27" s="731"/>
      <c r="AP27" s="443"/>
      <c r="AQ27" s="444"/>
      <c r="AR27" s="100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CG27" s="40"/>
      <c r="CH27" s="40"/>
      <c r="CI27" s="40"/>
      <c r="CJ27" s="40"/>
    </row>
    <row r="28" spans="1:104" ht="20.100000000000001" customHeight="1" x14ac:dyDescent="0.2">
      <c r="A28" s="3087" t="s">
        <v>49</v>
      </c>
      <c r="B28" s="3317" t="s">
        <v>4</v>
      </c>
      <c r="C28" s="3319"/>
      <c r="D28" s="3313"/>
      <c r="E28" s="3283" t="s">
        <v>5</v>
      </c>
      <c r="F28" s="3369"/>
      <c r="G28" s="3369"/>
      <c r="H28" s="3369"/>
      <c r="I28" s="3369"/>
      <c r="J28" s="3369"/>
      <c r="K28" s="3369"/>
      <c r="L28" s="3369"/>
      <c r="M28" s="3369"/>
      <c r="N28" s="3369"/>
      <c r="O28" s="3369"/>
      <c r="P28" s="3369"/>
      <c r="Q28" s="3369"/>
      <c r="R28" s="3369"/>
      <c r="S28" s="3369"/>
      <c r="T28" s="3369"/>
      <c r="U28" s="3369"/>
      <c r="V28" s="3369"/>
      <c r="W28" s="3369"/>
      <c r="X28" s="3369"/>
      <c r="Y28" s="3369"/>
      <c r="Z28" s="3369"/>
      <c r="AA28" s="3369"/>
      <c r="AB28" s="3369"/>
      <c r="AC28" s="3369"/>
      <c r="AD28" s="3369"/>
      <c r="AE28" s="3369"/>
      <c r="AF28" s="3369"/>
      <c r="AG28" s="3369"/>
      <c r="AH28" s="3369"/>
      <c r="AI28" s="3369"/>
      <c r="AJ28" s="3369"/>
      <c r="AK28" s="3369"/>
      <c r="AL28" s="3369"/>
      <c r="AM28" s="3369"/>
      <c r="AN28" s="3404"/>
      <c r="AO28" s="3313" t="s">
        <v>6</v>
      </c>
      <c r="AP28" s="3253" t="s">
        <v>7</v>
      </c>
      <c r="AQ28" s="3253" t="s">
        <v>8</v>
      </c>
      <c r="AR28" s="3253" t="s">
        <v>50</v>
      </c>
      <c r="AS28" s="3313" t="s">
        <v>9</v>
      </c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X28" s="2"/>
      <c r="CG28" s="40"/>
      <c r="CH28" s="40"/>
      <c r="CI28" s="40"/>
      <c r="CJ28" s="40"/>
    </row>
    <row r="29" spans="1:104" ht="20.100000000000001" customHeight="1" x14ac:dyDescent="0.2">
      <c r="A29" s="2888"/>
      <c r="B29" s="3395"/>
      <c r="C29" s="2894"/>
      <c r="D29" s="3393"/>
      <c r="E29" s="3283" t="s">
        <v>11</v>
      </c>
      <c r="F29" s="3406"/>
      <c r="G29" s="3283" t="s">
        <v>12</v>
      </c>
      <c r="H29" s="3406"/>
      <c r="I29" s="3283" t="s">
        <v>13</v>
      </c>
      <c r="J29" s="3406"/>
      <c r="K29" s="3283" t="s">
        <v>14</v>
      </c>
      <c r="L29" s="3406"/>
      <c r="M29" s="3283" t="s">
        <v>15</v>
      </c>
      <c r="N29" s="3406"/>
      <c r="O29" s="3283" t="s">
        <v>16</v>
      </c>
      <c r="P29" s="3406"/>
      <c r="Q29" s="3369" t="s">
        <v>17</v>
      </c>
      <c r="R29" s="3406"/>
      <c r="S29" s="3283" t="s">
        <v>18</v>
      </c>
      <c r="T29" s="3406"/>
      <c r="U29" s="3283" t="s">
        <v>19</v>
      </c>
      <c r="V29" s="3406"/>
      <c r="W29" s="3283" t="s">
        <v>20</v>
      </c>
      <c r="X29" s="3406"/>
      <c r="Y29" s="3283" t="s">
        <v>21</v>
      </c>
      <c r="Z29" s="3406"/>
      <c r="AA29" s="3283" t="s">
        <v>22</v>
      </c>
      <c r="AB29" s="3406"/>
      <c r="AC29" s="3369" t="s">
        <v>23</v>
      </c>
      <c r="AD29" s="3406"/>
      <c r="AE29" s="3283" t="s">
        <v>24</v>
      </c>
      <c r="AF29" s="3406"/>
      <c r="AG29" s="3369" t="s">
        <v>25</v>
      </c>
      <c r="AH29" s="3406"/>
      <c r="AI29" s="3283" t="s">
        <v>26</v>
      </c>
      <c r="AJ29" s="3406"/>
      <c r="AK29" s="3369" t="s">
        <v>27</v>
      </c>
      <c r="AL29" s="3406"/>
      <c r="AM29" s="3369" t="s">
        <v>28</v>
      </c>
      <c r="AN29" s="3404"/>
      <c r="AO29" s="2892"/>
      <c r="AP29" s="2871"/>
      <c r="AQ29" s="2871"/>
      <c r="AR29" s="2871"/>
      <c r="AS29" s="2892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X29" s="2"/>
      <c r="CG29" s="40"/>
      <c r="CH29" s="40"/>
      <c r="CI29" s="40"/>
      <c r="CJ29" s="40"/>
    </row>
    <row r="30" spans="1:104" ht="20.100000000000001" customHeight="1" x14ac:dyDescent="0.2">
      <c r="A30" s="3397"/>
      <c r="B30" s="705" t="s">
        <v>29</v>
      </c>
      <c r="C30" s="706" t="s">
        <v>30</v>
      </c>
      <c r="D30" s="732" t="s">
        <v>31</v>
      </c>
      <c r="E30" s="705" t="s">
        <v>30</v>
      </c>
      <c r="F30" s="484" t="s">
        <v>31</v>
      </c>
      <c r="G30" s="705" t="s">
        <v>30</v>
      </c>
      <c r="H30" s="484" t="s">
        <v>31</v>
      </c>
      <c r="I30" s="705" t="s">
        <v>30</v>
      </c>
      <c r="J30" s="484" t="s">
        <v>31</v>
      </c>
      <c r="K30" s="705" t="s">
        <v>30</v>
      </c>
      <c r="L30" s="484" t="s">
        <v>31</v>
      </c>
      <c r="M30" s="705" t="s">
        <v>30</v>
      </c>
      <c r="N30" s="484" t="s">
        <v>31</v>
      </c>
      <c r="O30" s="705" t="s">
        <v>30</v>
      </c>
      <c r="P30" s="484" t="s">
        <v>31</v>
      </c>
      <c r="Q30" s="705" t="s">
        <v>30</v>
      </c>
      <c r="R30" s="484" t="s">
        <v>31</v>
      </c>
      <c r="S30" s="705" t="s">
        <v>30</v>
      </c>
      <c r="T30" s="484" t="s">
        <v>31</v>
      </c>
      <c r="U30" s="705" t="s">
        <v>30</v>
      </c>
      <c r="V30" s="484" t="s">
        <v>31</v>
      </c>
      <c r="W30" s="705" t="s">
        <v>30</v>
      </c>
      <c r="X30" s="484" t="s">
        <v>31</v>
      </c>
      <c r="Y30" s="705" t="s">
        <v>30</v>
      </c>
      <c r="Z30" s="484" t="s">
        <v>31</v>
      </c>
      <c r="AA30" s="705" t="s">
        <v>30</v>
      </c>
      <c r="AB30" s="484" t="s">
        <v>31</v>
      </c>
      <c r="AC30" s="705" t="s">
        <v>30</v>
      </c>
      <c r="AD30" s="484" t="s">
        <v>31</v>
      </c>
      <c r="AE30" s="705" t="s">
        <v>30</v>
      </c>
      <c r="AF30" s="484" t="s">
        <v>31</v>
      </c>
      <c r="AG30" s="705" t="s">
        <v>30</v>
      </c>
      <c r="AH30" s="484" t="s">
        <v>31</v>
      </c>
      <c r="AI30" s="705" t="s">
        <v>30</v>
      </c>
      <c r="AJ30" s="484" t="s">
        <v>31</v>
      </c>
      <c r="AK30" s="661" t="s">
        <v>30</v>
      </c>
      <c r="AL30" s="484" t="s">
        <v>31</v>
      </c>
      <c r="AM30" s="705" t="s">
        <v>30</v>
      </c>
      <c r="AN30" s="460" t="s">
        <v>31</v>
      </c>
      <c r="AO30" s="3393"/>
      <c r="AP30" s="3357"/>
      <c r="AQ30" s="3357"/>
      <c r="AR30" s="3357"/>
      <c r="AS30" s="3393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X30" s="2"/>
      <c r="CG30" s="40"/>
      <c r="CH30" s="40"/>
      <c r="CI30" s="40"/>
      <c r="CJ30" s="40"/>
    </row>
    <row r="31" spans="1:104" ht="16.350000000000001" customHeight="1" x14ac:dyDescent="0.2">
      <c r="A31" s="471" t="s">
        <v>51</v>
      </c>
      <c r="B31" s="733">
        <f t="shared" ref="B31:B44" si="2">SUM(C31:D31)</f>
        <v>0</v>
      </c>
      <c r="C31" s="715">
        <f>SUM(E31+G31+I31+K31+M31+O31+Q31+S31+U31+W31+Y31+AA31+AC31+AE31+AG31+AI31+AK31+AM31)</f>
        <v>0</v>
      </c>
      <c r="D31" s="716">
        <f>SUM(F31+H31+J31+L31+N31+P31+R31+T31+V31+X31+Z31+AB31+AD31+AF31+AH31+AJ31+AL31+AN31)</f>
        <v>0</v>
      </c>
      <c r="E31" s="717"/>
      <c r="F31" s="718"/>
      <c r="G31" s="717"/>
      <c r="H31" s="719"/>
      <c r="I31" s="717"/>
      <c r="J31" s="719"/>
      <c r="K31" s="717"/>
      <c r="L31" s="719"/>
      <c r="M31" s="717"/>
      <c r="N31" s="719"/>
      <c r="O31" s="717"/>
      <c r="P31" s="719"/>
      <c r="Q31" s="734"/>
      <c r="R31" s="719"/>
      <c r="S31" s="717"/>
      <c r="T31" s="719"/>
      <c r="U31" s="717"/>
      <c r="V31" s="719"/>
      <c r="W31" s="717"/>
      <c r="X31" s="719"/>
      <c r="Y31" s="717"/>
      <c r="Z31" s="719"/>
      <c r="AA31" s="717"/>
      <c r="AB31" s="719"/>
      <c r="AC31" s="734"/>
      <c r="AD31" s="719"/>
      <c r="AE31" s="717"/>
      <c r="AF31" s="719"/>
      <c r="AG31" s="734"/>
      <c r="AH31" s="719"/>
      <c r="AI31" s="717"/>
      <c r="AJ31" s="719"/>
      <c r="AK31" s="734"/>
      <c r="AL31" s="719"/>
      <c r="AM31" s="735"/>
      <c r="AN31" s="721"/>
      <c r="AO31" s="723"/>
      <c r="AP31" s="722"/>
      <c r="AQ31" s="722"/>
      <c r="AR31" s="722"/>
      <c r="AS31" s="723"/>
      <c r="AT31" s="37"/>
      <c r="AU31" s="38"/>
      <c r="AV31" s="38"/>
      <c r="AW31" s="38"/>
      <c r="AX31" s="38"/>
      <c r="AY31" s="38"/>
      <c r="AZ31" s="38"/>
      <c r="BA31" s="38"/>
      <c r="BB31" s="38"/>
      <c r="BC31" s="8"/>
      <c r="BD31" s="8"/>
      <c r="BE31" s="8"/>
      <c r="BF31" s="8"/>
      <c r="BG31" s="8"/>
      <c r="BX31" s="2"/>
      <c r="CA31" s="39"/>
      <c r="CB31" s="39"/>
      <c r="CG31" s="40">
        <v>0</v>
      </c>
      <c r="CH31" s="40">
        <v>0</v>
      </c>
      <c r="CI31" s="40"/>
      <c r="CJ31" s="40"/>
    </row>
    <row r="32" spans="1:104" ht="16.350000000000001" customHeight="1" x14ac:dyDescent="0.2">
      <c r="A32" s="109" t="s">
        <v>52</v>
      </c>
      <c r="B32" s="42">
        <f t="shared" si="2"/>
        <v>0</v>
      </c>
      <c r="C32" s="43">
        <f t="shared" ref="C32:D33" si="3">SUM(E32+G32+I32+K32+M32+O32+Q32+S32+U32+W32+Y32+AA32+AC32+AE32+AG32+AI32+AK32+AM32)</f>
        <v>0</v>
      </c>
      <c r="D32" s="44">
        <f t="shared" si="3"/>
        <v>0</v>
      </c>
      <c r="E32" s="45"/>
      <c r="F32" s="46"/>
      <c r="G32" s="45"/>
      <c r="H32" s="47"/>
      <c r="I32" s="45"/>
      <c r="J32" s="47"/>
      <c r="K32" s="45"/>
      <c r="L32" s="47"/>
      <c r="M32" s="45"/>
      <c r="N32" s="47"/>
      <c r="O32" s="45"/>
      <c r="P32" s="47"/>
      <c r="Q32" s="110"/>
      <c r="R32" s="47"/>
      <c r="S32" s="45"/>
      <c r="T32" s="47"/>
      <c r="U32" s="45"/>
      <c r="V32" s="47"/>
      <c r="W32" s="45"/>
      <c r="X32" s="47"/>
      <c r="Y32" s="45"/>
      <c r="Z32" s="47"/>
      <c r="AA32" s="45"/>
      <c r="AB32" s="47"/>
      <c r="AC32" s="110"/>
      <c r="AD32" s="47"/>
      <c r="AE32" s="45"/>
      <c r="AF32" s="47"/>
      <c r="AG32" s="110"/>
      <c r="AH32" s="47"/>
      <c r="AI32" s="45"/>
      <c r="AJ32" s="47"/>
      <c r="AK32" s="110"/>
      <c r="AL32" s="47"/>
      <c r="AM32" s="111"/>
      <c r="AN32" s="55"/>
      <c r="AO32" s="112"/>
      <c r="AP32" s="113"/>
      <c r="AQ32" s="113"/>
      <c r="AR32" s="113"/>
      <c r="AS32" s="112"/>
      <c r="AT32" s="37"/>
      <c r="AU32" s="38"/>
      <c r="AV32" s="38"/>
      <c r="AW32" s="38"/>
      <c r="AX32" s="38"/>
      <c r="AY32" s="38"/>
      <c r="AZ32" s="38"/>
      <c r="BA32" s="38"/>
      <c r="BB32" s="38"/>
      <c r="BC32" s="8"/>
      <c r="BD32" s="8"/>
      <c r="BE32" s="8"/>
      <c r="BF32" s="8"/>
      <c r="BG32" s="8"/>
      <c r="BX32" s="2"/>
      <c r="CB32" s="39"/>
      <c r="CG32" s="40">
        <v>0</v>
      </c>
      <c r="CH32" s="40">
        <v>0</v>
      </c>
      <c r="CI32" s="40"/>
      <c r="CJ32" s="40"/>
    </row>
    <row r="33" spans="1:88" ht="16.350000000000001" customHeight="1" x14ac:dyDescent="0.2">
      <c r="A33" s="114" t="s">
        <v>53</v>
      </c>
      <c r="B33" s="42">
        <f t="shared" si="2"/>
        <v>0</v>
      </c>
      <c r="C33" s="43">
        <f t="shared" si="3"/>
        <v>0</v>
      </c>
      <c r="D33" s="68">
        <f t="shared" si="3"/>
        <v>0</v>
      </c>
      <c r="E33" s="45"/>
      <c r="F33" s="46"/>
      <c r="G33" s="45"/>
      <c r="H33" s="47"/>
      <c r="I33" s="45"/>
      <c r="J33" s="47"/>
      <c r="K33" s="45"/>
      <c r="L33" s="47"/>
      <c r="M33" s="45"/>
      <c r="N33" s="47"/>
      <c r="O33" s="45"/>
      <c r="P33" s="47"/>
      <c r="Q33" s="110"/>
      <c r="R33" s="47"/>
      <c r="S33" s="45"/>
      <c r="T33" s="47"/>
      <c r="U33" s="45"/>
      <c r="V33" s="47"/>
      <c r="W33" s="45"/>
      <c r="X33" s="47"/>
      <c r="Y33" s="45"/>
      <c r="Z33" s="47"/>
      <c r="AA33" s="45"/>
      <c r="AB33" s="47"/>
      <c r="AC33" s="110"/>
      <c r="AD33" s="47"/>
      <c r="AE33" s="45"/>
      <c r="AF33" s="47"/>
      <c r="AG33" s="110"/>
      <c r="AH33" s="47"/>
      <c r="AI33" s="45"/>
      <c r="AJ33" s="47"/>
      <c r="AK33" s="110"/>
      <c r="AL33" s="47"/>
      <c r="AM33" s="111"/>
      <c r="AN33" s="55"/>
      <c r="AO33" s="52"/>
      <c r="AP33" s="51"/>
      <c r="AQ33" s="51"/>
      <c r="AR33" s="51"/>
      <c r="AS33" s="52"/>
      <c r="AT33" s="37"/>
      <c r="AU33" s="38"/>
      <c r="AV33" s="38"/>
      <c r="AW33" s="38"/>
      <c r="AX33" s="38"/>
      <c r="AY33" s="38"/>
      <c r="AZ33" s="38"/>
      <c r="BA33" s="38"/>
      <c r="BB33" s="38"/>
      <c r="BC33" s="8"/>
      <c r="BD33" s="8"/>
      <c r="BE33" s="8"/>
      <c r="BF33" s="8"/>
      <c r="BG33" s="8"/>
      <c r="BX33" s="2"/>
      <c r="CB33" s="39"/>
      <c r="CG33" s="40">
        <v>0</v>
      </c>
      <c r="CH33" s="40">
        <v>0</v>
      </c>
      <c r="CI33" s="40"/>
      <c r="CJ33" s="40"/>
    </row>
    <row r="34" spans="1:88" ht="16.350000000000001" customHeight="1" x14ac:dyDescent="0.2">
      <c r="A34" s="114" t="s">
        <v>54</v>
      </c>
      <c r="B34" s="42">
        <f t="shared" si="2"/>
        <v>0</v>
      </c>
      <c r="C34" s="43">
        <f>SUM(O34+Q34+S34+U34+W34+Y34+AA34)</f>
        <v>0</v>
      </c>
      <c r="D34" s="68">
        <f>SUM(P34+R34+T34+V34+X34+Z34+AB34)</f>
        <v>0</v>
      </c>
      <c r="E34" s="60"/>
      <c r="F34" s="61"/>
      <c r="G34" s="60"/>
      <c r="H34" s="69"/>
      <c r="I34" s="60"/>
      <c r="J34" s="69"/>
      <c r="K34" s="60"/>
      <c r="L34" s="69"/>
      <c r="M34" s="60"/>
      <c r="N34" s="69"/>
      <c r="O34" s="45"/>
      <c r="P34" s="47"/>
      <c r="Q34" s="110"/>
      <c r="R34" s="47"/>
      <c r="S34" s="45"/>
      <c r="T34" s="47"/>
      <c r="U34" s="45"/>
      <c r="V34" s="47"/>
      <c r="W34" s="45"/>
      <c r="X34" s="47"/>
      <c r="Y34" s="45"/>
      <c r="Z34" s="47"/>
      <c r="AA34" s="45"/>
      <c r="AB34" s="70"/>
      <c r="AC34" s="115"/>
      <c r="AD34" s="69"/>
      <c r="AE34" s="60"/>
      <c r="AF34" s="69"/>
      <c r="AG34" s="115"/>
      <c r="AH34" s="69"/>
      <c r="AI34" s="60"/>
      <c r="AJ34" s="69"/>
      <c r="AK34" s="115"/>
      <c r="AL34" s="69"/>
      <c r="AM34" s="116"/>
      <c r="AN34" s="50"/>
      <c r="AO34" s="52"/>
      <c r="AP34" s="51"/>
      <c r="AQ34" s="51"/>
      <c r="AR34" s="51"/>
      <c r="AS34" s="52"/>
      <c r="AT34" s="37"/>
      <c r="AU34" s="38"/>
      <c r="AV34" s="38"/>
      <c r="AW34" s="38"/>
      <c r="AX34" s="38"/>
      <c r="AY34" s="38"/>
      <c r="AZ34" s="38"/>
      <c r="BA34" s="38"/>
      <c r="BB34" s="38"/>
      <c r="BC34" s="8"/>
      <c r="BD34" s="8"/>
      <c r="BE34" s="8"/>
      <c r="BF34" s="8"/>
      <c r="BG34" s="8"/>
      <c r="BX34" s="2"/>
      <c r="CB34" s="39"/>
      <c r="CG34" s="40">
        <v>0</v>
      </c>
      <c r="CH34" s="40">
        <v>0</v>
      </c>
      <c r="CI34" s="40"/>
      <c r="CJ34" s="40"/>
    </row>
    <row r="35" spans="1:88" ht="16.350000000000001" customHeight="1" x14ac:dyDescent="0.2">
      <c r="A35" s="114" t="s">
        <v>55</v>
      </c>
      <c r="B35" s="42">
        <f>SUM(C35:D35)</f>
        <v>0</v>
      </c>
      <c r="C35" s="43">
        <f>SUM(E35+G35+I35+K35+M35+O35+Q35+S35+U35+W35+Y35+AA35+AC35+AE35+AG35+AI35+AK35+AM35)</f>
        <v>0</v>
      </c>
      <c r="D35" s="68">
        <f t="shared" ref="C35:D44" si="4">SUM(F35+H35+J35+L35+N35+P35+R35+T35+V35+X35+Z35+AB35+AD35+AF35+AH35+AJ35+AL35+AN35)</f>
        <v>0</v>
      </c>
      <c r="E35" s="45"/>
      <c r="F35" s="46"/>
      <c r="G35" s="45"/>
      <c r="H35" s="47"/>
      <c r="I35" s="45"/>
      <c r="J35" s="47"/>
      <c r="K35" s="45"/>
      <c r="L35" s="47"/>
      <c r="M35" s="45"/>
      <c r="N35" s="47"/>
      <c r="O35" s="45"/>
      <c r="P35" s="47"/>
      <c r="Q35" s="110"/>
      <c r="R35" s="47"/>
      <c r="S35" s="45"/>
      <c r="T35" s="47"/>
      <c r="U35" s="45"/>
      <c r="V35" s="47"/>
      <c r="W35" s="45"/>
      <c r="X35" s="47"/>
      <c r="Y35" s="45"/>
      <c r="Z35" s="47"/>
      <c r="AA35" s="45"/>
      <c r="AB35" s="47"/>
      <c r="AC35" s="110"/>
      <c r="AD35" s="47"/>
      <c r="AE35" s="45"/>
      <c r="AF35" s="47"/>
      <c r="AG35" s="110"/>
      <c r="AH35" s="47"/>
      <c r="AI35" s="45"/>
      <c r="AJ35" s="47"/>
      <c r="AK35" s="110"/>
      <c r="AL35" s="47"/>
      <c r="AM35" s="111"/>
      <c r="AN35" s="55"/>
      <c r="AO35" s="112"/>
      <c r="AP35" s="113"/>
      <c r="AQ35" s="113"/>
      <c r="AR35" s="113"/>
      <c r="AS35" s="112"/>
      <c r="AT35" s="37"/>
      <c r="AU35" s="38"/>
      <c r="AV35" s="38"/>
      <c r="AW35" s="38"/>
      <c r="AX35" s="38"/>
      <c r="AY35" s="38"/>
      <c r="AZ35" s="38"/>
      <c r="BA35" s="38"/>
      <c r="BB35" s="38"/>
      <c r="BC35" s="8"/>
      <c r="BD35" s="8"/>
      <c r="BE35" s="8"/>
      <c r="BF35" s="8"/>
      <c r="BG35" s="8"/>
      <c r="BX35" s="2"/>
      <c r="CB35" s="39"/>
      <c r="CG35" s="40">
        <v>0</v>
      </c>
      <c r="CH35" s="40">
        <v>0</v>
      </c>
      <c r="CI35" s="40"/>
      <c r="CJ35" s="40"/>
    </row>
    <row r="36" spans="1:88" ht="16.350000000000001" customHeight="1" x14ac:dyDescent="0.2">
      <c r="A36" s="114" t="s">
        <v>56</v>
      </c>
      <c r="B36" s="117">
        <f>SUM(C36:D36)</f>
        <v>0</v>
      </c>
      <c r="C36" s="118">
        <f>SUM(K36+M36+O36+Q36+S36+U36+W36+Y36+AA36+AC36+AE36+AG36+AI36+AK36+AM36)</f>
        <v>0</v>
      </c>
      <c r="D36" s="68">
        <f>SUM(L36+N36+P36+R36+T36+V36+X36+Z36+AB36+AD36+AF36+AH36+AJ36+AL36+AN36)</f>
        <v>0</v>
      </c>
      <c r="E36" s="119"/>
      <c r="F36" s="120"/>
      <c r="G36" s="119"/>
      <c r="H36" s="121"/>
      <c r="I36" s="119"/>
      <c r="J36" s="121"/>
      <c r="K36" s="45"/>
      <c r="L36" s="47"/>
      <c r="M36" s="45"/>
      <c r="N36" s="47"/>
      <c r="O36" s="45"/>
      <c r="P36" s="47"/>
      <c r="Q36" s="110"/>
      <c r="R36" s="47"/>
      <c r="S36" s="45"/>
      <c r="T36" s="47"/>
      <c r="U36" s="45"/>
      <c r="V36" s="47"/>
      <c r="W36" s="45"/>
      <c r="X36" s="47"/>
      <c r="Y36" s="45"/>
      <c r="Z36" s="47"/>
      <c r="AA36" s="45"/>
      <c r="AB36" s="47"/>
      <c r="AC36" s="110"/>
      <c r="AD36" s="47"/>
      <c r="AE36" s="45"/>
      <c r="AF36" s="47"/>
      <c r="AG36" s="110"/>
      <c r="AH36" s="47"/>
      <c r="AI36" s="45"/>
      <c r="AJ36" s="47"/>
      <c r="AK36" s="110"/>
      <c r="AL36" s="47"/>
      <c r="AM36" s="111"/>
      <c r="AN36" s="55"/>
      <c r="AO36" s="112"/>
      <c r="AP36" s="113"/>
      <c r="AQ36" s="113"/>
      <c r="AR36" s="113"/>
      <c r="AS36" s="112"/>
      <c r="AT36" s="37"/>
      <c r="AU36" s="38"/>
      <c r="AV36" s="38"/>
      <c r="AW36" s="38"/>
      <c r="AX36" s="38"/>
      <c r="AY36" s="38"/>
      <c r="AZ36" s="38"/>
      <c r="BA36" s="38"/>
      <c r="BB36" s="38"/>
      <c r="BC36" s="8"/>
      <c r="BD36" s="8"/>
      <c r="BE36" s="8"/>
      <c r="BF36" s="8"/>
      <c r="BG36" s="8"/>
      <c r="BX36" s="2"/>
      <c r="CB36" s="39"/>
      <c r="CG36" s="40">
        <v>0</v>
      </c>
      <c r="CH36" s="40">
        <v>0</v>
      </c>
      <c r="CI36" s="40"/>
      <c r="CJ36" s="40"/>
    </row>
    <row r="37" spans="1:88" ht="16.350000000000001" customHeight="1" x14ac:dyDescent="0.2">
      <c r="A37" s="62" t="s">
        <v>57</v>
      </c>
      <c r="B37" s="42">
        <f t="shared" si="2"/>
        <v>0</v>
      </c>
      <c r="C37" s="43">
        <f t="shared" si="4"/>
        <v>0</v>
      </c>
      <c r="D37" s="44">
        <f t="shared" si="4"/>
        <v>0</v>
      </c>
      <c r="E37" s="45"/>
      <c r="F37" s="46"/>
      <c r="G37" s="45"/>
      <c r="H37" s="47"/>
      <c r="I37" s="45"/>
      <c r="J37" s="47"/>
      <c r="K37" s="45"/>
      <c r="L37" s="47"/>
      <c r="M37" s="45"/>
      <c r="N37" s="47"/>
      <c r="O37" s="45"/>
      <c r="P37" s="47"/>
      <c r="Q37" s="110"/>
      <c r="R37" s="47"/>
      <c r="S37" s="45"/>
      <c r="T37" s="47"/>
      <c r="U37" s="45"/>
      <c r="V37" s="47"/>
      <c r="W37" s="45"/>
      <c r="X37" s="47"/>
      <c r="Y37" s="45"/>
      <c r="Z37" s="47"/>
      <c r="AA37" s="45"/>
      <c r="AB37" s="47"/>
      <c r="AC37" s="110"/>
      <c r="AD37" s="47"/>
      <c r="AE37" s="45"/>
      <c r="AF37" s="47"/>
      <c r="AG37" s="110"/>
      <c r="AH37" s="47"/>
      <c r="AI37" s="45"/>
      <c r="AJ37" s="47"/>
      <c r="AK37" s="110"/>
      <c r="AL37" s="47"/>
      <c r="AM37" s="111"/>
      <c r="AN37" s="55"/>
      <c r="AO37" s="52"/>
      <c r="AP37" s="51"/>
      <c r="AQ37" s="51"/>
      <c r="AR37" s="51"/>
      <c r="AS37" s="52"/>
      <c r="AT37" s="37"/>
      <c r="AU37" s="38"/>
      <c r="AV37" s="38"/>
      <c r="AW37" s="38"/>
      <c r="AX37" s="38"/>
      <c r="AY37" s="38"/>
      <c r="AZ37" s="38"/>
      <c r="BA37" s="38"/>
      <c r="BB37" s="38"/>
      <c r="BC37" s="8"/>
      <c r="BD37" s="8"/>
      <c r="BE37" s="8"/>
      <c r="BF37" s="8"/>
      <c r="BG37" s="8"/>
      <c r="BX37" s="2"/>
      <c r="CG37" s="40">
        <v>0</v>
      </c>
      <c r="CH37" s="40">
        <v>0</v>
      </c>
      <c r="CI37" s="40"/>
      <c r="CJ37" s="40"/>
    </row>
    <row r="38" spans="1:88" ht="16.350000000000001" customHeight="1" x14ac:dyDescent="0.2">
      <c r="A38" s="62" t="s">
        <v>58</v>
      </c>
      <c r="B38" s="42">
        <f>SUM(C38:D38)</f>
        <v>0</v>
      </c>
      <c r="C38" s="43">
        <f>SUM(E38+G38+I38+K38+M38+O38+Q38+S38+U38+W38+Y38+AA38+AC38+AE38+AG38+AI38+AK38+AM38)</f>
        <v>0</v>
      </c>
      <c r="D38" s="44">
        <f>SUM(F38+H38+J38+L38+N38+P38+R38+T38+V38+X38+Z38+AB38+AD38+AF38+AH38+AJ38+AL38+AN38)</f>
        <v>0</v>
      </c>
      <c r="E38" s="45"/>
      <c r="F38" s="46"/>
      <c r="G38" s="45"/>
      <c r="H38" s="47"/>
      <c r="I38" s="45"/>
      <c r="J38" s="47"/>
      <c r="K38" s="45"/>
      <c r="L38" s="47"/>
      <c r="M38" s="45"/>
      <c r="N38" s="47"/>
      <c r="O38" s="45"/>
      <c r="P38" s="47"/>
      <c r="Q38" s="110"/>
      <c r="R38" s="47"/>
      <c r="S38" s="45"/>
      <c r="T38" s="47"/>
      <c r="U38" s="45"/>
      <c r="V38" s="47"/>
      <c r="W38" s="45"/>
      <c r="X38" s="47"/>
      <c r="Y38" s="45"/>
      <c r="Z38" s="47"/>
      <c r="AA38" s="45"/>
      <c r="AB38" s="47"/>
      <c r="AC38" s="110"/>
      <c r="AD38" s="47"/>
      <c r="AE38" s="45"/>
      <c r="AF38" s="47"/>
      <c r="AG38" s="110"/>
      <c r="AH38" s="47"/>
      <c r="AI38" s="45"/>
      <c r="AJ38" s="47"/>
      <c r="AK38" s="110"/>
      <c r="AL38" s="47"/>
      <c r="AM38" s="111"/>
      <c r="AN38" s="55"/>
      <c r="AO38" s="52"/>
      <c r="AP38" s="51"/>
      <c r="AQ38" s="51"/>
      <c r="AR38" s="51"/>
      <c r="AS38" s="52"/>
      <c r="AT38" s="37"/>
      <c r="AU38" s="38"/>
      <c r="AV38" s="38"/>
      <c r="AW38" s="38"/>
      <c r="AX38" s="38"/>
      <c r="AY38" s="38"/>
      <c r="AZ38" s="38"/>
      <c r="BA38" s="38"/>
      <c r="BB38" s="38"/>
      <c r="BC38" s="8"/>
      <c r="BD38" s="8"/>
      <c r="BE38" s="8"/>
      <c r="BF38" s="8"/>
      <c r="BG38" s="8"/>
      <c r="BX38" s="2"/>
      <c r="CG38" s="40"/>
      <c r="CH38" s="40"/>
      <c r="CI38" s="40"/>
      <c r="CJ38" s="40"/>
    </row>
    <row r="39" spans="1:88" ht="16.350000000000001" customHeight="1" x14ac:dyDescent="0.2">
      <c r="A39" s="62" t="s">
        <v>59</v>
      </c>
      <c r="B39" s="42">
        <f>SUM(C39:D39)</f>
        <v>0</v>
      </c>
      <c r="C39" s="43">
        <f>SUM(E39+G39+I39+K39+M39+O39+Q39+S39+U39+W39+Y39+AA39+AC39+AE39+AG39+AI39+AK39+AM39)</f>
        <v>0</v>
      </c>
      <c r="D39" s="44">
        <f>SUM(F39+H39+J39+L39+N39+P39+R39+T39+V39+X39+Z39+AB39+AD39+AF39+AH39+AJ39+AL39+AN39)</f>
        <v>0</v>
      </c>
      <c r="E39" s="45"/>
      <c r="F39" s="46"/>
      <c r="G39" s="45"/>
      <c r="H39" s="47"/>
      <c r="I39" s="45"/>
      <c r="J39" s="47"/>
      <c r="K39" s="45"/>
      <c r="L39" s="47"/>
      <c r="M39" s="45"/>
      <c r="N39" s="47"/>
      <c r="O39" s="45"/>
      <c r="P39" s="47"/>
      <c r="Q39" s="110"/>
      <c r="R39" s="47"/>
      <c r="S39" s="45"/>
      <c r="T39" s="47"/>
      <c r="U39" s="45"/>
      <c r="V39" s="47"/>
      <c r="W39" s="45"/>
      <c r="X39" s="47"/>
      <c r="Y39" s="45"/>
      <c r="Z39" s="47"/>
      <c r="AA39" s="45"/>
      <c r="AB39" s="47"/>
      <c r="AC39" s="110"/>
      <c r="AD39" s="47"/>
      <c r="AE39" s="45"/>
      <c r="AF39" s="47"/>
      <c r="AG39" s="110"/>
      <c r="AH39" s="47"/>
      <c r="AI39" s="45"/>
      <c r="AJ39" s="47"/>
      <c r="AK39" s="110"/>
      <c r="AL39" s="47"/>
      <c r="AM39" s="111"/>
      <c r="AN39" s="55"/>
      <c r="AO39" s="52"/>
      <c r="AP39" s="51"/>
      <c r="AQ39" s="51"/>
      <c r="AR39" s="51"/>
      <c r="AS39" s="52"/>
      <c r="AT39" s="37"/>
      <c r="AU39" s="38"/>
      <c r="AV39" s="38"/>
      <c r="AW39" s="38"/>
      <c r="AX39" s="38"/>
      <c r="AY39" s="38"/>
      <c r="AZ39" s="38"/>
      <c r="BA39" s="38"/>
      <c r="BB39" s="38"/>
      <c r="BC39" s="8"/>
      <c r="BD39" s="8"/>
      <c r="BE39" s="8"/>
      <c r="BF39" s="8"/>
      <c r="BG39" s="8"/>
      <c r="BX39" s="2"/>
      <c r="CG39" s="40"/>
      <c r="CH39" s="40"/>
      <c r="CI39" s="40"/>
      <c r="CJ39" s="40"/>
    </row>
    <row r="40" spans="1:88" ht="16.350000000000001" customHeight="1" x14ac:dyDescent="0.2">
      <c r="A40" s="62" t="s">
        <v>60</v>
      </c>
      <c r="B40" s="42">
        <f t="shared" si="2"/>
        <v>0</v>
      </c>
      <c r="C40" s="43">
        <f t="shared" si="4"/>
        <v>0</v>
      </c>
      <c r="D40" s="44">
        <f t="shared" si="4"/>
        <v>0</v>
      </c>
      <c r="E40" s="45"/>
      <c r="F40" s="46"/>
      <c r="G40" s="45"/>
      <c r="H40" s="47"/>
      <c r="I40" s="45"/>
      <c r="J40" s="47"/>
      <c r="K40" s="45"/>
      <c r="L40" s="47"/>
      <c r="M40" s="45"/>
      <c r="N40" s="47"/>
      <c r="O40" s="45"/>
      <c r="P40" s="47"/>
      <c r="Q40" s="110"/>
      <c r="R40" s="47"/>
      <c r="S40" s="45"/>
      <c r="T40" s="47"/>
      <c r="U40" s="45"/>
      <c r="V40" s="47"/>
      <c r="W40" s="45"/>
      <c r="X40" s="47"/>
      <c r="Y40" s="45"/>
      <c r="Z40" s="47"/>
      <c r="AA40" s="45"/>
      <c r="AB40" s="47"/>
      <c r="AC40" s="110"/>
      <c r="AD40" s="47"/>
      <c r="AE40" s="45"/>
      <c r="AF40" s="47"/>
      <c r="AG40" s="110"/>
      <c r="AH40" s="47"/>
      <c r="AI40" s="45"/>
      <c r="AJ40" s="47"/>
      <c r="AK40" s="110"/>
      <c r="AL40" s="47"/>
      <c r="AM40" s="111"/>
      <c r="AN40" s="55"/>
      <c r="AO40" s="52"/>
      <c r="AP40" s="51"/>
      <c r="AQ40" s="51"/>
      <c r="AR40" s="51"/>
      <c r="AS40" s="52"/>
      <c r="AT40" s="37"/>
      <c r="AU40" s="38"/>
      <c r="AV40" s="38"/>
      <c r="AW40" s="38"/>
      <c r="AX40" s="38"/>
      <c r="AY40" s="38"/>
      <c r="AZ40" s="38"/>
      <c r="BA40" s="38"/>
      <c r="BB40" s="38"/>
      <c r="BC40" s="8"/>
      <c r="BD40" s="8"/>
      <c r="BE40" s="8"/>
      <c r="BF40" s="8"/>
      <c r="BG40" s="8"/>
      <c r="BX40" s="2"/>
      <c r="CG40" s="40"/>
      <c r="CH40" s="40"/>
      <c r="CI40" s="40"/>
      <c r="CJ40" s="40"/>
    </row>
    <row r="41" spans="1:88" ht="16.350000000000001" customHeight="1" x14ac:dyDescent="0.2">
      <c r="A41" s="62" t="s">
        <v>61</v>
      </c>
      <c r="B41" s="42">
        <f t="shared" si="2"/>
        <v>0</v>
      </c>
      <c r="C41" s="43">
        <f t="shared" si="4"/>
        <v>0</v>
      </c>
      <c r="D41" s="44">
        <f t="shared" si="4"/>
        <v>0</v>
      </c>
      <c r="E41" s="45"/>
      <c r="F41" s="46"/>
      <c r="G41" s="45"/>
      <c r="H41" s="47"/>
      <c r="I41" s="45"/>
      <c r="J41" s="47"/>
      <c r="K41" s="45"/>
      <c r="L41" s="47"/>
      <c r="M41" s="45"/>
      <c r="N41" s="47"/>
      <c r="O41" s="45"/>
      <c r="P41" s="47"/>
      <c r="Q41" s="110"/>
      <c r="R41" s="47"/>
      <c r="S41" s="45"/>
      <c r="T41" s="47"/>
      <c r="U41" s="45"/>
      <c r="V41" s="47"/>
      <c r="W41" s="45"/>
      <c r="X41" s="47"/>
      <c r="Y41" s="45"/>
      <c r="Z41" s="47"/>
      <c r="AA41" s="45"/>
      <c r="AB41" s="47"/>
      <c r="AC41" s="110"/>
      <c r="AD41" s="47"/>
      <c r="AE41" s="45"/>
      <c r="AF41" s="47"/>
      <c r="AG41" s="110"/>
      <c r="AH41" s="47"/>
      <c r="AI41" s="45"/>
      <c r="AJ41" s="47"/>
      <c r="AK41" s="110"/>
      <c r="AL41" s="47"/>
      <c r="AM41" s="111"/>
      <c r="AN41" s="55"/>
      <c r="AO41" s="75"/>
      <c r="AP41" s="74"/>
      <c r="AQ41" s="74"/>
      <c r="AR41" s="74"/>
      <c r="AS41" s="75"/>
      <c r="AT41" s="37"/>
      <c r="AU41" s="38"/>
      <c r="AV41" s="38"/>
      <c r="AW41" s="38"/>
      <c r="AX41" s="38"/>
      <c r="AY41" s="38"/>
      <c r="AZ41" s="38"/>
      <c r="BA41" s="38"/>
      <c r="BB41" s="38"/>
      <c r="BC41" s="8"/>
      <c r="BD41" s="8"/>
      <c r="BE41" s="8"/>
      <c r="BF41" s="8"/>
      <c r="BG41" s="8"/>
      <c r="BX41" s="2"/>
      <c r="CG41" s="40"/>
      <c r="CH41" s="40"/>
      <c r="CI41" s="40"/>
      <c r="CJ41" s="40"/>
    </row>
    <row r="42" spans="1:88" ht="16.350000000000001" customHeight="1" x14ac:dyDescent="0.2">
      <c r="A42" s="62" t="s">
        <v>62</v>
      </c>
      <c r="B42" s="42">
        <f t="shared" si="2"/>
        <v>0</v>
      </c>
      <c r="C42" s="43">
        <f t="shared" si="4"/>
        <v>0</v>
      </c>
      <c r="D42" s="44">
        <f t="shared" si="4"/>
        <v>0</v>
      </c>
      <c r="E42" s="45"/>
      <c r="F42" s="46"/>
      <c r="G42" s="45"/>
      <c r="H42" s="47"/>
      <c r="I42" s="45"/>
      <c r="J42" s="47"/>
      <c r="K42" s="45"/>
      <c r="L42" s="47"/>
      <c r="M42" s="45"/>
      <c r="N42" s="47"/>
      <c r="O42" s="45"/>
      <c r="P42" s="47"/>
      <c r="Q42" s="110"/>
      <c r="R42" s="47"/>
      <c r="S42" s="45"/>
      <c r="T42" s="47"/>
      <c r="U42" s="45"/>
      <c r="V42" s="47"/>
      <c r="W42" s="45"/>
      <c r="X42" s="47"/>
      <c r="Y42" s="45"/>
      <c r="Z42" s="47"/>
      <c r="AA42" s="45"/>
      <c r="AB42" s="47"/>
      <c r="AC42" s="110"/>
      <c r="AD42" s="47"/>
      <c r="AE42" s="45"/>
      <c r="AF42" s="47"/>
      <c r="AG42" s="110"/>
      <c r="AH42" s="47"/>
      <c r="AI42" s="45"/>
      <c r="AJ42" s="47"/>
      <c r="AK42" s="110"/>
      <c r="AL42" s="47"/>
      <c r="AM42" s="111"/>
      <c r="AN42" s="55"/>
      <c r="AO42" s="75"/>
      <c r="AP42" s="74"/>
      <c r="AQ42" s="74"/>
      <c r="AR42" s="74"/>
      <c r="AS42" s="75"/>
      <c r="AT42" s="37"/>
      <c r="AU42" s="38"/>
      <c r="AV42" s="38"/>
      <c r="AW42" s="38"/>
      <c r="AX42" s="38"/>
      <c r="AY42" s="38"/>
      <c r="AZ42" s="38"/>
      <c r="BA42" s="38"/>
      <c r="BB42" s="38"/>
      <c r="BC42" s="8"/>
      <c r="BD42" s="8"/>
      <c r="BE42" s="8"/>
      <c r="BF42" s="8"/>
      <c r="BG42" s="8"/>
      <c r="BX42" s="2"/>
      <c r="CG42" s="40"/>
      <c r="CH42" s="40"/>
      <c r="CI42" s="40"/>
      <c r="CJ42" s="40"/>
    </row>
    <row r="43" spans="1:88" ht="16.350000000000001" customHeight="1" x14ac:dyDescent="0.2">
      <c r="A43" s="62" t="s">
        <v>63</v>
      </c>
      <c r="B43" s="42">
        <f t="shared" si="2"/>
        <v>0</v>
      </c>
      <c r="C43" s="43">
        <f t="shared" si="4"/>
        <v>0</v>
      </c>
      <c r="D43" s="44">
        <f t="shared" si="4"/>
        <v>0</v>
      </c>
      <c r="E43" s="45"/>
      <c r="F43" s="46"/>
      <c r="G43" s="45"/>
      <c r="H43" s="47"/>
      <c r="I43" s="45"/>
      <c r="J43" s="47"/>
      <c r="K43" s="45"/>
      <c r="L43" s="47"/>
      <c r="M43" s="45"/>
      <c r="N43" s="47"/>
      <c r="O43" s="45"/>
      <c r="P43" s="47"/>
      <c r="Q43" s="110"/>
      <c r="R43" s="47"/>
      <c r="S43" s="45"/>
      <c r="T43" s="47"/>
      <c r="U43" s="45"/>
      <c r="V43" s="47"/>
      <c r="W43" s="45"/>
      <c r="X43" s="47"/>
      <c r="Y43" s="45"/>
      <c r="Z43" s="47"/>
      <c r="AA43" s="45"/>
      <c r="AB43" s="47"/>
      <c r="AC43" s="110"/>
      <c r="AD43" s="47"/>
      <c r="AE43" s="45"/>
      <c r="AF43" s="47"/>
      <c r="AG43" s="110"/>
      <c r="AH43" s="47"/>
      <c r="AI43" s="45"/>
      <c r="AJ43" s="47"/>
      <c r="AK43" s="110"/>
      <c r="AL43" s="47"/>
      <c r="AM43" s="111"/>
      <c r="AN43" s="55"/>
      <c r="AO43" s="75"/>
      <c r="AP43" s="74"/>
      <c r="AQ43" s="74"/>
      <c r="AR43" s="74"/>
      <c r="AS43" s="75"/>
      <c r="AT43" s="37"/>
      <c r="AU43" s="38"/>
      <c r="AV43" s="38"/>
      <c r="AW43" s="38"/>
      <c r="AX43" s="38"/>
      <c r="AY43" s="38"/>
      <c r="AZ43" s="38"/>
      <c r="BA43" s="38"/>
      <c r="BB43" s="38"/>
      <c r="BC43" s="8"/>
      <c r="BD43" s="8"/>
      <c r="BE43" s="8"/>
      <c r="BF43" s="8"/>
      <c r="BG43" s="8"/>
      <c r="BX43" s="2"/>
      <c r="CG43" s="40"/>
      <c r="CH43" s="40"/>
      <c r="CI43" s="40"/>
      <c r="CJ43" s="40"/>
    </row>
    <row r="44" spans="1:88" ht="16.350000000000001" customHeight="1" x14ac:dyDescent="0.2">
      <c r="A44" s="122" t="s">
        <v>64</v>
      </c>
      <c r="B44" s="123">
        <f t="shared" si="2"/>
        <v>0</v>
      </c>
      <c r="C44" s="124">
        <f t="shared" si="4"/>
        <v>0</v>
      </c>
      <c r="D44" s="125">
        <f t="shared" si="4"/>
        <v>0</v>
      </c>
      <c r="E44" s="88"/>
      <c r="F44" s="89"/>
      <c r="G44" s="88"/>
      <c r="H44" s="87"/>
      <c r="I44" s="88"/>
      <c r="J44" s="87"/>
      <c r="K44" s="88"/>
      <c r="L44" s="87"/>
      <c r="M44" s="88"/>
      <c r="N44" s="87"/>
      <c r="O44" s="88"/>
      <c r="P44" s="87"/>
      <c r="Q44" s="126"/>
      <c r="R44" s="87"/>
      <c r="S44" s="88"/>
      <c r="T44" s="87"/>
      <c r="U44" s="88"/>
      <c r="V44" s="87"/>
      <c r="W44" s="88"/>
      <c r="X44" s="87"/>
      <c r="Y44" s="88"/>
      <c r="Z44" s="87"/>
      <c r="AA44" s="88"/>
      <c r="AB44" s="87"/>
      <c r="AC44" s="126"/>
      <c r="AD44" s="87"/>
      <c r="AE44" s="88"/>
      <c r="AF44" s="87"/>
      <c r="AG44" s="126"/>
      <c r="AH44" s="87"/>
      <c r="AI44" s="88"/>
      <c r="AJ44" s="87"/>
      <c r="AK44" s="126"/>
      <c r="AL44" s="87"/>
      <c r="AM44" s="127"/>
      <c r="AN44" s="92"/>
      <c r="AO44" s="94"/>
      <c r="AP44" s="93"/>
      <c r="AQ44" s="93"/>
      <c r="AR44" s="93"/>
      <c r="AS44" s="94"/>
      <c r="AT44" s="37"/>
      <c r="AU44" s="38"/>
      <c r="AV44" s="38"/>
      <c r="AW44" s="38"/>
      <c r="AX44" s="38"/>
      <c r="AY44" s="38"/>
      <c r="AZ44" s="38"/>
      <c r="BA44" s="38"/>
      <c r="BB44" s="38"/>
      <c r="BC44" s="8"/>
      <c r="BD44" s="8"/>
      <c r="BE44" s="8"/>
      <c r="BF44" s="8"/>
      <c r="BG44" s="8"/>
      <c r="BX44" s="2"/>
      <c r="CG44" s="40"/>
      <c r="CH44" s="40"/>
      <c r="CI44" s="40"/>
      <c r="CJ44" s="40"/>
    </row>
    <row r="45" spans="1:88" ht="31.35" customHeight="1" x14ac:dyDescent="0.2">
      <c r="A45" s="9" t="s">
        <v>65</v>
      </c>
      <c r="B45" s="9"/>
      <c r="C45" s="9"/>
      <c r="D45" s="9"/>
      <c r="E45" s="9"/>
      <c r="F45" s="9"/>
      <c r="G45" s="9"/>
      <c r="H45" s="9"/>
      <c r="I45" s="10"/>
      <c r="J45" s="10"/>
      <c r="K45" s="10"/>
      <c r="L45" s="10"/>
      <c r="M45" s="10"/>
      <c r="N45" s="6"/>
      <c r="O45" s="6"/>
      <c r="P45" s="6"/>
      <c r="Q45" s="6"/>
      <c r="R45" s="6"/>
      <c r="S45" s="6"/>
      <c r="T45" s="6"/>
      <c r="U45" s="6"/>
      <c r="V45" s="6"/>
      <c r="W45" s="6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28"/>
      <c r="AP45" s="129"/>
      <c r="AQ45" s="736"/>
      <c r="AR45" s="737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CG45" s="40"/>
      <c r="CH45" s="40"/>
      <c r="CI45" s="40"/>
      <c r="CJ45" s="40"/>
    </row>
    <row r="46" spans="1:88" ht="16.350000000000001" customHeight="1" x14ac:dyDescent="0.25">
      <c r="A46" s="3087" t="s">
        <v>49</v>
      </c>
      <c r="B46" s="3253" t="s">
        <v>4</v>
      </c>
      <c r="C46" s="3263" t="s">
        <v>66</v>
      </c>
      <c r="D46" s="3403"/>
      <c r="E46" s="3403"/>
      <c r="F46" s="3405"/>
      <c r="G46" s="3263" t="s">
        <v>67</v>
      </c>
      <c r="H46" s="3403"/>
      <c r="I46" s="3403"/>
      <c r="J46" s="3405"/>
      <c r="K46" s="6"/>
      <c r="L46" s="2973"/>
      <c r="M46" s="2973"/>
      <c r="N46" s="2973"/>
      <c r="O46" s="2973"/>
      <c r="P46" s="2973"/>
      <c r="Q46" s="2973"/>
      <c r="R46" s="2973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738"/>
      <c r="AR46" s="133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CG46" s="40"/>
      <c r="CH46" s="40"/>
      <c r="CI46" s="40"/>
      <c r="CJ46" s="40"/>
    </row>
    <row r="47" spans="1:88" ht="27.75" customHeight="1" x14ac:dyDescent="0.2">
      <c r="A47" s="3397"/>
      <c r="B47" s="3357"/>
      <c r="C47" s="739" t="s">
        <v>68</v>
      </c>
      <c r="D47" s="739" t="s">
        <v>69</v>
      </c>
      <c r="E47" s="706" t="s">
        <v>70</v>
      </c>
      <c r="F47" s="707" t="s">
        <v>71</v>
      </c>
      <c r="G47" s="739" t="s">
        <v>68</v>
      </c>
      <c r="H47" s="739" t="s">
        <v>69</v>
      </c>
      <c r="I47" s="706" t="s">
        <v>70</v>
      </c>
      <c r="J47" s="707" t="s">
        <v>71</v>
      </c>
      <c r="K47" s="6"/>
      <c r="L47" s="740"/>
      <c r="M47" s="740"/>
      <c r="N47" s="741"/>
      <c r="O47" s="740"/>
      <c r="P47" s="740"/>
      <c r="Q47" s="740"/>
      <c r="R47" s="740"/>
      <c r="S47" s="740"/>
      <c r="T47" s="740"/>
      <c r="U47" s="740"/>
      <c r="V47" s="740"/>
      <c r="W47" s="740"/>
      <c r="X47" s="740"/>
      <c r="Y47" s="740"/>
      <c r="Z47" s="740"/>
      <c r="AA47" s="740"/>
      <c r="AB47" s="740"/>
      <c r="AC47" s="740"/>
      <c r="AD47" s="740"/>
      <c r="AE47" s="740"/>
      <c r="AF47" s="740"/>
      <c r="AG47" s="740"/>
      <c r="AH47" s="740"/>
      <c r="AI47" s="740"/>
      <c r="AJ47" s="740"/>
      <c r="AK47" s="740"/>
      <c r="AL47" s="740"/>
      <c r="AM47" s="740"/>
      <c r="AN47" s="740"/>
      <c r="AO47" s="740"/>
      <c r="AP47" s="740"/>
      <c r="AQ47" s="742"/>
      <c r="AR47" s="742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CG47" s="40"/>
      <c r="CH47" s="40"/>
      <c r="CI47" s="40"/>
      <c r="CJ47" s="40"/>
    </row>
    <row r="48" spans="1:88" ht="16.350000000000001" customHeight="1" x14ac:dyDescent="0.2">
      <c r="A48" s="138" t="s">
        <v>72</v>
      </c>
      <c r="B48" s="139">
        <f>SUM(C48:J48)</f>
        <v>0</v>
      </c>
      <c r="C48" s="717"/>
      <c r="D48" s="743"/>
      <c r="E48" s="743"/>
      <c r="F48" s="718"/>
      <c r="G48" s="717"/>
      <c r="H48" s="743"/>
      <c r="I48" s="743"/>
      <c r="J48" s="719"/>
      <c r="K48" s="141"/>
      <c r="L48" s="744"/>
      <c r="M48" s="744"/>
      <c r="N48" s="745"/>
      <c r="O48" s="744"/>
      <c r="P48" s="744"/>
      <c r="Q48" s="744"/>
      <c r="R48" s="744"/>
      <c r="S48" s="744"/>
      <c r="T48" s="744"/>
      <c r="U48" s="744"/>
      <c r="V48" s="744"/>
      <c r="W48" s="744"/>
      <c r="X48" s="746"/>
      <c r="Y48" s="746"/>
      <c r="Z48" s="746"/>
      <c r="AA48" s="746"/>
      <c r="AB48" s="746"/>
      <c r="AC48" s="746"/>
      <c r="AD48" s="746"/>
      <c r="AE48" s="746"/>
      <c r="AF48" s="746"/>
      <c r="AG48" s="746"/>
      <c r="AH48" s="746"/>
      <c r="AI48" s="746"/>
      <c r="AJ48" s="746"/>
      <c r="AK48" s="746"/>
      <c r="AL48" s="746"/>
      <c r="AM48" s="746"/>
      <c r="AN48" s="746"/>
      <c r="AO48" s="746"/>
      <c r="AP48" s="746"/>
      <c r="AQ48" s="747"/>
      <c r="AR48" s="747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CG48" s="40"/>
      <c r="CH48" s="40"/>
      <c r="CI48" s="40"/>
      <c r="CJ48" s="40"/>
    </row>
    <row r="49" spans="1:88" ht="16.350000000000001" customHeight="1" x14ac:dyDescent="0.2">
      <c r="A49" s="82" t="s">
        <v>73</v>
      </c>
      <c r="B49" s="144">
        <f>SUM(C49:J49)</f>
        <v>0</v>
      </c>
      <c r="C49" s="88"/>
      <c r="D49" s="145"/>
      <c r="E49" s="145"/>
      <c r="F49" s="89"/>
      <c r="G49" s="88"/>
      <c r="H49" s="145"/>
      <c r="I49" s="145"/>
      <c r="J49" s="87"/>
      <c r="K49" s="141"/>
      <c r="L49" s="744"/>
      <c r="M49" s="744"/>
      <c r="N49" s="748"/>
      <c r="O49" s="744"/>
      <c r="P49" s="744"/>
      <c r="Q49" s="744"/>
      <c r="R49" s="744"/>
      <c r="S49" s="744"/>
      <c r="T49" s="744"/>
      <c r="U49" s="744"/>
      <c r="V49" s="744"/>
      <c r="W49" s="744"/>
      <c r="X49" s="746"/>
      <c r="Y49" s="746"/>
      <c r="Z49" s="746"/>
      <c r="AA49" s="746"/>
      <c r="AB49" s="746"/>
      <c r="AC49" s="746"/>
      <c r="AD49" s="746"/>
      <c r="AE49" s="746"/>
      <c r="AF49" s="746"/>
      <c r="AG49" s="746"/>
      <c r="AH49" s="746"/>
      <c r="AI49" s="746"/>
      <c r="AJ49" s="746"/>
      <c r="AK49" s="746"/>
      <c r="AL49" s="746"/>
      <c r="AM49" s="746"/>
      <c r="AN49" s="746"/>
      <c r="AO49" s="746"/>
      <c r="AP49" s="746"/>
      <c r="AQ49" s="747"/>
      <c r="AR49" s="747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CG49" s="40"/>
      <c r="CH49" s="40"/>
      <c r="CI49" s="40"/>
      <c r="CJ49" s="40"/>
    </row>
    <row r="50" spans="1:88" ht="31.35" customHeight="1" x14ac:dyDescent="0.2">
      <c r="A50" s="147" t="s">
        <v>74</v>
      </c>
      <c r="B50" s="147"/>
      <c r="C50" s="147"/>
      <c r="D50" s="147"/>
      <c r="E50" s="147"/>
      <c r="F50" s="147"/>
      <c r="G50" s="749"/>
      <c r="H50" s="749"/>
      <c r="I50" s="749"/>
      <c r="J50" s="749"/>
      <c r="K50" s="749"/>
      <c r="L50" s="749"/>
      <c r="M50" s="749"/>
      <c r="N50" s="749"/>
      <c r="O50" s="750"/>
      <c r="P50" s="147"/>
      <c r="Q50" s="749"/>
      <c r="R50" s="749"/>
      <c r="S50" s="750"/>
      <c r="T50" s="147"/>
      <c r="U50" s="749"/>
      <c r="V50" s="750"/>
      <c r="W50" s="147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746"/>
      <c r="AM50" s="647"/>
      <c r="AN50" s="647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CG50" s="40"/>
      <c r="CH50" s="40"/>
      <c r="CI50" s="40"/>
      <c r="CJ50" s="40"/>
    </row>
    <row r="51" spans="1:88" ht="16.350000000000001" customHeight="1" x14ac:dyDescent="0.2">
      <c r="A51" s="3087" t="s">
        <v>75</v>
      </c>
      <c r="B51" s="3317" t="s">
        <v>32</v>
      </c>
      <c r="C51" s="3319"/>
      <c r="D51" s="3313"/>
      <c r="E51" s="3368" t="s">
        <v>5</v>
      </c>
      <c r="F51" s="3369"/>
      <c r="G51" s="3369"/>
      <c r="H51" s="3369"/>
      <c r="I51" s="3369"/>
      <c r="J51" s="3369"/>
      <c r="K51" s="3369"/>
      <c r="L51" s="3369"/>
      <c r="M51" s="3369"/>
      <c r="N51" s="3369"/>
      <c r="O51" s="3369"/>
      <c r="P51" s="3369"/>
      <c r="Q51" s="3369"/>
      <c r="R51" s="3369"/>
      <c r="S51" s="3369"/>
      <c r="T51" s="3369"/>
      <c r="U51" s="3369"/>
      <c r="V51" s="3371"/>
      <c r="W51" s="3253" t="s">
        <v>6</v>
      </c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CG51" s="40"/>
      <c r="CH51" s="40"/>
      <c r="CI51" s="40"/>
      <c r="CJ51" s="40"/>
    </row>
    <row r="52" spans="1:88" ht="16.350000000000001" customHeight="1" x14ac:dyDescent="0.2">
      <c r="A52" s="2888"/>
      <c r="B52" s="3395"/>
      <c r="C52" s="2894"/>
      <c r="D52" s="3393"/>
      <c r="E52" s="3253" t="s">
        <v>11</v>
      </c>
      <c r="F52" s="3319" t="s">
        <v>12</v>
      </c>
      <c r="G52" s="3253" t="s">
        <v>13</v>
      </c>
      <c r="H52" s="3319" t="s">
        <v>14</v>
      </c>
      <c r="I52" s="3253" t="s">
        <v>15</v>
      </c>
      <c r="J52" s="3319" t="s">
        <v>16</v>
      </c>
      <c r="K52" s="3253" t="s">
        <v>17</v>
      </c>
      <c r="L52" s="3319" t="s">
        <v>18</v>
      </c>
      <c r="M52" s="3253" t="s">
        <v>19</v>
      </c>
      <c r="N52" s="3319" t="s">
        <v>20</v>
      </c>
      <c r="O52" s="3253" t="s">
        <v>21</v>
      </c>
      <c r="P52" s="3319" t="s">
        <v>22</v>
      </c>
      <c r="Q52" s="3253" t="s">
        <v>23</v>
      </c>
      <c r="R52" s="3319" t="s">
        <v>24</v>
      </c>
      <c r="S52" s="3253" t="s">
        <v>25</v>
      </c>
      <c r="T52" s="3319" t="s">
        <v>26</v>
      </c>
      <c r="U52" s="3253" t="s">
        <v>27</v>
      </c>
      <c r="V52" s="3313" t="s">
        <v>28</v>
      </c>
      <c r="W52" s="2871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CG52" s="40"/>
      <c r="CH52" s="40"/>
      <c r="CI52" s="40"/>
      <c r="CJ52" s="40"/>
    </row>
    <row r="53" spans="1:88" ht="16.350000000000001" customHeight="1" x14ac:dyDescent="0.2">
      <c r="A53" s="3397"/>
      <c r="B53" s="751" t="s">
        <v>29</v>
      </c>
      <c r="C53" s="482" t="s">
        <v>30</v>
      </c>
      <c r="D53" s="751" t="s">
        <v>31</v>
      </c>
      <c r="E53" s="3357"/>
      <c r="F53" s="2894"/>
      <c r="G53" s="3357"/>
      <c r="H53" s="2894"/>
      <c r="I53" s="3357"/>
      <c r="J53" s="2894"/>
      <c r="K53" s="3357"/>
      <c r="L53" s="2894"/>
      <c r="M53" s="3357"/>
      <c r="N53" s="2894"/>
      <c r="O53" s="3357"/>
      <c r="P53" s="2894"/>
      <c r="Q53" s="3357"/>
      <c r="R53" s="2894"/>
      <c r="S53" s="3357"/>
      <c r="T53" s="2894"/>
      <c r="U53" s="3357"/>
      <c r="V53" s="3393"/>
      <c r="W53" s="3357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CG53" s="40"/>
      <c r="CH53" s="40"/>
      <c r="CI53" s="40"/>
      <c r="CJ53" s="40"/>
    </row>
    <row r="54" spans="1:88" ht="16.350000000000001" customHeight="1" x14ac:dyDescent="0.2">
      <c r="A54" s="752" t="s">
        <v>76</v>
      </c>
      <c r="B54" s="753">
        <f>SUM(B55:B56)</f>
        <v>0</v>
      </c>
      <c r="C54" s="754">
        <f>SUM(C55:C56)</f>
        <v>0</v>
      </c>
      <c r="D54" s="755">
        <f t="shared" ref="D54:W54" si="5">SUM(D55:D56)</f>
        <v>0</v>
      </c>
      <c r="E54" s="756">
        <f t="shared" si="5"/>
        <v>0</v>
      </c>
      <c r="F54" s="757">
        <f t="shared" si="5"/>
        <v>0</v>
      </c>
      <c r="G54" s="756">
        <f t="shared" si="5"/>
        <v>0</v>
      </c>
      <c r="H54" s="757">
        <f t="shared" si="5"/>
        <v>0</v>
      </c>
      <c r="I54" s="756">
        <f t="shared" si="5"/>
        <v>0</v>
      </c>
      <c r="J54" s="757">
        <f t="shared" si="5"/>
        <v>0</v>
      </c>
      <c r="K54" s="756">
        <f t="shared" si="5"/>
        <v>0</v>
      </c>
      <c r="L54" s="757">
        <f t="shared" si="5"/>
        <v>0</v>
      </c>
      <c r="M54" s="756">
        <f t="shared" si="5"/>
        <v>0</v>
      </c>
      <c r="N54" s="757">
        <f t="shared" si="5"/>
        <v>0</v>
      </c>
      <c r="O54" s="756">
        <f t="shared" si="5"/>
        <v>0</v>
      </c>
      <c r="P54" s="757">
        <f t="shared" si="5"/>
        <v>0</v>
      </c>
      <c r="Q54" s="756">
        <f t="shared" si="5"/>
        <v>0</v>
      </c>
      <c r="R54" s="757">
        <f t="shared" si="5"/>
        <v>0</v>
      </c>
      <c r="S54" s="756">
        <f t="shared" si="5"/>
        <v>0</v>
      </c>
      <c r="T54" s="757">
        <f t="shared" si="5"/>
        <v>0</v>
      </c>
      <c r="U54" s="756">
        <f t="shared" si="5"/>
        <v>0</v>
      </c>
      <c r="V54" s="757">
        <f t="shared" si="5"/>
        <v>0</v>
      </c>
      <c r="W54" s="756">
        <f t="shared" si="5"/>
        <v>0</v>
      </c>
      <c r="X54" s="100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CG54" s="40">
        <v>0</v>
      </c>
      <c r="CH54" s="40">
        <v>0</v>
      </c>
      <c r="CI54" s="40">
        <v>0</v>
      </c>
      <c r="CJ54" s="40"/>
    </row>
    <row r="55" spans="1:88" ht="16.350000000000001" customHeight="1" x14ac:dyDescent="0.2">
      <c r="A55" s="53" t="s">
        <v>72</v>
      </c>
      <c r="B55" s="158">
        <f>SUM(E55:V55)</f>
        <v>0</v>
      </c>
      <c r="C55" s="534"/>
      <c r="D55" s="535"/>
      <c r="E55" s="161"/>
      <c r="F55" s="111"/>
      <c r="G55" s="161"/>
      <c r="H55" s="111"/>
      <c r="I55" s="161"/>
      <c r="J55" s="111"/>
      <c r="K55" s="161"/>
      <c r="L55" s="111"/>
      <c r="M55" s="161"/>
      <c r="N55" s="111"/>
      <c r="O55" s="161"/>
      <c r="P55" s="111"/>
      <c r="Q55" s="161"/>
      <c r="R55" s="111"/>
      <c r="S55" s="161"/>
      <c r="T55" s="111"/>
      <c r="U55" s="161"/>
      <c r="V55" s="111"/>
      <c r="W55" s="161"/>
      <c r="X55" s="162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8"/>
      <c r="AK55" s="8"/>
      <c r="CA55" s="39"/>
      <c r="CC55" s="39"/>
      <c r="CG55" s="40">
        <v>0</v>
      </c>
      <c r="CH55" s="40">
        <v>0</v>
      </c>
      <c r="CI55" s="40">
        <v>0</v>
      </c>
      <c r="CJ55" s="40"/>
    </row>
    <row r="56" spans="1:88" ht="16.350000000000001" customHeight="1" x14ac:dyDescent="0.2">
      <c r="A56" s="163" t="s">
        <v>77</v>
      </c>
      <c r="B56" s="164">
        <f>SUM(E56:V56)</f>
        <v>0</v>
      </c>
      <c r="C56" s="536"/>
      <c r="D56" s="537"/>
      <c r="E56" s="167"/>
      <c r="F56" s="127"/>
      <c r="G56" s="167"/>
      <c r="H56" s="127"/>
      <c r="I56" s="167"/>
      <c r="J56" s="127"/>
      <c r="K56" s="167"/>
      <c r="L56" s="127"/>
      <c r="M56" s="167"/>
      <c r="N56" s="127"/>
      <c r="O56" s="167"/>
      <c r="P56" s="127"/>
      <c r="Q56" s="167"/>
      <c r="R56" s="127"/>
      <c r="S56" s="167"/>
      <c r="T56" s="127"/>
      <c r="U56" s="167"/>
      <c r="V56" s="127"/>
      <c r="W56" s="167"/>
      <c r="X56" s="162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8"/>
      <c r="AK56" s="8"/>
      <c r="CG56" s="40">
        <v>0</v>
      </c>
      <c r="CH56" s="40">
        <v>0</v>
      </c>
      <c r="CI56" s="40">
        <v>0</v>
      </c>
      <c r="CJ56" s="40"/>
    </row>
    <row r="57" spans="1:88" ht="16.350000000000001" customHeight="1" x14ac:dyDescent="0.2">
      <c r="A57" s="168" t="s">
        <v>78</v>
      </c>
      <c r="B57" s="169">
        <f>SUM(B58:B59)</f>
        <v>0</v>
      </c>
      <c r="C57" s="170">
        <f t="shared" ref="C57:W57" si="6">SUM(C58:C59)</f>
        <v>0</v>
      </c>
      <c r="D57" s="171">
        <f t="shared" si="6"/>
        <v>0</v>
      </c>
      <c r="E57" s="114">
        <f t="shared" si="6"/>
        <v>0</v>
      </c>
      <c r="F57" s="172">
        <f t="shared" si="6"/>
        <v>0</v>
      </c>
      <c r="G57" s="114">
        <f t="shared" si="6"/>
        <v>0</v>
      </c>
      <c r="H57" s="172">
        <f t="shared" si="6"/>
        <v>0</v>
      </c>
      <c r="I57" s="114">
        <f t="shared" si="6"/>
        <v>0</v>
      </c>
      <c r="J57" s="172">
        <f t="shared" si="6"/>
        <v>0</v>
      </c>
      <c r="K57" s="114">
        <f t="shared" si="6"/>
        <v>0</v>
      </c>
      <c r="L57" s="172">
        <f t="shared" si="6"/>
        <v>0</v>
      </c>
      <c r="M57" s="114">
        <f t="shared" si="6"/>
        <v>0</v>
      </c>
      <c r="N57" s="172">
        <f t="shared" si="6"/>
        <v>0</v>
      </c>
      <c r="O57" s="114">
        <f t="shared" si="6"/>
        <v>0</v>
      </c>
      <c r="P57" s="172">
        <f t="shared" si="6"/>
        <v>0</v>
      </c>
      <c r="Q57" s="114">
        <f t="shared" si="6"/>
        <v>0</v>
      </c>
      <c r="R57" s="172">
        <f t="shared" si="6"/>
        <v>0</v>
      </c>
      <c r="S57" s="114">
        <f t="shared" si="6"/>
        <v>0</v>
      </c>
      <c r="T57" s="172">
        <f t="shared" si="6"/>
        <v>0</v>
      </c>
      <c r="U57" s="114">
        <f t="shared" si="6"/>
        <v>0</v>
      </c>
      <c r="V57" s="172">
        <f t="shared" si="6"/>
        <v>0</v>
      </c>
      <c r="W57" s="756">
        <f t="shared" si="6"/>
        <v>0</v>
      </c>
      <c r="X57" s="100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CG57" s="40">
        <v>0</v>
      </c>
      <c r="CH57" s="40">
        <v>0</v>
      </c>
      <c r="CI57" s="40">
        <v>0</v>
      </c>
      <c r="CJ57" s="40"/>
    </row>
    <row r="58" spans="1:88" ht="16.350000000000001" customHeight="1" x14ac:dyDescent="0.2">
      <c r="A58" s="53" t="s">
        <v>72</v>
      </c>
      <c r="B58" s="158">
        <f>SUM(E58:V58)</f>
        <v>0</v>
      </c>
      <c r="C58" s="534"/>
      <c r="D58" s="535"/>
      <c r="E58" s="161"/>
      <c r="F58" s="111"/>
      <c r="G58" s="161"/>
      <c r="H58" s="111"/>
      <c r="I58" s="161"/>
      <c r="J58" s="111"/>
      <c r="K58" s="161"/>
      <c r="L58" s="111"/>
      <c r="M58" s="161"/>
      <c r="N58" s="111"/>
      <c r="O58" s="161"/>
      <c r="P58" s="111"/>
      <c r="Q58" s="161"/>
      <c r="R58" s="111"/>
      <c r="S58" s="161"/>
      <c r="T58" s="111"/>
      <c r="U58" s="161"/>
      <c r="V58" s="111"/>
      <c r="W58" s="161"/>
      <c r="X58" s="162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8"/>
      <c r="AK58" s="8"/>
      <c r="CG58" s="40">
        <v>0</v>
      </c>
      <c r="CH58" s="40">
        <v>0</v>
      </c>
      <c r="CI58" s="40">
        <v>0</v>
      </c>
      <c r="CJ58" s="40"/>
    </row>
    <row r="59" spans="1:88" ht="16.350000000000001" customHeight="1" x14ac:dyDescent="0.2">
      <c r="A59" s="163" t="s">
        <v>77</v>
      </c>
      <c r="B59" s="164">
        <f>SUM(E59:V59)</f>
        <v>0</v>
      </c>
      <c r="C59" s="536"/>
      <c r="D59" s="536"/>
      <c r="E59" s="167"/>
      <c r="F59" s="127"/>
      <c r="G59" s="167"/>
      <c r="H59" s="127"/>
      <c r="I59" s="167"/>
      <c r="J59" s="127"/>
      <c r="K59" s="167"/>
      <c r="L59" s="127"/>
      <c r="M59" s="167"/>
      <c r="N59" s="127"/>
      <c r="O59" s="167"/>
      <c r="P59" s="127"/>
      <c r="Q59" s="167"/>
      <c r="R59" s="127"/>
      <c r="S59" s="167"/>
      <c r="T59" s="127"/>
      <c r="U59" s="167"/>
      <c r="V59" s="127"/>
      <c r="W59" s="167"/>
      <c r="X59" s="162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8"/>
      <c r="AK59" s="8"/>
      <c r="CG59" s="40">
        <v>0</v>
      </c>
      <c r="CH59" s="40">
        <v>0</v>
      </c>
      <c r="CI59" s="40">
        <v>0</v>
      </c>
      <c r="CJ59" s="40"/>
    </row>
    <row r="60" spans="1:88" ht="31.35" customHeight="1" x14ac:dyDescent="0.2">
      <c r="A60" s="147" t="s">
        <v>79</v>
      </c>
      <c r="B60" s="147"/>
      <c r="C60" s="147"/>
      <c r="D60" s="147"/>
      <c r="E60" s="147"/>
      <c r="F60" s="9"/>
      <c r="G60" s="9"/>
      <c r="H60" s="173"/>
      <c r="I60" s="173"/>
      <c r="J60" s="461"/>
      <c r="K60" s="462"/>
      <c r="L60" s="758"/>
      <c r="M60" s="462"/>
      <c r="N60" s="6"/>
      <c r="O60" s="6"/>
      <c r="P60" s="6"/>
      <c r="Q60" s="6"/>
      <c r="R60" s="6"/>
      <c r="S60" s="6"/>
      <c r="T60" s="6"/>
      <c r="U60" s="6"/>
      <c r="V60" s="6"/>
      <c r="W60" s="6"/>
      <c r="X60" s="177"/>
      <c r="Y60" s="177"/>
      <c r="Z60" s="177"/>
      <c r="AA60" s="759"/>
      <c r="AB60" s="760"/>
      <c r="AC60" s="759"/>
      <c r="AD60" s="177"/>
      <c r="AE60" s="760"/>
      <c r="AF60" s="759"/>
      <c r="AG60" s="759"/>
      <c r="AH60" s="759"/>
      <c r="AI60" s="760"/>
      <c r="AJ60" s="100"/>
      <c r="AK60" s="180"/>
      <c r="AL60" s="746"/>
      <c r="AM60" s="647"/>
      <c r="AN60" s="647"/>
      <c r="CG60" s="40"/>
      <c r="CH60" s="40"/>
      <c r="CI60" s="40"/>
      <c r="CJ60" s="40"/>
    </row>
    <row r="61" spans="1:88" ht="16.350000000000001" customHeight="1" x14ac:dyDescent="0.2">
      <c r="A61" s="3253" t="s">
        <v>75</v>
      </c>
      <c r="B61" s="3402" t="s">
        <v>80</v>
      </c>
      <c r="C61" s="3391"/>
      <c r="D61" s="3402" t="s">
        <v>81</v>
      </c>
      <c r="E61" s="3403"/>
      <c r="F61" s="3253" t="s">
        <v>82</v>
      </c>
      <c r="G61" s="3253"/>
      <c r="H61" s="100"/>
      <c r="I61" s="100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128"/>
      <c r="V61" s="761"/>
      <c r="W61" s="128"/>
      <c r="X61" s="762"/>
      <c r="Y61" s="762"/>
      <c r="Z61" s="762"/>
      <c r="AA61" s="759"/>
      <c r="AB61" s="762"/>
      <c r="AC61" s="759"/>
      <c r="AD61" s="762"/>
      <c r="AE61" s="759"/>
      <c r="AF61" s="759"/>
      <c r="AG61" s="763"/>
      <c r="AH61" s="759"/>
      <c r="AI61" s="763"/>
      <c r="AJ61" s="762"/>
      <c r="AK61" s="763"/>
      <c r="AL61" s="764"/>
      <c r="AM61" s="765"/>
      <c r="AN61" s="765"/>
      <c r="CG61" s="40"/>
      <c r="CH61" s="40"/>
      <c r="CI61" s="40"/>
      <c r="CJ61" s="40"/>
    </row>
    <row r="62" spans="1:88" ht="36" customHeight="1" x14ac:dyDescent="0.2">
      <c r="A62" s="3357"/>
      <c r="B62" s="766" t="s">
        <v>83</v>
      </c>
      <c r="C62" s="767" t="s">
        <v>84</v>
      </c>
      <c r="D62" s="766" t="s">
        <v>83</v>
      </c>
      <c r="E62" s="768" t="s">
        <v>84</v>
      </c>
      <c r="F62" s="766" t="s">
        <v>83</v>
      </c>
      <c r="G62" s="769" t="s">
        <v>84</v>
      </c>
      <c r="H62" s="6" t="s">
        <v>85</v>
      </c>
      <c r="I62" s="6"/>
      <c r="J62" s="770"/>
      <c r="K62" s="740"/>
      <c r="L62" s="740"/>
      <c r="M62" s="740"/>
      <c r="N62" s="740"/>
      <c r="O62" s="740"/>
      <c r="P62" s="740"/>
      <c r="Q62" s="771"/>
      <c r="R62" s="771"/>
      <c r="S62" s="771"/>
      <c r="T62" s="771"/>
      <c r="U62" s="771"/>
      <c r="V62" s="771"/>
      <c r="W62" s="771"/>
      <c r="X62" s="771"/>
      <c r="Y62" s="771"/>
      <c r="Z62" s="771"/>
      <c r="AA62" s="771"/>
      <c r="AB62" s="771"/>
      <c r="AC62" s="771"/>
      <c r="AD62" s="771"/>
      <c r="AE62" s="771"/>
      <c r="AF62" s="771"/>
      <c r="AG62" s="771"/>
      <c r="AH62" s="771"/>
      <c r="AI62" s="771"/>
      <c r="AJ62" s="771"/>
      <c r="AK62" s="771"/>
      <c r="AL62" s="771"/>
      <c r="AM62" s="771"/>
      <c r="AN62" s="771"/>
      <c r="AO62" s="771"/>
      <c r="AP62" s="740"/>
      <c r="AQ62" s="772"/>
      <c r="AR62" s="772"/>
      <c r="CG62" s="40"/>
      <c r="CH62" s="40"/>
      <c r="CI62" s="40"/>
      <c r="CJ62" s="40"/>
    </row>
    <row r="63" spans="1:88" ht="16.350000000000001" customHeight="1" x14ac:dyDescent="0.2">
      <c r="A63" s="773" t="s">
        <v>86</v>
      </c>
      <c r="B63" s="774"/>
      <c r="C63" s="775"/>
      <c r="D63" s="774"/>
      <c r="E63" s="775"/>
      <c r="F63" s="65"/>
      <c r="G63" s="190"/>
      <c r="H63" s="162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763"/>
      <c r="U63" s="763"/>
      <c r="V63" s="771"/>
      <c r="W63" s="771"/>
      <c r="X63" s="771"/>
      <c r="Y63" s="771"/>
      <c r="Z63" s="771"/>
      <c r="AA63" s="771"/>
      <c r="AB63" s="771"/>
      <c r="AC63" s="771"/>
      <c r="AD63" s="771"/>
      <c r="AE63" s="771"/>
      <c r="AF63" s="771"/>
      <c r="AG63" s="771"/>
      <c r="AH63" s="771"/>
      <c r="AI63" s="771"/>
      <c r="AJ63" s="771"/>
      <c r="AK63" s="771"/>
      <c r="AL63" s="771"/>
      <c r="AM63" s="771"/>
      <c r="AN63" s="771"/>
      <c r="AO63" s="771"/>
      <c r="AP63" s="772"/>
      <c r="AQ63" s="772"/>
      <c r="AR63" s="772"/>
      <c r="CA63" s="39"/>
      <c r="CB63" s="39"/>
      <c r="CC63" s="39"/>
      <c r="CG63" s="40">
        <f>IF(B63&lt;C63,1,0)</f>
        <v>0</v>
      </c>
      <c r="CH63" s="40">
        <f>IF(D63&lt;E63,1,0)</f>
        <v>0</v>
      </c>
      <c r="CI63" s="40">
        <f>IF(F63&lt;G63,1,0)</f>
        <v>0</v>
      </c>
      <c r="CJ63" s="40"/>
    </row>
    <row r="64" spans="1:88" ht="25.35" customHeight="1" x14ac:dyDescent="0.2">
      <c r="A64" s="776" t="s">
        <v>87</v>
      </c>
      <c r="B64" s="728"/>
      <c r="C64" s="777"/>
      <c r="D64" s="728"/>
      <c r="E64" s="777"/>
      <c r="F64" s="728"/>
      <c r="G64" s="778"/>
      <c r="H64" s="162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763"/>
      <c r="U64" s="763"/>
      <c r="V64" s="771"/>
      <c r="W64" s="771"/>
      <c r="X64" s="771"/>
      <c r="Y64" s="771"/>
      <c r="Z64" s="771"/>
      <c r="AA64" s="771"/>
      <c r="AB64" s="771"/>
      <c r="AC64" s="771"/>
      <c r="AD64" s="771"/>
      <c r="AE64" s="771"/>
      <c r="AF64" s="771"/>
      <c r="AG64" s="771"/>
      <c r="AH64" s="771"/>
      <c r="AI64" s="771"/>
      <c r="AJ64" s="771"/>
      <c r="AK64" s="771"/>
      <c r="AL64" s="771"/>
      <c r="AM64" s="771"/>
      <c r="AN64" s="771"/>
      <c r="AO64" s="771"/>
      <c r="AP64" s="772"/>
      <c r="AQ64" s="772"/>
      <c r="AR64" s="772"/>
      <c r="CA64" s="39"/>
      <c r="CB64" s="39"/>
      <c r="CC64" s="39"/>
      <c r="CG64" s="40">
        <f>IF(B64&lt;C64,1,0)</f>
        <v>0</v>
      </c>
      <c r="CH64" s="40">
        <f>IF(D64&lt;E64,1,0)</f>
        <v>0</v>
      </c>
      <c r="CI64" s="40">
        <f>IF(F64&lt;G64,1,0)</f>
        <v>0</v>
      </c>
      <c r="CJ64" s="40"/>
    </row>
    <row r="65" spans="1:88" ht="25.35" customHeight="1" x14ac:dyDescent="0.2">
      <c r="A65" s="9" t="s">
        <v>88</v>
      </c>
      <c r="B65" s="194"/>
      <c r="C65" s="194"/>
      <c r="D65" s="194"/>
      <c r="E65" s="194"/>
      <c r="F65" s="194"/>
      <c r="G65" s="194"/>
      <c r="H65" s="195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763"/>
      <c r="U65" s="763"/>
      <c r="V65" s="771"/>
      <c r="W65" s="771"/>
      <c r="X65" s="771"/>
      <c r="Y65" s="771"/>
      <c r="Z65" s="771"/>
      <c r="AA65" s="771"/>
      <c r="AB65" s="771"/>
      <c r="AC65" s="771"/>
      <c r="AD65" s="771"/>
      <c r="AE65" s="771"/>
      <c r="AF65" s="771"/>
      <c r="AG65" s="771"/>
      <c r="AH65" s="771"/>
      <c r="AI65" s="771"/>
      <c r="AJ65" s="771"/>
      <c r="AK65" s="771"/>
      <c r="AL65" s="771"/>
      <c r="AM65" s="771"/>
      <c r="AN65" s="771"/>
      <c r="AO65" s="771"/>
      <c r="AP65" s="772"/>
      <c r="AQ65" s="772"/>
      <c r="AR65" s="772"/>
      <c r="CA65" s="39"/>
      <c r="CB65" s="39"/>
      <c r="CC65" s="39"/>
      <c r="CG65" s="40"/>
      <c r="CH65" s="40"/>
      <c r="CI65" s="40"/>
      <c r="CJ65" s="40"/>
    </row>
    <row r="66" spans="1:88" ht="25.35" customHeight="1" x14ac:dyDescent="0.2">
      <c r="A66" s="3396" t="s">
        <v>75</v>
      </c>
      <c r="B66" s="3396" t="s">
        <v>89</v>
      </c>
      <c r="C66" s="3396"/>
      <c r="D66" s="3396" t="s">
        <v>90</v>
      </c>
      <c r="E66" s="3396"/>
      <c r="F66" s="194"/>
      <c r="G66" s="194"/>
      <c r="H66" s="195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779"/>
      <c r="U66" s="779"/>
      <c r="V66" s="746"/>
      <c r="W66" s="746"/>
      <c r="X66" s="746"/>
      <c r="Y66" s="746"/>
      <c r="Z66" s="746"/>
      <c r="AA66" s="746"/>
      <c r="AB66" s="746"/>
      <c r="AC66" s="746"/>
      <c r="AD66" s="746"/>
      <c r="AE66" s="746"/>
      <c r="AF66" s="746"/>
      <c r="AG66" s="746"/>
      <c r="AH66" s="746"/>
      <c r="AI66" s="746"/>
      <c r="AJ66" s="746"/>
      <c r="AK66" s="746"/>
      <c r="AL66" s="746"/>
      <c r="AM66" s="746"/>
      <c r="AN66" s="746"/>
      <c r="AO66" s="746"/>
      <c r="AP66" s="647"/>
      <c r="AQ66" s="647"/>
      <c r="AR66" s="647"/>
      <c r="CA66" s="39"/>
      <c r="CB66" s="39"/>
      <c r="CC66" s="39"/>
      <c r="CG66" s="40"/>
      <c r="CH66" s="40"/>
      <c r="CI66" s="40"/>
      <c r="CJ66" s="40"/>
    </row>
    <row r="67" spans="1:88" ht="28.5" customHeight="1" x14ac:dyDescent="0.2">
      <c r="A67" s="3396"/>
      <c r="B67" s="780" t="s">
        <v>91</v>
      </c>
      <c r="C67" s="781" t="s">
        <v>84</v>
      </c>
      <c r="D67" s="780" t="s">
        <v>91</v>
      </c>
      <c r="E67" s="781" t="s">
        <v>84</v>
      </c>
      <c r="F67" s="194"/>
      <c r="G67" s="194"/>
      <c r="H67" s="195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782"/>
      <c r="U67" s="782"/>
      <c r="V67" s="783"/>
      <c r="W67" s="783"/>
      <c r="X67" s="783"/>
      <c r="Y67" s="783"/>
      <c r="Z67" s="783"/>
      <c r="AA67" s="783"/>
      <c r="AB67" s="783"/>
      <c r="AC67" s="783"/>
      <c r="AD67" s="783"/>
      <c r="AE67" s="783"/>
      <c r="AF67" s="783"/>
      <c r="AG67" s="783"/>
      <c r="AH67" s="783"/>
      <c r="AI67" s="783"/>
      <c r="AJ67" s="783"/>
      <c r="AK67" s="783"/>
      <c r="AL67" s="783"/>
      <c r="AM67" s="783"/>
      <c r="AN67" s="783"/>
      <c r="AO67" s="783"/>
      <c r="AP67" s="784"/>
      <c r="AQ67" s="784"/>
      <c r="AR67" s="784"/>
      <c r="CA67" s="39"/>
      <c r="CB67" s="39"/>
      <c r="CC67" s="39"/>
      <c r="CG67" s="40"/>
      <c r="CH67" s="40"/>
      <c r="CI67" s="40"/>
      <c r="CJ67" s="40"/>
    </row>
    <row r="68" spans="1:88" ht="25.35" customHeight="1" x14ac:dyDescent="0.2">
      <c r="A68" s="785" t="s">
        <v>86</v>
      </c>
      <c r="B68" s="786"/>
      <c r="C68" s="787"/>
      <c r="D68" s="788"/>
      <c r="E68" s="789"/>
      <c r="F68" s="194"/>
      <c r="G68" s="194"/>
      <c r="H68" s="195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782"/>
      <c r="U68" s="782"/>
      <c r="V68" s="783"/>
      <c r="W68" s="783"/>
      <c r="X68" s="783"/>
      <c r="Y68" s="783"/>
      <c r="Z68" s="783"/>
      <c r="AA68" s="783"/>
      <c r="AB68" s="783"/>
      <c r="AC68" s="783"/>
      <c r="AD68" s="783"/>
      <c r="AE68" s="783"/>
      <c r="AF68" s="783"/>
      <c r="AG68" s="783"/>
      <c r="AH68" s="783"/>
      <c r="AI68" s="783"/>
      <c r="AJ68" s="783"/>
      <c r="AK68" s="783"/>
      <c r="AL68" s="783"/>
      <c r="AM68" s="783"/>
      <c r="AN68" s="783"/>
      <c r="AO68" s="783"/>
      <c r="AP68" s="784"/>
      <c r="AQ68" s="784"/>
      <c r="AR68" s="784"/>
      <c r="CA68" s="39"/>
      <c r="CB68" s="39"/>
      <c r="CC68" s="39"/>
      <c r="CG68" s="40"/>
      <c r="CH68" s="40"/>
      <c r="CI68" s="40"/>
      <c r="CJ68" s="40"/>
    </row>
    <row r="69" spans="1:88" ht="25.35" customHeight="1" x14ac:dyDescent="0.2">
      <c r="A69" s="206" t="s">
        <v>92</v>
      </c>
      <c r="B69" s="207"/>
      <c r="C69" s="208"/>
      <c r="D69" s="209"/>
      <c r="E69" s="210"/>
      <c r="F69" s="194"/>
      <c r="G69" s="194"/>
      <c r="H69" s="195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782"/>
      <c r="U69" s="782"/>
      <c r="V69" s="783"/>
      <c r="W69" s="783"/>
      <c r="X69" s="783"/>
      <c r="Y69" s="783"/>
      <c r="Z69" s="783"/>
      <c r="AA69" s="783"/>
      <c r="AB69" s="783"/>
      <c r="AC69" s="783"/>
      <c r="AD69" s="783"/>
      <c r="AE69" s="783"/>
      <c r="AF69" s="783"/>
      <c r="AG69" s="783"/>
      <c r="AH69" s="783"/>
      <c r="AI69" s="783"/>
      <c r="AJ69" s="783"/>
      <c r="AK69" s="783"/>
      <c r="AL69" s="783"/>
      <c r="AM69" s="783"/>
      <c r="AN69" s="783"/>
      <c r="AO69" s="783"/>
      <c r="AP69" s="784"/>
      <c r="AQ69" s="784"/>
      <c r="AR69" s="784"/>
      <c r="CA69" s="39"/>
      <c r="CB69" s="39"/>
      <c r="CC69" s="39"/>
      <c r="CG69" s="40"/>
      <c r="CH69" s="40"/>
      <c r="CI69" s="40"/>
      <c r="CJ69" s="40"/>
    </row>
    <row r="70" spans="1:88" ht="31.35" customHeight="1" x14ac:dyDescent="0.2">
      <c r="A70" s="147" t="s">
        <v>93</v>
      </c>
      <c r="B70" s="10"/>
      <c r="C70" s="10"/>
      <c r="D70" s="10"/>
      <c r="E70" s="211"/>
      <c r="F70" s="211"/>
      <c r="G70" s="211"/>
      <c r="H70" s="100"/>
      <c r="I70" s="100"/>
      <c r="J70" s="782"/>
      <c r="K70" s="782"/>
      <c r="L70" s="782"/>
      <c r="M70" s="782"/>
      <c r="N70" s="782"/>
      <c r="O70" s="782"/>
      <c r="P70" s="782"/>
      <c r="Q70" s="782"/>
      <c r="R70" s="782"/>
      <c r="S70" s="782"/>
      <c r="T70" s="782"/>
      <c r="U70" s="782"/>
      <c r="V70" s="790"/>
      <c r="W70" s="790"/>
      <c r="X70" s="783"/>
      <c r="Y70" s="783"/>
      <c r="Z70" s="783"/>
      <c r="AA70" s="783"/>
      <c r="AB70" s="783"/>
      <c r="AC70" s="783"/>
      <c r="AD70" s="783"/>
      <c r="AE70" s="783"/>
      <c r="AF70" s="783"/>
      <c r="AG70" s="783"/>
      <c r="AH70" s="783"/>
      <c r="AI70" s="783"/>
      <c r="AJ70" s="783"/>
      <c r="AK70" s="783"/>
      <c r="AL70" s="783"/>
      <c r="AM70" s="783"/>
      <c r="AN70" s="783"/>
      <c r="AO70" s="783"/>
      <c r="AP70" s="784"/>
      <c r="AQ70" s="784"/>
      <c r="AR70" s="784"/>
      <c r="CG70" s="40"/>
      <c r="CH70" s="40"/>
      <c r="CI70" s="40"/>
      <c r="CJ70" s="40"/>
    </row>
    <row r="71" spans="1:88" ht="16.350000000000001" customHeight="1" x14ac:dyDescent="0.2">
      <c r="A71" s="791" t="s">
        <v>49</v>
      </c>
      <c r="B71" s="791" t="s">
        <v>32</v>
      </c>
      <c r="C71" s="214"/>
      <c r="D71" s="215"/>
      <c r="E71" s="215"/>
      <c r="F71" s="215"/>
      <c r="G71" s="215"/>
      <c r="H71" s="100"/>
      <c r="I71" s="100"/>
      <c r="J71" s="782"/>
      <c r="K71" s="782"/>
      <c r="L71" s="792"/>
      <c r="M71" s="792"/>
      <c r="N71" s="782"/>
      <c r="O71" s="782"/>
      <c r="P71" s="782"/>
      <c r="Q71" s="782"/>
      <c r="R71" s="782"/>
      <c r="S71" s="782"/>
      <c r="T71" s="782"/>
      <c r="U71" s="782"/>
      <c r="V71" s="790"/>
      <c r="W71" s="790"/>
      <c r="X71" s="783"/>
      <c r="Y71" s="783"/>
      <c r="Z71" s="783"/>
      <c r="AA71" s="783"/>
      <c r="AB71" s="783"/>
      <c r="AC71" s="783"/>
      <c r="AD71" s="783"/>
      <c r="AE71" s="783"/>
      <c r="AF71" s="783"/>
      <c r="AG71" s="783"/>
      <c r="AH71" s="783"/>
      <c r="AI71" s="783"/>
      <c r="AJ71" s="783"/>
      <c r="AK71" s="783"/>
      <c r="AL71" s="783"/>
      <c r="AM71" s="783"/>
      <c r="AN71" s="783"/>
      <c r="AO71" s="783"/>
      <c r="AP71" s="784"/>
      <c r="AQ71" s="784"/>
      <c r="AR71" s="784"/>
      <c r="CG71" s="40"/>
      <c r="CH71" s="40"/>
      <c r="CI71" s="40"/>
      <c r="CJ71" s="40"/>
    </row>
    <row r="72" spans="1:88" ht="16.350000000000001" customHeight="1" x14ac:dyDescent="0.2">
      <c r="A72" s="793" t="s">
        <v>72</v>
      </c>
      <c r="B72" s="794"/>
      <c r="C72" s="214"/>
      <c r="D72" s="215"/>
      <c r="E72" s="215"/>
      <c r="F72" s="215"/>
      <c r="G72" s="215"/>
      <c r="H72" s="6"/>
      <c r="I72" s="128"/>
      <c r="J72" s="790"/>
      <c r="K72" s="790"/>
      <c r="L72" s="795"/>
      <c r="M72" s="795"/>
      <c r="N72" s="790"/>
      <c r="O72" s="790"/>
      <c r="P72" s="790"/>
      <c r="Q72" s="790"/>
      <c r="R72" s="790"/>
      <c r="S72" s="790"/>
      <c r="T72" s="790"/>
      <c r="U72" s="790"/>
      <c r="V72" s="790"/>
      <c r="W72" s="790"/>
      <c r="X72" s="783"/>
      <c r="Y72" s="783"/>
      <c r="Z72" s="783"/>
      <c r="AA72" s="783"/>
      <c r="AB72" s="783"/>
      <c r="AC72" s="783"/>
      <c r="AD72" s="783"/>
      <c r="AE72" s="783"/>
      <c r="AF72" s="783"/>
      <c r="AG72" s="783"/>
      <c r="AH72" s="783"/>
      <c r="AI72" s="783"/>
      <c r="AJ72" s="783"/>
      <c r="AK72" s="783"/>
      <c r="AL72" s="783"/>
      <c r="AM72" s="783"/>
      <c r="AN72" s="783"/>
      <c r="AO72" s="783"/>
      <c r="AP72" s="784"/>
      <c r="AQ72" s="784"/>
      <c r="AR72" s="784"/>
      <c r="CG72" s="40"/>
      <c r="CH72" s="40"/>
      <c r="CI72" s="40"/>
      <c r="CJ72" s="40"/>
    </row>
    <row r="73" spans="1:88" ht="16.350000000000001" customHeight="1" x14ac:dyDescent="0.2">
      <c r="A73" s="82" t="s">
        <v>94</v>
      </c>
      <c r="B73" s="93"/>
      <c r="C73" s="9"/>
      <c r="D73" s="220"/>
      <c r="E73" s="9"/>
      <c r="F73" s="796"/>
      <c r="G73" s="222"/>
      <c r="H73" s="6"/>
      <c r="I73" s="6"/>
      <c r="J73" s="790"/>
      <c r="K73" s="790"/>
      <c r="L73" s="790"/>
      <c r="M73" s="790"/>
      <c r="N73" s="790"/>
      <c r="O73" s="790"/>
      <c r="P73" s="790"/>
      <c r="Q73" s="790"/>
      <c r="R73" s="790"/>
      <c r="S73" s="790"/>
      <c r="T73" s="790"/>
      <c r="U73" s="790"/>
      <c r="V73" s="790"/>
      <c r="W73" s="790"/>
      <c r="X73" s="783"/>
      <c r="Y73" s="783"/>
      <c r="Z73" s="783"/>
      <c r="AA73" s="783"/>
      <c r="AB73" s="783"/>
      <c r="AC73" s="783"/>
      <c r="AD73" s="783"/>
      <c r="AE73" s="783"/>
      <c r="AF73" s="783"/>
      <c r="AG73" s="783"/>
      <c r="AH73" s="783"/>
      <c r="AI73" s="783"/>
      <c r="AJ73" s="783"/>
      <c r="AK73" s="783"/>
      <c r="AL73" s="783"/>
      <c r="AM73" s="783"/>
      <c r="AN73" s="783"/>
      <c r="AO73" s="783"/>
      <c r="AP73" s="784"/>
      <c r="AQ73" s="784"/>
      <c r="AR73" s="784"/>
      <c r="CG73" s="40"/>
      <c r="CH73" s="40"/>
      <c r="CI73" s="40"/>
      <c r="CJ73" s="40"/>
    </row>
    <row r="74" spans="1:88" ht="31.35" customHeight="1" x14ac:dyDescent="0.2">
      <c r="A74" s="9" t="s">
        <v>95</v>
      </c>
      <c r="B74" s="9"/>
      <c r="C74" s="797"/>
      <c r="D74" s="797"/>
      <c r="E74" s="6"/>
      <c r="F74" s="6"/>
      <c r="G74" s="6"/>
      <c r="H74" s="6"/>
      <c r="I74" s="6"/>
      <c r="J74" s="790"/>
      <c r="K74" s="790"/>
      <c r="L74" s="790"/>
      <c r="M74" s="790"/>
      <c r="N74" s="790"/>
      <c r="O74" s="790"/>
      <c r="P74" s="790"/>
      <c r="Q74" s="790"/>
      <c r="R74" s="790"/>
      <c r="S74" s="790"/>
      <c r="T74" s="790"/>
      <c r="U74" s="790"/>
      <c r="V74" s="790"/>
      <c r="W74" s="798"/>
      <c r="X74" s="783"/>
      <c r="Y74" s="783"/>
      <c r="Z74" s="783"/>
      <c r="AA74" s="783"/>
      <c r="AB74" s="783"/>
      <c r="AC74" s="783"/>
      <c r="AD74" s="783"/>
      <c r="AE74" s="783"/>
      <c r="AF74" s="764"/>
      <c r="AG74" s="783"/>
      <c r="AH74" s="799"/>
      <c r="AI74" s="783"/>
      <c r="AJ74" s="783"/>
      <c r="AK74" s="783"/>
      <c r="AL74" s="783"/>
      <c r="AM74" s="783"/>
      <c r="AN74" s="783"/>
      <c r="AO74" s="783"/>
      <c r="AP74" s="784"/>
      <c r="AQ74" s="784"/>
      <c r="AR74" s="784"/>
      <c r="CG74" s="40"/>
      <c r="CH74" s="40"/>
      <c r="CI74" s="40"/>
      <c r="CJ74" s="40"/>
    </row>
    <row r="75" spans="1:88" ht="16.350000000000001" customHeight="1" x14ac:dyDescent="0.2">
      <c r="A75" s="3087" t="s">
        <v>96</v>
      </c>
      <c r="B75" s="3253" t="s">
        <v>32</v>
      </c>
      <c r="C75" s="3398" t="s">
        <v>97</v>
      </c>
      <c r="D75" s="3400" t="s">
        <v>98</v>
      </c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783"/>
      <c r="Y75" s="783"/>
      <c r="Z75" s="783"/>
      <c r="AA75" s="783"/>
      <c r="AB75" s="783"/>
      <c r="AC75" s="783"/>
      <c r="AD75" s="783"/>
      <c r="AE75" s="783"/>
      <c r="AF75" s="764"/>
      <c r="AG75" s="783"/>
      <c r="AH75" s="783"/>
      <c r="AI75" s="783"/>
      <c r="AJ75" s="783"/>
      <c r="AK75" s="783"/>
      <c r="AL75" s="783"/>
      <c r="AM75" s="783"/>
      <c r="AN75" s="783"/>
      <c r="AO75" s="783"/>
      <c r="AP75" s="784"/>
      <c r="AQ75" s="784"/>
      <c r="AR75" s="784"/>
      <c r="CG75" s="40"/>
      <c r="CH75" s="40"/>
      <c r="CI75" s="40"/>
      <c r="CJ75" s="40"/>
    </row>
    <row r="76" spans="1:88" ht="16.350000000000001" customHeight="1" x14ac:dyDescent="0.2">
      <c r="A76" s="3397"/>
      <c r="B76" s="3357"/>
      <c r="C76" s="3399"/>
      <c r="D76" s="3401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783"/>
      <c r="Y76" s="783"/>
      <c r="Z76" s="783"/>
      <c r="AA76" s="783"/>
      <c r="AB76" s="783"/>
      <c r="AC76" s="783"/>
      <c r="AD76" s="783"/>
      <c r="AE76" s="783"/>
      <c r="AF76" s="800"/>
      <c r="AG76" s="801"/>
      <c r="AH76" s="801"/>
      <c r="AI76" s="783"/>
      <c r="AJ76" s="783"/>
      <c r="AK76" s="783"/>
      <c r="AL76" s="783"/>
      <c r="AM76" s="783"/>
      <c r="AN76" s="783"/>
      <c r="AO76" s="783"/>
      <c r="AP76" s="784"/>
      <c r="AQ76" s="784"/>
      <c r="AR76" s="784"/>
      <c r="CG76" s="40"/>
      <c r="CH76" s="40"/>
      <c r="CI76" s="40"/>
      <c r="CJ76" s="40"/>
    </row>
    <row r="77" spans="1:88" ht="25.5" customHeight="1" x14ac:dyDescent="0.2">
      <c r="A77" s="802" t="s">
        <v>99</v>
      </c>
      <c r="B77" s="230">
        <f>SUM(C77:D77)</f>
        <v>0</v>
      </c>
      <c r="C77" s="803"/>
      <c r="D77" s="804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790"/>
      <c r="AJ77" s="790"/>
      <c r="AK77" s="790"/>
      <c r="AL77" s="790"/>
      <c r="AM77" s="790"/>
      <c r="AN77" s="790"/>
      <c r="AO77" s="790"/>
      <c r="AP77" s="784"/>
      <c r="AQ77" s="784"/>
      <c r="AR77" s="784"/>
      <c r="CG77" s="40"/>
      <c r="CH77" s="40"/>
      <c r="CI77" s="40"/>
      <c r="CJ77" s="40"/>
    </row>
    <row r="78" spans="1:88" ht="31.35" customHeight="1" x14ac:dyDescent="0.2">
      <c r="A78" s="2956" t="s">
        <v>100</v>
      </c>
      <c r="B78" s="2956"/>
      <c r="C78" s="2956"/>
      <c r="D78" s="2956"/>
      <c r="E78" s="2956"/>
      <c r="F78" s="2956"/>
      <c r="G78" s="2956"/>
      <c r="H78" s="10"/>
      <c r="I78" s="10"/>
      <c r="J78" s="10"/>
      <c r="K78" s="10"/>
      <c r="L78" s="10"/>
      <c r="M78" s="10"/>
      <c r="N78" s="6"/>
      <c r="O78" s="6"/>
      <c r="P78" s="6"/>
      <c r="Q78" s="233"/>
      <c r="R78" s="233"/>
      <c r="S78" s="233"/>
      <c r="T78" s="233"/>
      <c r="U78" s="233"/>
      <c r="V78" s="233"/>
      <c r="W78" s="6"/>
      <c r="X78" s="233"/>
      <c r="Y78" s="233"/>
      <c r="Z78" s="234"/>
      <c r="AA78" s="805"/>
      <c r="AB78" s="805"/>
      <c r="AC78" s="805"/>
      <c r="AD78" s="805"/>
      <c r="AE78" s="806"/>
      <c r="AF78" s="806"/>
      <c r="AG78" s="806"/>
      <c r="AH78" s="807"/>
      <c r="AI78" s="784"/>
      <c r="AJ78" s="784"/>
      <c r="AK78" s="784"/>
      <c r="AL78" s="784"/>
      <c r="AM78" s="784"/>
      <c r="AN78" s="784"/>
      <c r="AO78" s="784"/>
      <c r="AP78" s="784"/>
      <c r="AQ78" s="784"/>
      <c r="AR78" s="784"/>
      <c r="CG78" s="40"/>
      <c r="CH78" s="40"/>
      <c r="CI78" s="40"/>
      <c r="CJ78" s="40"/>
    </row>
    <row r="79" spans="1:88" ht="16.350000000000001" customHeight="1" x14ac:dyDescent="0.2">
      <c r="A79" s="3315" t="s">
        <v>49</v>
      </c>
      <c r="B79" s="3317" t="s">
        <v>101</v>
      </c>
      <c r="C79" s="3317" t="s">
        <v>32</v>
      </c>
      <c r="D79" s="3319"/>
      <c r="E79" s="3313"/>
      <c r="F79" s="3368" t="s">
        <v>5</v>
      </c>
      <c r="G79" s="3369"/>
      <c r="H79" s="3369"/>
      <c r="I79" s="3369"/>
      <c r="J79" s="3369"/>
      <c r="K79" s="3369"/>
      <c r="L79" s="3369"/>
      <c r="M79" s="3369"/>
      <c r="N79" s="3369"/>
      <c r="O79" s="3369"/>
      <c r="P79" s="3369"/>
      <c r="Q79" s="3369"/>
      <c r="R79" s="3369"/>
      <c r="S79" s="3369"/>
      <c r="T79" s="3369"/>
      <c r="U79" s="3369"/>
      <c r="V79" s="3369"/>
      <c r="W79" s="3369"/>
      <c r="X79" s="3369"/>
      <c r="Y79" s="3369"/>
      <c r="Z79" s="3369"/>
      <c r="AA79" s="3369"/>
      <c r="AB79" s="3369"/>
      <c r="AC79" s="3369"/>
      <c r="AD79" s="3369"/>
      <c r="AE79" s="3369"/>
      <c r="AF79" s="3369"/>
      <c r="AG79" s="3369"/>
      <c r="AH79" s="3369"/>
      <c r="AI79" s="3370"/>
      <c r="AJ79" s="3311" t="s">
        <v>102</v>
      </c>
      <c r="AK79" s="3313" t="s">
        <v>103</v>
      </c>
      <c r="AL79" s="783"/>
      <c r="AM79" s="783"/>
      <c r="AN79" s="783"/>
      <c r="AO79" s="783"/>
      <c r="AP79" s="783"/>
      <c r="AQ79" s="783"/>
      <c r="AR79" s="783"/>
      <c r="AS79" s="784"/>
      <c r="AT79" s="784"/>
      <c r="BX79" s="2"/>
      <c r="BY79" s="2"/>
      <c r="BZ79" s="3"/>
      <c r="CG79" s="40"/>
      <c r="CH79" s="40"/>
      <c r="CI79" s="40"/>
      <c r="CJ79" s="40"/>
    </row>
    <row r="80" spans="1:88" ht="16.350000000000001" customHeight="1" x14ac:dyDescent="0.2">
      <c r="A80" s="2958"/>
      <c r="B80" s="2890"/>
      <c r="C80" s="3395"/>
      <c r="D80" s="2894"/>
      <c r="E80" s="3393"/>
      <c r="F80" s="3368" t="s">
        <v>104</v>
      </c>
      <c r="G80" s="3371"/>
      <c r="H80" s="3368" t="s">
        <v>105</v>
      </c>
      <c r="I80" s="3371"/>
      <c r="J80" s="3368" t="s">
        <v>13</v>
      </c>
      <c r="K80" s="3371"/>
      <c r="L80" s="3368" t="s">
        <v>14</v>
      </c>
      <c r="M80" s="3371"/>
      <c r="N80" s="3368" t="s">
        <v>106</v>
      </c>
      <c r="O80" s="3371"/>
      <c r="P80" s="3368">
        <v>19</v>
      </c>
      <c r="Q80" s="3371"/>
      <c r="R80" s="3368" t="s">
        <v>16</v>
      </c>
      <c r="S80" s="3371"/>
      <c r="T80" s="3368" t="s">
        <v>17</v>
      </c>
      <c r="U80" s="3371"/>
      <c r="V80" s="3368" t="s">
        <v>18</v>
      </c>
      <c r="W80" s="3371"/>
      <c r="X80" s="3368" t="s">
        <v>19</v>
      </c>
      <c r="Y80" s="3371"/>
      <c r="Z80" s="3368" t="s">
        <v>20</v>
      </c>
      <c r="AA80" s="3371"/>
      <c r="AB80" s="3368" t="s">
        <v>21</v>
      </c>
      <c r="AC80" s="3371"/>
      <c r="AD80" s="3368" t="s">
        <v>22</v>
      </c>
      <c r="AE80" s="3371"/>
      <c r="AF80" s="3368" t="s">
        <v>23</v>
      </c>
      <c r="AG80" s="3371"/>
      <c r="AH80" s="3368" t="s">
        <v>24</v>
      </c>
      <c r="AI80" s="3370"/>
      <c r="AJ80" s="2952"/>
      <c r="AK80" s="2892"/>
      <c r="AL80" s="783"/>
      <c r="AM80" s="790"/>
      <c r="AN80" s="783"/>
      <c r="AO80" s="783"/>
      <c r="AP80" s="783"/>
      <c r="AQ80" s="783"/>
      <c r="AR80" s="783"/>
      <c r="AS80" s="784"/>
      <c r="AT80" s="784"/>
      <c r="BX80" s="2"/>
      <c r="BY80" s="2"/>
      <c r="BZ80" s="3"/>
      <c r="CG80" s="40"/>
      <c r="CH80" s="40"/>
      <c r="CI80" s="40"/>
      <c r="CJ80" s="40"/>
    </row>
    <row r="81" spans="1:88" ht="24.75" customHeight="1" x14ac:dyDescent="0.2">
      <c r="A81" s="3394"/>
      <c r="B81" s="3395"/>
      <c r="C81" s="766" t="s">
        <v>29</v>
      </c>
      <c r="D81" s="808" t="s">
        <v>30</v>
      </c>
      <c r="E81" s="769" t="s">
        <v>31</v>
      </c>
      <c r="F81" s="766" t="s">
        <v>30</v>
      </c>
      <c r="G81" s="769" t="s">
        <v>31</v>
      </c>
      <c r="H81" s="809" t="s">
        <v>30</v>
      </c>
      <c r="I81" s="769" t="s">
        <v>31</v>
      </c>
      <c r="J81" s="766" t="s">
        <v>30</v>
      </c>
      <c r="K81" s="769" t="s">
        <v>31</v>
      </c>
      <c r="L81" s="766" t="s">
        <v>30</v>
      </c>
      <c r="M81" s="769" t="s">
        <v>31</v>
      </c>
      <c r="N81" s="766" t="s">
        <v>30</v>
      </c>
      <c r="O81" s="769" t="s">
        <v>31</v>
      </c>
      <c r="P81" s="766" t="s">
        <v>30</v>
      </c>
      <c r="Q81" s="769" t="s">
        <v>31</v>
      </c>
      <c r="R81" s="766" t="s">
        <v>30</v>
      </c>
      <c r="S81" s="769" t="s">
        <v>31</v>
      </c>
      <c r="T81" s="766" t="s">
        <v>30</v>
      </c>
      <c r="U81" s="769" t="s">
        <v>31</v>
      </c>
      <c r="V81" s="766" t="s">
        <v>30</v>
      </c>
      <c r="W81" s="769" t="s">
        <v>31</v>
      </c>
      <c r="X81" s="766" t="s">
        <v>30</v>
      </c>
      <c r="Y81" s="769" t="s">
        <v>31</v>
      </c>
      <c r="Z81" s="766" t="s">
        <v>30</v>
      </c>
      <c r="AA81" s="769" t="s">
        <v>31</v>
      </c>
      <c r="AB81" s="766" t="s">
        <v>30</v>
      </c>
      <c r="AC81" s="769" t="s">
        <v>31</v>
      </c>
      <c r="AD81" s="766" t="s">
        <v>30</v>
      </c>
      <c r="AE81" s="769" t="s">
        <v>31</v>
      </c>
      <c r="AF81" s="766" t="s">
        <v>30</v>
      </c>
      <c r="AG81" s="769" t="s">
        <v>31</v>
      </c>
      <c r="AH81" s="766" t="s">
        <v>30</v>
      </c>
      <c r="AI81" s="810" t="s">
        <v>31</v>
      </c>
      <c r="AJ81" s="3392"/>
      <c r="AK81" s="3393"/>
      <c r="AL81" s="783"/>
      <c r="AM81" s="790"/>
      <c r="AN81" s="783"/>
      <c r="AO81" s="783"/>
      <c r="AP81" s="783"/>
      <c r="AQ81" s="783"/>
      <c r="AR81" s="783"/>
      <c r="AS81" s="784"/>
      <c r="AT81" s="784"/>
      <c r="BX81" s="2"/>
      <c r="BY81" s="2"/>
      <c r="BZ81" s="3"/>
      <c r="CG81" s="40"/>
      <c r="CH81" s="40"/>
      <c r="CI81" s="40"/>
      <c r="CJ81" s="40"/>
    </row>
    <row r="82" spans="1:88" ht="16.350000000000001" customHeight="1" x14ac:dyDescent="0.2">
      <c r="A82" s="811" t="s">
        <v>107</v>
      </c>
      <c r="B82" s="242" t="s">
        <v>108</v>
      </c>
      <c r="C82" s="812">
        <f>SUM(D82:E82)</f>
        <v>0</v>
      </c>
      <c r="D82" s="813">
        <f>SUM(F82,H82,J82,L82,N82,P82,R82,T82,V82,X82,Z82,AB82,AD82,AF82,AH82)</f>
        <v>0</v>
      </c>
      <c r="E82" s="814">
        <f>SUM(G82,I82,K82,M82,O82,Q82,S82,U82,W82,Y82,AA82,AC82,AE82,AG82,AI82)</f>
        <v>0</v>
      </c>
      <c r="F82" s="815"/>
      <c r="G82" s="816"/>
      <c r="H82" s="817"/>
      <c r="I82" s="816"/>
      <c r="J82" s="815"/>
      <c r="K82" s="818"/>
      <c r="L82" s="815"/>
      <c r="M82" s="818"/>
      <c r="N82" s="815"/>
      <c r="O82" s="818"/>
      <c r="P82" s="815"/>
      <c r="Q82" s="818"/>
      <c r="R82" s="815"/>
      <c r="S82" s="818"/>
      <c r="T82" s="815"/>
      <c r="U82" s="818"/>
      <c r="V82" s="815"/>
      <c r="W82" s="818"/>
      <c r="X82" s="815"/>
      <c r="Y82" s="818"/>
      <c r="Z82" s="815"/>
      <c r="AA82" s="818"/>
      <c r="AB82" s="815"/>
      <c r="AC82" s="818"/>
      <c r="AD82" s="815"/>
      <c r="AE82" s="818"/>
      <c r="AF82" s="815"/>
      <c r="AG82" s="818"/>
      <c r="AH82" s="815"/>
      <c r="AI82" s="819"/>
      <c r="AJ82" s="820"/>
      <c r="AK82" s="816"/>
      <c r="AL82" s="821"/>
      <c r="AM82" s="790"/>
      <c r="AN82" s="783"/>
      <c r="AO82" s="783"/>
      <c r="AP82" s="783"/>
      <c r="AQ82" s="783"/>
      <c r="AR82" s="783"/>
      <c r="AS82" s="784"/>
      <c r="AT82" s="784"/>
      <c r="BX82" s="2"/>
      <c r="BY82" s="2"/>
      <c r="BZ82" s="3"/>
      <c r="CG82" s="40">
        <v>0</v>
      </c>
      <c r="CH82" s="40">
        <v>0</v>
      </c>
      <c r="CI82" s="40"/>
      <c r="CJ82" s="40"/>
    </row>
    <row r="83" spans="1:88" ht="16.350000000000001" customHeight="1" x14ac:dyDescent="0.2">
      <c r="A83" s="3389" t="s">
        <v>109</v>
      </c>
      <c r="B83" s="822" t="s">
        <v>110</v>
      </c>
      <c r="C83" s="27">
        <f>SUM(D83:E83)</f>
        <v>0</v>
      </c>
      <c r="D83" s="254">
        <f t="shared" ref="D83:E85" si="7">SUM(F83,H83,J83,L83,N83,P83,R83,T83,V83,X83,Z83,AB83,AD83,AF83,AH83)</f>
        <v>0</v>
      </c>
      <c r="E83" s="254">
        <f t="shared" si="7"/>
        <v>0</v>
      </c>
      <c r="F83" s="255"/>
      <c r="G83" s="256"/>
      <c r="H83" s="257"/>
      <c r="I83" s="256"/>
      <c r="J83" s="255"/>
      <c r="K83" s="258"/>
      <c r="L83" s="255"/>
      <c r="M83" s="258"/>
      <c r="N83" s="255"/>
      <c r="O83" s="258"/>
      <c r="P83" s="255"/>
      <c r="Q83" s="258"/>
      <c r="R83" s="255"/>
      <c r="S83" s="258"/>
      <c r="T83" s="255"/>
      <c r="U83" s="258"/>
      <c r="V83" s="255"/>
      <c r="W83" s="258"/>
      <c r="X83" s="255"/>
      <c r="Y83" s="258"/>
      <c r="Z83" s="255"/>
      <c r="AA83" s="258"/>
      <c r="AB83" s="255"/>
      <c r="AC83" s="258"/>
      <c r="AD83" s="255"/>
      <c r="AE83" s="258"/>
      <c r="AF83" s="255"/>
      <c r="AG83" s="258"/>
      <c r="AH83" s="255"/>
      <c r="AI83" s="259"/>
      <c r="AJ83" s="260"/>
      <c r="AK83" s="256"/>
      <c r="AL83" s="821"/>
      <c r="AM83" s="790"/>
      <c r="AN83" s="783"/>
      <c r="AO83" s="783"/>
      <c r="AP83" s="783"/>
      <c r="AQ83" s="783"/>
      <c r="AR83" s="783"/>
      <c r="AS83" s="784"/>
      <c r="AT83" s="784"/>
      <c r="BX83" s="2"/>
      <c r="BY83" s="2"/>
      <c r="BZ83" s="3"/>
      <c r="CG83" s="40">
        <v>0</v>
      </c>
      <c r="CH83" s="40">
        <v>0</v>
      </c>
      <c r="CI83" s="40"/>
      <c r="CJ83" s="40"/>
    </row>
    <row r="84" spans="1:88" ht="25.35" customHeight="1" x14ac:dyDescent="0.2">
      <c r="A84" s="3389"/>
      <c r="B84" s="261" t="s">
        <v>111</v>
      </c>
      <c r="C84" s="77">
        <f>SUM(D84:E84)</f>
        <v>0</v>
      </c>
      <c r="D84" s="254">
        <f t="shared" si="7"/>
        <v>0</v>
      </c>
      <c r="E84" s="254">
        <f t="shared" si="7"/>
        <v>0</v>
      </c>
      <c r="F84" s="262"/>
      <c r="G84" s="263"/>
      <c r="H84" s="264"/>
      <c r="I84" s="263"/>
      <c r="J84" s="262"/>
      <c r="K84" s="265"/>
      <c r="L84" s="262"/>
      <c r="M84" s="265"/>
      <c r="N84" s="262"/>
      <c r="O84" s="265"/>
      <c r="P84" s="262"/>
      <c r="Q84" s="265"/>
      <c r="R84" s="262"/>
      <c r="S84" s="265"/>
      <c r="T84" s="262"/>
      <c r="U84" s="265"/>
      <c r="V84" s="262"/>
      <c r="W84" s="265"/>
      <c r="X84" s="262"/>
      <c r="Y84" s="265"/>
      <c r="Z84" s="262"/>
      <c r="AA84" s="265"/>
      <c r="AB84" s="262"/>
      <c r="AC84" s="265"/>
      <c r="AD84" s="262"/>
      <c r="AE84" s="265"/>
      <c r="AF84" s="262"/>
      <c r="AG84" s="265"/>
      <c r="AH84" s="262"/>
      <c r="AI84" s="266"/>
      <c r="AJ84" s="267"/>
      <c r="AK84" s="263"/>
      <c r="AL84" s="821"/>
      <c r="AM84" s="790"/>
      <c r="AN84" s="783"/>
      <c r="AO84" s="783"/>
      <c r="AP84" s="783"/>
      <c r="AQ84" s="783"/>
      <c r="AR84" s="783"/>
      <c r="AS84" s="784"/>
      <c r="AT84" s="784"/>
      <c r="BX84" s="2"/>
      <c r="BY84" s="2"/>
      <c r="BZ84" s="3"/>
      <c r="CG84" s="40"/>
      <c r="CH84" s="40"/>
      <c r="CI84" s="40"/>
      <c r="CJ84" s="40"/>
    </row>
    <row r="85" spans="1:88" ht="16.350000000000001" customHeight="1" x14ac:dyDescent="0.2">
      <c r="A85" s="823" t="s">
        <v>60</v>
      </c>
      <c r="B85" s="824" t="s">
        <v>112</v>
      </c>
      <c r="C85" s="812">
        <f>SUM(D85:E85)</f>
        <v>0</v>
      </c>
      <c r="D85" s="813">
        <f t="shared" si="7"/>
        <v>0</v>
      </c>
      <c r="E85" s="814">
        <f t="shared" si="7"/>
        <v>0</v>
      </c>
      <c r="F85" s="825"/>
      <c r="G85" s="826"/>
      <c r="H85" s="827"/>
      <c r="I85" s="826"/>
      <c r="J85" s="825"/>
      <c r="K85" s="828"/>
      <c r="L85" s="825"/>
      <c r="M85" s="828"/>
      <c r="N85" s="825"/>
      <c r="O85" s="828"/>
      <c r="P85" s="825"/>
      <c r="Q85" s="828"/>
      <c r="R85" s="825"/>
      <c r="S85" s="828"/>
      <c r="T85" s="825"/>
      <c r="U85" s="828"/>
      <c r="V85" s="825"/>
      <c r="W85" s="828"/>
      <c r="X85" s="825"/>
      <c r="Y85" s="828"/>
      <c r="Z85" s="825"/>
      <c r="AA85" s="828"/>
      <c r="AB85" s="825"/>
      <c r="AC85" s="828"/>
      <c r="AD85" s="825"/>
      <c r="AE85" s="828"/>
      <c r="AF85" s="825"/>
      <c r="AG85" s="828"/>
      <c r="AH85" s="825"/>
      <c r="AI85" s="829"/>
      <c r="AJ85" s="830"/>
      <c r="AK85" s="826"/>
      <c r="AL85" s="821"/>
      <c r="AM85" s="790"/>
      <c r="AN85" s="783"/>
      <c r="AO85" s="783"/>
      <c r="AP85" s="783"/>
      <c r="AQ85" s="783"/>
      <c r="AR85" s="783"/>
      <c r="AS85" s="784"/>
      <c r="AT85" s="784"/>
      <c r="BX85" s="2"/>
      <c r="BY85" s="2"/>
      <c r="BZ85" s="3"/>
      <c r="CG85" s="40"/>
      <c r="CH85" s="40"/>
      <c r="CI85" s="40"/>
      <c r="CJ85" s="40"/>
    </row>
    <row r="86" spans="1:88" ht="31.35" customHeight="1" x14ac:dyDescent="0.2">
      <c r="A86" s="9" t="s">
        <v>113</v>
      </c>
      <c r="B86" s="6"/>
      <c r="C86" s="128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233"/>
      <c r="R86" s="233"/>
      <c r="S86" s="233"/>
      <c r="T86" s="233"/>
      <c r="U86" s="233"/>
      <c r="V86" s="233"/>
      <c r="W86" s="6"/>
      <c r="X86" s="233"/>
      <c r="Y86" s="233"/>
      <c r="Z86" s="831"/>
      <c r="AA86" s="234"/>
      <c r="AB86" s="832"/>
      <c r="AC86" s="832"/>
      <c r="AD86" s="832"/>
      <c r="AE86" s="832"/>
      <c r="AF86" s="832"/>
      <c r="AG86" s="784"/>
      <c r="AH86" s="128"/>
      <c r="AI86" s="783"/>
      <c r="AJ86" s="783"/>
      <c r="AK86" s="783"/>
      <c r="AL86" s="783"/>
      <c r="AM86" s="783"/>
      <c r="AN86" s="783"/>
      <c r="AO86" s="783"/>
      <c r="AP86" s="783"/>
      <c r="AQ86" s="784"/>
      <c r="AR86" s="784"/>
      <c r="CG86" s="40"/>
      <c r="CH86" s="40"/>
      <c r="CI86" s="40"/>
      <c r="CJ86" s="40"/>
    </row>
    <row r="87" spans="1:88" ht="16.350000000000001" customHeight="1" x14ac:dyDescent="0.2">
      <c r="A87" s="3389" t="s">
        <v>96</v>
      </c>
      <c r="B87" s="3380" t="s">
        <v>32</v>
      </c>
      <c r="C87" s="3380" t="s">
        <v>114</v>
      </c>
      <c r="D87" s="3390" t="s">
        <v>115</v>
      </c>
      <c r="E87" s="3391" t="s">
        <v>116</v>
      </c>
      <c r="F87" s="3380" t="s">
        <v>117</v>
      </c>
      <c r="G87" s="6"/>
      <c r="H87" s="790"/>
      <c r="I87" s="790"/>
      <c r="J87" s="790"/>
      <c r="K87" s="790"/>
      <c r="L87" s="790"/>
      <c r="M87" s="790"/>
      <c r="N87" s="790"/>
      <c r="O87" s="790"/>
      <c r="P87" s="833"/>
      <c r="Q87" s="833"/>
      <c r="R87" s="833"/>
      <c r="S87" s="833"/>
      <c r="T87" s="833"/>
      <c r="U87" s="833"/>
      <c r="V87" s="833"/>
      <c r="W87" s="790"/>
      <c r="X87" s="833"/>
      <c r="Y87" s="784"/>
      <c r="Z87" s="784"/>
      <c r="AA87" s="784"/>
      <c r="AB87" s="784"/>
      <c r="AC87" s="784"/>
      <c r="AD87" s="784"/>
      <c r="AE87" s="784"/>
      <c r="AF87" s="784"/>
      <c r="AG87" s="784"/>
      <c r="AH87" s="783"/>
      <c r="AI87" s="783"/>
      <c r="AJ87" s="783"/>
      <c r="AK87" s="783"/>
      <c r="AL87" s="783"/>
      <c r="AM87" s="783"/>
      <c r="AN87" s="783"/>
      <c r="AO87" s="783"/>
      <c r="AP87" s="783"/>
      <c r="AQ87" s="784"/>
      <c r="AR87" s="784"/>
      <c r="CG87" s="40"/>
      <c r="CH87" s="40"/>
      <c r="CI87" s="40"/>
      <c r="CJ87" s="40"/>
    </row>
    <row r="88" spans="1:88" ht="45.75" customHeight="1" x14ac:dyDescent="0.2">
      <c r="A88" s="3389"/>
      <c r="B88" s="3380"/>
      <c r="C88" s="3380"/>
      <c r="D88" s="3390"/>
      <c r="E88" s="3391"/>
      <c r="F88" s="3380"/>
      <c r="G88" s="6"/>
      <c r="H88" s="790"/>
      <c r="I88" s="790"/>
      <c r="J88" s="790"/>
      <c r="K88" s="790"/>
      <c r="L88" s="790"/>
      <c r="M88" s="790"/>
      <c r="N88" s="790"/>
      <c r="O88" s="790"/>
      <c r="P88" s="833"/>
      <c r="Q88" s="833"/>
      <c r="R88" s="833"/>
      <c r="S88" s="833"/>
      <c r="T88" s="833"/>
      <c r="U88" s="833"/>
      <c r="V88" s="833"/>
      <c r="W88" s="790"/>
      <c r="X88" s="833"/>
      <c r="Y88" s="784"/>
      <c r="Z88" s="784"/>
      <c r="AA88" s="784"/>
      <c r="AB88" s="784"/>
      <c r="AC88" s="784"/>
      <c r="AD88" s="784"/>
      <c r="AE88" s="784"/>
      <c r="AF88" s="784"/>
      <c r="AG88" s="784"/>
      <c r="AH88" s="783"/>
      <c r="AI88" s="783"/>
      <c r="AJ88" s="783"/>
      <c r="AK88" s="783"/>
      <c r="AL88" s="783"/>
      <c r="AM88" s="783"/>
      <c r="AN88" s="783"/>
      <c r="AO88" s="783"/>
      <c r="AP88" s="783"/>
      <c r="AQ88" s="784"/>
      <c r="AR88" s="784"/>
      <c r="CG88" s="40"/>
      <c r="CH88" s="40"/>
      <c r="CI88" s="40"/>
      <c r="CJ88" s="40"/>
    </row>
    <row r="89" spans="1:88" ht="16.350000000000001" customHeight="1" x14ac:dyDescent="0.2">
      <c r="A89" s="3381" t="s">
        <v>118</v>
      </c>
      <c r="B89" s="3382"/>
      <c r="C89" s="3382"/>
      <c r="D89" s="3382"/>
      <c r="E89" s="3382"/>
      <c r="F89" s="3383"/>
      <c r="G89" s="6"/>
      <c r="H89" s="790"/>
      <c r="I89" s="790"/>
      <c r="J89" s="790"/>
      <c r="K89" s="790"/>
      <c r="L89" s="790"/>
      <c r="M89" s="790"/>
      <c r="N89" s="790"/>
      <c r="O89" s="790"/>
      <c r="P89" s="833"/>
      <c r="Q89" s="833"/>
      <c r="R89" s="833"/>
      <c r="S89" s="833"/>
      <c r="T89" s="833"/>
      <c r="U89" s="833"/>
      <c r="V89" s="833"/>
      <c r="W89" s="790"/>
      <c r="X89" s="833"/>
      <c r="Y89" s="784"/>
      <c r="Z89" s="784"/>
      <c r="AA89" s="784"/>
      <c r="AB89" s="784"/>
      <c r="AC89" s="784"/>
      <c r="AD89" s="784"/>
      <c r="AE89" s="784"/>
      <c r="AF89" s="784"/>
      <c r="AG89" s="784"/>
      <c r="AH89" s="783"/>
      <c r="AI89" s="783"/>
      <c r="AJ89" s="783"/>
      <c r="AK89" s="783"/>
      <c r="AL89" s="783"/>
      <c r="AM89" s="783"/>
      <c r="AN89" s="783"/>
      <c r="AO89" s="783"/>
      <c r="AP89" s="783"/>
      <c r="AQ89" s="784"/>
      <c r="AR89" s="784"/>
      <c r="CG89" s="40"/>
      <c r="CH89" s="40"/>
      <c r="CI89" s="40"/>
      <c r="CJ89" s="40"/>
    </row>
    <row r="90" spans="1:88" ht="16.350000000000001" customHeight="1" x14ac:dyDescent="0.2">
      <c r="A90" s="834" t="s">
        <v>119</v>
      </c>
      <c r="B90" s="835">
        <f>SUM(C90:D90)</f>
        <v>271</v>
      </c>
      <c r="C90" s="836">
        <v>57</v>
      </c>
      <c r="D90" s="837">
        <v>214</v>
      </c>
      <c r="E90" s="838">
        <v>271</v>
      </c>
      <c r="F90" s="836"/>
      <c r="G90" s="6"/>
      <c r="H90" s="790"/>
      <c r="I90" s="790"/>
      <c r="J90" s="790"/>
      <c r="K90" s="790"/>
      <c r="L90" s="790"/>
      <c r="M90" s="790"/>
      <c r="N90" s="790"/>
      <c r="O90" s="790"/>
      <c r="P90" s="833"/>
      <c r="Q90" s="833"/>
      <c r="R90" s="833"/>
      <c r="S90" s="833"/>
      <c r="T90" s="833"/>
      <c r="U90" s="833"/>
      <c r="V90" s="833"/>
      <c r="W90" s="790"/>
      <c r="X90" s="833"/>
      <c r="Y90" s="784"/>
      <c r="Z90" s="784"/>
      <c r="AA90" s="784"/>
      <c r="AB90" s="784"/>
      <c r="AC90" s="784"/>
      <c r="AD90" s="784"/>
      <c r="AE90" s="784"/>
      <c r="AF90" s="784"/>
      <c r="AG90" s="784"/>
      <c r="AH90" s="783"/>
      <c r="AI90" s="783"/>
      <c r="AJ90" s="783"/>
      <c r="AK90" s="783"/>
      <c r="AL90" s="783"/>
      <c r="AM90" s="783"/>
      <c r="AN90" s="783"/>
      <c r="AO90" s="783"/>
      <c r="AP90" s="783"/>
      <c r="AQ90" s="784"/>
      <c r="AR90" s="784"/>
      <c r="CG90" s="40"/>
      <c r="CH90" s="40"/>
      <c r="CI90" s="40"/>
      <c r="CJ90" s="40"/>
    </row>
    <row r="91" spans="1:88" ht="16.350000000000001" customHeight="1" x14ac:dyDescent="0.2">
      <c r="A91" s="281" t="s">
        <v>120</v>
      </c>
      <c r="B91" s="261">
        <f>SUM(C91:D91)</f>
        <v>0</v>
      </c>
      <c r="C91" s="161"/>
      <c r="D91" s="282"/>
      <c r="E91" s="46"/>
      <c r="F91" s="161"/>
      <c r="G91" s="6"/>
      <c r="H91" s="790"/>
      <c r="I91" s="790"/>
      <c r="J91" s="790"/>
      <c r="K91" s="790"/>
      <c r="L91" s="790"/>
      <c r="M91" s="790"/>
      <c r="N91" s="790"/>
      <c r="O91" s="790"/>
      <c r="P91" s="833"/>
      <c r="Q91" s="833"/>
      <c r="R91" s="833"/>
      <c r="S91" s="833"/>
      <c r="T91" s="833"/>
      <c r="U91" s="833"/>
      <c r="V91" s="833"/>
      <c r="W91" s="790"/>
      <c r="X91" s="833"/>
      <c r="Y91" s="784"/>
      <c r="Z91" s="784"/>
      <c r="AA91" s="784"/>
      <c r="AB91" s="784"/>
      <c r="AC91" s="784"/>
      <c r="AD91" s="784"/>
      <c r="AE91" s="784"/>
      <c r="AF91" s="784"/>
      <c r="AG91" s="784"/>
      <c r="AH91" s="783"/>
      <c r="AI91" s="783"/>
      <c r="AJ91" s="783"/>
      <c r="AK91" s="783"/>
      <c r="AL91" s="783"/>
      <c r="AM91" s="783"/>
      <c r="AN91" s="783"/>
      <c r="AO91" s="783"/>
      <c r="AP91" s="783"/>
      <c r="AQ91" s="784"/>
      <c r="AR91" s="784"/>
      <c r="CG91" s="40"/>
      <c r="CH91" s="40"/>
      <c r="CI91" s="40"/>
      <c r="CJ91" s="40"/>
    </row>
    <row r="92" spans="1:88" ht="16.350000000000001" customHeight="1" x14ac:dyDescent="0.2">
      <c r="A92" s="281" t="s">
        <v>121</v>
      </c>
      <c r="B92" s="261">
        <f>SUM(C92:D92)</f>
        <v>0</v>
      </c>
      <c r="C92" s="161"/>
      <c r="D92" s="282"/>
      <c r="E92" s="46"/>
      <c r="F92" s="161"/>
      <c r="G92" s="6"/>
      <c r="H92" s="790"/>
      <c r="I92" s="790"/>
      <c r="J92" s="790"/>
      <c r="K92" s="790"/>
      <c r="L92" s="790"/>
      <c r="M92" s="790"/>
      <c r="N92" s="790"/>
      <c r="O92" s="790"/>
      <c r="P92" s="833"/>
      <c r="Q92" s="833"/>
      <c r="R92" s="833"/>
      <c r="S92" s="833"/>
      <c r="T92" s="833"/>
      <c r="U92" s="833"/>
      <c r="V92" s="833"/>
      <c r="W92" s="790"/>
      <c r="X92" s="833"/>
      <c r="Y92" s="784"/>
      <c r="Z92" s="784"/>
      <c r="AA92" s="784"/>
      <c r="AB92" s="784"/>
      <c r="AC92" s="784"/>
      <c r="AD92" s="784"/>
      <c r="AE92" s="784"/>
      <c r="AF92" s="784"/>
      <c r="AG92" s="784"/>
      <c r="AH92" s="783"/>
      <c r="AI92" s="783"/>
      <c r="AJ92" s="783"/>
      <c r="AK92" s="783"/>
      <c r="AL92" s="783"/>
      <c r="AM92" s="783"/>
      <c r="AN92" s="783"/>
      <c r="AO92" s="783"/>
      <c r="AP92" s="783"/>
      <c r="AQ92" s="784"/>
      <c r="AR92" s="784"/>
      <c r="CG92" s="40"/>
      <c r="CH92" s="40"/>
      <c r="CI92" s="40"/>
      <c r="CJ92" s="40"/>
    </row>
    <row r="93" spans="1:88" ht="16.350000000000001" customHeight="1" x14ac:dyDescent="0.2">
      <c r="A93" s="281" t="s">
        <v>122</v>
      </c>
      <c r="B93" s="261">
        <f>SUM(C93:D93)</f>
        <v>0</v>
      </c>
      <c r="C93" s="161"/>
      <c r="D93" s="282"/>
      <c r="E93" s="46"/>
      <c r="F93" s="161"/>
      <c r="G93" s="6"/>
      <c r="H93" s="790"/>
      <c r="I93" s="790"/>
      <c r="J93" s="790"/>
      <c r="K93" s="790"/>
      <c r="L93" s="790"/>
      <c r="M93" s="790"/>
      <c r="N93" s="790"/>
      <c r="O93" s="790"/>
      <c r="P93" s="833"/>
      <c r="Q93" s="833"/>
      <c r="R93" s="833"/>
      <c r="S93" s="833"/>
      <c r="T93" s="833"/>
      <c r="U93" s="833"/>
      <c r="V93" s="833"/>
      <c r="W93" s="790"/>
      <c r="X93" s="833"/>
      <c r="Y93" s="784"/>
      <c r="Z93" s="784"/>
      <c r="AA93" s="784"/>
      <c r="AB93" s="784"/>
      <c r="AC93" s="784"/>
      <c r="AD93" s="784"/>
      <c r="AE93" s="784"/>
      <c r="AF93" s="784"/>
      <c r="AG93" s="784"/>
      <c r="AH93" s="783"/>
      <c r="AI93" s="783"/>
      <c r="AJ93" s="783"/>
      <c r="AK93" s="783"/>
      <c r="AL93" s="783"/>
      <c r="AM93" s="783"/>
      <c r="AN93" s="783"/>
      <c r="AO93" s="783"/>
      <c r="AP93" s="783"/>
      <c r="AQ93" s="784"/>
      <c r="AR93" s="784"/>
      <c r="CG93" s="40"/>
      <c r="CH93" s="40"/>
      <c r="CI93" s="40"/>
      <c r="CJ93" s="40"/>
    </row>
    <row r="94" spans="1:88" ht="16.350000000000001" customHeight="1" x14ac:dyDescent="0.2">
      <c r="A94" s="283" t="s">
        <v>123</v>
      </c>
      <c r="B94" s="284">
        <f>SUM(C94:D94)</f>
        <v>30</v>
      </c>
      <c r="C94" s="285"/>
      <c r="D94" s="839">
        <v>30</v>
      </c>
      <c r="E94" s="190">
        <v>30</v>
      </c>
      <c r="F94" s="285"/>
      <c r="G94" s="6"/>
      <c r="H94" s="790"/>
      <c r="I94" s="790"/>
      <c r="J94" s="790"/>
      <c r="K94" s="790"/>
      <c r="L94" s="790"/>
      <c r="M94" s="790"/>
      <c r="N94" s="790"/>
      <c r="O94" s="790"/>
      <c r="P94" s="833"/>
      <c r="Q94" s="833"/>
      <c r="R94" s="833"/>
      <c r="S94" s="833"/>
      <c r="T94" s="833"/>
      <c r="U94" s="833"/>
      <c r="V94" s="833"/>
      <c r="W94" s="790"/>
      <c r="X94" s="833"/>
      <c r="Y94" s="784"/>
      <c r="Z94" s="784"/>
      <c r="AA94" s="784"/>
      <c r="AB94" s="784"/>
      <c r="AC94" s="784"/>
      <c r="AD94" s="784"/>
      <c r="AE94" s="784"/>
      <c r="AF94" s="784"/>
      <c r="AG94" s="784"/>
      <c r="AH94" s="783"/>
      <c r="AI94" s="783"/>
      <c r="AJ94" s="783"/>
      <c r="AK94" s="783"/>
      <c r="AL94" s="783"/>
      <c r="AM94" s="783"/>
      <c r="AN94" s="783"/>
      <c r="AO94" s="783"/>
      <c r="AP94" s="783"/>
      <c r="AQ94" s="784"/>
      <c r="AR94" s="784"/>
      <c r="CG94" s="40"/>
      <c r="CH94" s="40"/>
      <c r="CI94" s="40"/>
      <c r="CJ94" s="40"/>
    </row>
    <row r="95" spans="1:88" ht="16.350000000000001" customHeight="1" x14ac:dyDescent="0.2">
      <c r="A95" s="3381" t="s">
        <v>124</v>
      </c>
      <c r="B95" s="3382"/>
      <c r="C95" s="3382"/>
      <c r="D95" s="3382"/>
      <c r="E95" s="3382"/>
      <c r="F95" s="3383"/>
      <c r="G95" s="6"/>
      <c r="H95" s="790"/>
      <c r="I95" s="790"/>
      <c r="J95" s="790"/>
      <c r="K95" s="790"/>
      <c r="L95" s="790"/>
      <c r="M95" s="790"/>
      <c r="N95" s="790"/>
      <c r="O95" s="790"/>
      <c r="P95" s="833"/>
      <c r="Q95" s="833"/>
      <c r="R95" s="833"/>
      <c r="S95" s="833"/>
      <c r="T95" s="833"/>
      <c r="U95" s="833"/>
      <c r="V95" s="833"/>
      <c r="W95" s="790"/>
      <c r="X95" s="833"/>
      <c r="Y95" s="784"/>
      <c r="Z95" s="784"/>
      <c r="AA95" s="784"/>
      <c r="AB95" s="784"/>
      <c r="AC95" s="784"/>
      <c r="AD95" s="784"/>
      <c r="AE95" s="784"/>
      <c r="AF95" s="784"/>
      <c r="AG95" s="784"/>
      <c r="AH95" s="783"/>
      <c r="AI95" s="783"/>
      <c r="AJ95" s="783"/>
      <c r="AK95" s="783"/>
      <c r="AL95" s="783"/>
      <c r="AM95" s="783"/>
      <c r="AN95" s="783"/>
      <c r="AO95" s="783"/>
      <c r="AP95" s="783"/>
      <c r="AQ95" s="784"/>
      <c r="AR95" s="784"/>
      <c r="CG95" s="40"/>
      <c r="CH95" s="40"/>
      <c r="CI95" s="40"/>
      <c r="CJ95" s="40"/>
    </row>
    <row r="96" spans="1:88" ht="16.350000000000001" customHeight="1" x14ac:dyDescent="0.2">
      <c r="A96" s="773" t="s">
        <v>125</v>
      </c>
      <c r="B96" s="840">
        <f>SUM(C96:D96)</f>
        <v>1</v>
      </c>
      <c r="C96" s="836"/>
      <c r="D96" s="837">
        <v>1</v>
      </c>
      <c r="E96" s="838">
        <v>1</v>
      </c>
      <c r="F96" s="836"/>
      <c r="G96" s="6"/>
      <c r="H96" s="790"/>
      <c r="I96" s="790"/>
      <c r="J96" s="790"/>
      <c r="K96" s="790"/>
      <c r="L96" s="790"/>
      <c r="M96" s="790"/>
      <c r="N96" s="790"/>
      <c r="O96" s="790"/>
      <c r="P96" s="833"/>
      <c r="Q96" s="833"/>
      <c r="R96" s="833"/>
      <c r="S96" s="833"/>
      <c r="T96" s="833"/>
      <c r="U96" s="833"/>
      <c r="V96" s="833"/>
      <c r="W96" s="790"/>
      <c r="X96" s="833"/>
      <c r="Y96" s="784"/>
      <c r="Z96" s="784"/>
      <c r="AA96" s="784"/>
      <c r="AB96" s="784"/>
      <c r="AC96" s="784"/>
      <c r="AD96" s="784"/>
      <c r="AE96" s="784"/>
      <c r="AF96" s="784"/>
      <c r="AG96" s="784"/>
      <c r="AH96" s="784"/>
      <c r="AI96" s="784"/>
      <c r="AJ96" s="784"/>
      <c r="AK96" s="784"/>
      <c r="AL96" s="784"/>
      <c r="AM96" s="784"/>
      <c r="AN96" s="784"/>
      <c r="AO96" s="784"/>
      <c r="AP96" s="784"/>
      <c r="AQ96" s="784"/>
      <c r="AR96" s="784"/>
      <c r="CG96" s="40"/>
      <c r="CH96" s="40"/>
      <c r="CI96" s="40"/>
      <c r="CJ96" s="40"/>
    </row>
    <row r="97" spans="1:104" ht="16.350000000000001" customHeight="1" x14ac:dyDescent="0.2">
      <c r="A97" s="288" t="s">
        <v>126</v>
      </c>
      <c r="B97" s="289">
        <f>SUM(C97:D97)</f>
        <v>1</v>
      </c>
      <c r="C97" s="161"/>
      <c r="D97" s="282">
        <v>1</v>
      </c>
      <c r="E97" s="46">
        <v>1</v>
      </c>
      <c r="F97" s="161"/>
      <c r="G97" s="6"/>
      <c r="H97" s="790"/>
      <c r="I97" s="790"/>
      <c r="J97" s="790"/>
      <c r="K97" s="790"/>
      <c r="L97" s="790"/>
      <c r="M97" s="790"/>
      <c r="N97" s="790"/>
      <c r="O97" s="790"/>
      <c r="P97" s="833"/>
      <c r="Q97" s="833"/>
      <c r="R97" s="833"/>
      <c r="S97" s="833"/>
      <c r="T97" s="833"/>
      <c r="U97" s="833"/>
      <c r="V97" s="833"/>
      <c r="W97" s="790"/>
      <c r="X97" s="833"/>
      <c r="Y97" s="784"/>
      <c r="Z97" s="784"/>
      <c r="AA97" s="784"/>
      <c r="AB97" s="784"/>
      <c r="AC97" s="784"/>
      <c r="AD97" s="784"/>
      <c r="AE97" s="784"/>
      <c r="AF97" s="784"/>
      <c r="AG97" s="784"/>
      <c r="AH97" s="784"/>
      <c r="AI97" s="784"/>
      <c r="AJ97" s="784"/>
      <c r="AK97" s="784"/>
      <c r="AL97" s="784"/>
      <c r="AM97" s="784"/>
      <c r="AN97" s="784"/>
      <c r="AO97" s="784"/>
      <c r="AP97" s="784"/>
      <c r="AQ97" s="784"/>
      <c r="AR97" s="784"/>
      <c r="CG97" s="40"/>
      <c r="CH97" s="40"/>
      <c r="CI97" s="40"/>
      <c r="CJ97" s="40"/>
    </row>
    <row r="98" spans="1:104" ht="24.75" customHeight="1" x14ac:dyDescent="0.2">
      <c r="A98" s="776" t="s">
        <v>127</v>
      </c>
      <c r="B98" s="290">
        <f>SUM(C98:D98)</f>
        <v>0</v>
      </c>
      <c r="C98" s="841"/>
      <c r="D98" s="839"/>
      <c r="E98" s="778"/>
      <c r="F98" s="841"/>
      <c r="G98" s="6"/>
      <c r="H98" s="790"/>
      <c r="I98" s="790"/>
      <c r="J98" s="790"/>
      <c r="K98" s="790"/>
      <c r="L98" s="790"/>
      <c r="M98" s="790"/>
      <c r="N98" s="790"/>
      <c r="O98" s="790"/>
      <c r="P98" s="833"/>
      <c r="Q98" s="833"/>
      <c r="R98" s="833"/>
      <c r="S98" s="833"/>
      <c r="T98" s="833"/>
      <c r="U98" s="833"/>
      <c r="V98" s="833"/>
      <c r="W98" s="790"/>
      <c r="X98" s="833"/>
      <c r="Y98" s="784"/>
      <c r="Z98" s="784"/>
      <c r="AA98" s="784"/>
      <c r="AB98" s="784"/>
      <c r="AC98" s="784"/>
      <c r="AD98" s="784"/>
      <c r="AE98" s="784"/>
      <c r="AF98" s="784"/>
      <c r="AG98" s="784"/>
      <c r="AH98" s="784"/>
      <c r="AI98" s="784"/>
      <c r="AJ98" s="784"/>
      <c r="AK98" s="784"/>
      <c r="AL98" s="784"/>
      <c r="AM98" s="784"/>
      <c r="AN98" s="784"/>
      <c r="AO98" s="784"/>
      <c r="AP98" s="784"/>
      <c r="AQ98" s="784"/>
      <c r="AR98" s="784"/>
      <c r="CG98" s="40"/>
      <c r="CH98" s="40"/>
      <c r="CI98" s="40"/>
      <c r="CJ98" s="40"/>
    </row>
    <row r="99" spans="1:104" s="8" customFormat="1" ht="31.35" customHeight="1" x14ac:dyDescent="0.2">
      <c r="A99" s="2935" t="s">
        <v>128</v>
      </c>
      <c r="B99" s="2935"/>
      <c r="C99" s="2935"/>
      <c r="D99" s="2935"/>
      <c r="E99" s="2935"/>
      <c r="F99" s="2935"/>
      <c r="G99" s="782"/>
      <c r="H99" s="782"/>
      <c r="I99" s="782"/>
      <c r="J99" s="782"/>
      <c r="K99" s="782"/>
      <c r="L99" s="782"/>
      <c r="M99" s="782"/>
      <c r="N99" s="782"/>
      <c r="O99" s="782"/>
      <c r="P99" s="782"/>
      <c r="Q99" s="842"/>
      <c r="R99" s="842"/>
      <c r="S99" s="842"/>
      <c r="T99" s="842"/>
      <c r="U99" s="842"/>
      <c r="V99" s="842"/>
      <c r="W99" s="782"/>
      <c r="X99" s="842"/>
      <c r="Y99" s="842"/>
      <c r="Z99" s="842"/>
      <c r="AA99" s="842"/>
      <c r="AB99" s="842"/>
      <c r="AC99" s="842"/>
      <c r="AD99" s="842"/>
      <c r="AE99" s="842"/>
      <c r="AF99" s="842"/>
      <c r="AG99" s="842"/>
      <c r="AH99" s="842"/>
      <c r="AI99" s="842"/>
      <c r="AJ99" s="842"/>
      <c r="AK99" s="842"/>
      <c r="AL99" s="842"/>
      <c r="AM99" s="842"/>
      <c r="AN99" s="842"/>
      <c r="AO99" s="842"/>
      <c r="AP99" s="842"/>
      <c r="AQ99" s="842"/>
      <c r="AR99" s="842"/>
      <c r="BX99" s="4"/>
      <c r="BY99" s="4"/>
      <c r="BZ99" s="4"/>
      <c r="CA99" s="5"/>
      <c r="CB99" s="5"/>
      <c r="CC99" s="5"/>
      <c r="CD99" s="5"/>
      <c r="CE99" s="5"/>
      <c r="CF99" s="5"/>
      <c r="CG99" s="40"/>
      <c r="CH99" s="40"/>
      <c r="CI99" s="40"/>
      <c r="CJ99" s="40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4"/>
    </row>
    <row r="100" spans="1:104" ht="16.350000000000001" customHeight="1" x14ac:dyDescent="0.2">
      <c r="A100" s="3384" t="s">
        <v>129</v>
      </c>
      <c r="B100" s="3385" t="s">
        <v>130</v>
      </c>
      <c r="C100" s="3386"/>
      <c r="D100" s="3386"/>
      <c r="E100" s="3387"/>
      <c r="F100" s="3385" t="s">
        <v>131</v>
      </c>
      <c r="G100" s="3386"/>
      <c r="H100" s="3386"/>
      <c r="I100" s="3387"/>
      <c r="J100" s="3372" t="s">
        <v>132</v>
      </c>
      <c r="K100" s="3374" t="s">
        <v>133</v>
      </c>
      <c r="L100" s="3375"/>
      <c r="M100" s="3374" t="s">
        <v>134</v>
      </c>
      <c r="N100" s="3375"/>
      <c r="O100" s="6"/>
      <c r="P100" s="233"/>
      <c r="Q100" s="233"/>
      <c r="R100" s="233"/>
      <c r="S100" s="233"/>
      <c r="T100" s="233"/>
      <c r="U100" s="233"/>
      <c r="V100" s="6"/>
      <c r="W100" s="233"/>
      <c r="X100" s="843"/>
      <c r="Y100" s="807"/>
      <c r="Z100" s="807"/>
      <c r="AA100" s="807"/>
      <c r="AB100" s="807"/>
      <c r="AC100" s="807"/>
      <c r="AD100" s="807"/>
      <c r="AE100" s="807"/>
      <c r="AF100" s="807"/>
      <c r="AG100" s="807"/>
      <c r="AH100" s="807"/>
      <c r="AI100" s="784"/>
      <c r="AJ100" s="784"/>
      <c r="AK100" s="784"/>
      <c r="AL100" s="784"/>
      <c r="AM100" s="784"/>
      <c r="AN100" s="784"/>
      <c r="AO100" s="784"/>
      <c r="AP100" s="784"/>
      <c r="AQ100" s="784"/>
      <c r="AR100" s="784"/>
      <c r="CG100" s="40"/>
      <c r="CH100" s="40"/>
      <c r="CI100" s="40"/>
      <c r="CJ100" s="40"/>
    </row>
    <row r="101" spans="1:104" ht="39" customHeight="1" x14ac:dyDescent="0.2">
      <c r="A101" s="2937"/>
      <c r="B101" s="3388"/>
      <c r="C101" s="2943"/>
      <c r="D101" s="2943"/>
      <c r="E101" s="3307"/>
      <c r="F101" s="2945"/>
      <c r="G101" s="2946"/>
      <c r="H101" s="2946"/>
      <c r="I101" s="2947"/>
      <c r="J101" s="2918"/>
      <c r="K101" s="3376"/>
      <c r="L101" s="3289"/>
      <c r="M101" s="3376"/>
      <c r="N101" s="3289"/>
      <c r="O101" s="6"/>
      <c r="P101" s="233"/>
      <c r="Q101" s="233"/>
      <c r="R101" s="233"/>
      <c r="S101" s="233"/>
      <c r="T101" s="233"/>
      <c r="U101" s="233"/>
      <c r="V101" s="6"/>
      <c r="W101" s="233"/>
      <c r="X101" s="833"/>
      <c r="Y101" s="784"/>
      <c r="Z101" s="784"/>
      <c r="AA101" s="784"/>
      <c r="AB101" s="784"/>
      <c r="AC101" s="784"/>
      <c r="AD101" s="784"/>
      <c r="AE101" s="784"/>
      <c r="AF101" s="784"/>
      <c r="AG101" s="784"/>
      <c r="AH101" s="784"/>
      <c r="AI101" s="784"/>
      <c r="AJ101" s="784"/>
      <c r="AK101" s="784"/>
      <c r="AL101" s="784"/>
      <c r="AM101" s="784"/>
      <c r="AN101" s="784"/>
      <c r="AO101" s="784"/>
      <c r="AP101" s="784"/>
      <c r="AQ101" s="784"/>
      <c r="AR101" s="784"/>
      <c r="CG101" s="40"/>
      <c r="CH101" s="40"/>
      <c r="CI101" s="40"/>
      <c r="CJ101" s="40"/>
    </row>
    <row r="102" spans="1:104" ht="40.5" customHeight="1" x14ac:dyDescent="0.2">
      <c r="A102" s="3293"/>
      <c r="B102" s="844" t="s">
        <v>135</v>
      </c>
      <c r="C102" s="845" t="s">
        <v>136</v>
      </c>
      <c r="D102" s="846" t="s">
        <v>137</v>
      </c>
      <c r="E102" s="847" t="s">
        <v>138</v>
      </c>
      <c r="F102" s="848" t="s">
        <v>139</v>
      </c>
      <c r="G102" s="849" t="s">
        <v>140</v>
      </c>
      <c r="H102" s="849" t="s">
        <v>137</v>
      </c>
      <c r="I102" s="847" t="s">
        <v>138</v>
      </c>
      <c r="J102" s="3373"/>
      <c r="K102" s="850" t="s">
        <v>135</v>
      </c>
      <c r="L102" s="851" t="s">
        <v>136</v>
      </c>
      <c r="M102" s="850" t="s">
        <v>139</v>
      </c>
      <c r="N102" s="851" t="s">
        <v>141</v>
      </c>
      <c r="O102" s="6"/>
      <c r="P102" s="233"/>
      <c r="Q102" s="233"/>
      <c r="R102" s="233"/>
      <c r="S102" s="233"/>
      <c r="T102" s="233"/>
      <c r="U102" s="233"/>
      <c r="V102" s="6"/>
      <c r="W102" s="233"/>
      <c r="X102" s="833"/>
      <c r="Y102" s="784"/>
      <c r="Z102" s="784"/>
      <c r="AA102" s="784"/>
      <c r="AB102" s="784"/>
      <c r="AC102" s="784"/>
      <c r="AD102" s="784"/>
      <c r="AE102" s="784"/>
      <c r="AF102" s="784"/>
      <c r="AG102" s="784"/>
      <c r="AH102" s="784"/>
      <c r="AI102" s="784"/>
      <c r="AJ102" s="784"/>
      <c r="AK102" s="784"/>
      <c r="AL102" s="784"/>
      <c r="AM102" s="784"/>
      <c r="AN102" s="784"/>
      <c r="AO102" s="784"/>
      <c r="AP102" s="784"/>
      <c r="AQ102" s="784"/>
      <c r="AR102" s="784"/>
      <c r="CG102" s="40"/>
      <c r="CH102" s="40"/>
      <c r="CI102" s="40"/>
      <c r="CJ102" s="40"/>
    </row>
    <row r="103" spans="1:104" ht="16.350000000000001" customHeight="1" x14ac:dyDescent="0.2">
      <c r="A103" s="852" t="s">
        <v>142</v>
      </c>
      <c r="B103" s="853">
        <v>11269</v>
      </c>
      <c r="C103" s="854">
        <v>246</v>
      </c>
      <c r="D103" s="855">
        <v>8953</v>
      </c>
      <c r="E103" s="856">
        <v>2562</v>
      </c>
      <c r="F103" s="853">
        <v>33950</v>
      </c>
      <c r="G103" s="857">
        <v>310</v>
      </c>
      <c r="H103" s="857">
        <v>26166</v>
      </c>
      <c r="I103" s="854">
        <v>7474</v>
      </c>
      <c r="J103" s="858">
        <v>8707</v>
      </c>
      <c r="K103" s="853"/>
      <c r="L103" s="858"/>
      <c r="M103" s="853"/>
      <c r="N103" s="858"/>
      <c r="O103" s="6" t="str">
        <f>CA103&amp;CB103&amp;CC103&amp;CD103</f>
        <v/>
      </c>
      <c r="P103" s="233"/>
      <c r="Q103" s="233"/>
      <c r="R103" s="233"/>
      <c r="S103" s="233"/>
      <c r="T103" s="233"/>
      <c r="U103" s="233"/>
      <c r="V103" s="6"/>
      <c r="W103" s="233"/>
      <c r="X103" s="859"/>
      <c r="Y103" s="860"/>
      <c r="Z103" s="860"/>
      <c r="AA103" s="860"/>
      <c r="AB103" s="860"/>
      <c r="AC103" s="860"/>
      <c r="AD103" s="860"/>
      <c r="AE103" s="860"/>
      <c r="AF103" s="860"/>
      <c r="AG103" s="860"/>
      <c r="AH103" s="860"/>
      <c r="AI103" s="860"/>
      <c r="AJ103" s="860"/>
      <c r="AK103" s="860"/>
      <c r="AL103" s="860"/>
      <c r="AM103" s="860"/>
      <c r="AN103" s="860"/>
      <c r="AO103" s="860"/>
      <c r="AP103" s="860"/>
      <c r="AQ103" s="860"/>
      <c r="AR103" s="860"/>
      <c r="CA103" s="306" t="str">
        <f>IF(CG103=1,"* Las recetas totales despachadas a pacientes del PSC, deben ser menores o iguales al total de Recetas con Despacho Total. ","")</f>
        <v/>
      </c>
      <c r="CB103" s="306" t="str">
        <f>IF(CH103=1,"* Las recetas parciales despachadas a pacientes del PSC, deben ser menores o iguales al total de Recetas con Despacho Parcial. ","")</f>
        <v/>
      </c>
      <c r="CC103" s="306" t="str">
        <f>IF(CI103=1,"* Las prescripciones emitidas a pacientes del PSC, deben ser menores o iguales a las Prescripciones totales emitidas. ","")</f>
        <v/>
      </c>
      <c r="CD103" s="306" t="str">
        <f>IF(CJ103=1,"* Las prescripciones rechazadas a pacientes del PSC, deben ser menores o iguales a las Prescripciones totales rechazadas. ","")</f>
        <v/>
      </c>
      <c r="CG103" s="307">
        <f>IF(B103&lt;K103,1,0)</f>
        <v>0</v>
      </c>
      <c r="CH103" s="307">
        <f>IF(C103&lt;L103,1,0)</f>
        <v>0</v>
      </c>
      <c r="CI103" s="307">
        <f>IF(F103&lt;M103,1,0)</f>
        <v>0</v>
      </c>
      <c r="CJ103" s="307">
        <f>IF(G103&lt;N103,1,0)</f>
        <v>0</v>
      </c>
    </row>
    <row r="104" spans="1:104" ht="16.350000000000001" customHeight="1" x14ac:dyDescent="0.2">
      <c r="A104" s="308" t="s">
        <v>143</v>
      </c>
      <c r="B104" s="309">
        <v>1219</v>
      </c>
      <c r="C104" s="310">
        <v>70</v>
      </c>
      <c r="D104" s="311">
        <v>1289</v>
      </c>
      <c r="E104" s="312">
        <v>0</v>
      </c>
      <c r="F104" s="309">
        <v>2700</v>
      </c>
      <c r="G104" s="313">
        <v>83</v>
      </c>
      <c r="H104" s="313">
        <v>2617</v>
      </c>
      <c r="I104" s="310">
        <v>0</v>
      </c>
      <c r="J104" s="314">
        <v>1219</v>
      </c>
      <c r="K104" s="315"/>
      <c r="L104" s="316"/>
      <c r="M104" s="315"/>
      <c r="N104" s="316"/>
      <c r="O104" s="6"/>
      <c r="P104" s="233"/>
      <c r="Q104" s="233"/>
      <c r="R104" s="233"/>
      <c r="S104" s="233"/>
      <c r="T104" s="233"/>
      <c r="U104" s="233"/>
      <c r="V104" s="6"/>
      <c r="W104" s="233"/>
      <c r="X104" s="859"/>
      <c r="Y104" s="860"/>
      <c r="Z104" s="860"/>
      <c r="AA104" s="860"/>
      <c r="AB104" s="860"/>
      <c r="AC104" s="860"/>
      <c r="AD104" s="860"/>
      <c r="AE104" s="860"/>
      <c r="AF104" s="860"/>
      <c r="AG104" s="860"/>
      <c r="AH104" s="860"/>
      <c r="AI104" s="860"/>
      <c r="AJ104" s="860"/>
      <c r="AK104" s="860"/>
      <c r="AL104" s="860"/>
      <c r="AM104" s="860"/>
      <c r="AN104" s="860"/>
      <c r="AO104" s="860"/>
      <c r="AP104" s="860"/>
      <c r="AQ104" s="860"/>
      <c r="AR104" s="860"/>
      <c r="CA104" s="306" t="str">
        <f>IF(CG104=1,"* Las recetas totales despachadas a pacientes del PSC, deben ser menores o iguales al total de Recetas con Despacho Total. ","")</f>
        <v/>
      </c>
      <c r="CB104" s="306" t="str">
        <f>IF(CH104=1,"* Las recetas parciales despachadas a pacientes del PSC, deben ser menores o iguales al total de Recetas con Despacho Parcial. ","")</f>
        <v/>
      </c>
      <c r="CC104" s="306" t="str">
        <f>IF(CI104=1,"* Las prescripciones emitidas a pacientes del PSC, deben ser menores o iguales a las Prescripciones totales emitidas. ","")</f>
        <v/>
      </c>
      <c r="CD104" s="306" t="str">
        <f>IF(CJ104=1,"* Las prescripciones rechazadas a pacientes del PSC, deben ser menores o iguales a las Prescripciones totales rechazadas. ","")</f>
        <v/>
      </c>
      <c r="CG104" s="307">
        <f t="shared" ref="CG104:CH105" si="8">IF(B104&lt;K104,1,0)</f>
        <v>0</v>
      </c>
      <c r="CH104" s="307">
        <f t="shared" si="8"/>
        <v>0</v>
      </c>
      <c r="CI104" s="307">
        <f t="shared" ref="CI104:CJ105" si="9">IF(F104&lt;M104,1,0)</f>
        <v>0</v>
      </c>
      <c r="CJ104" s="307">
        <f t="shared" si="9"/>
        <v>0</v>
      </c>
    </row>
    <row r="105" spans="1:104" ht="16.350000000000001" customHeight="1" x14ac:dyDescent="0.2">
      <c r="A105" s="308" t="s">
        <v>144</v>
      </c>
      <c r="B105" s="317">
        <v>982</v>
      </c>
      <c r="C105" s="318">
        <v>0</v>
      </c>
      <c r="D105" s="319">
        <v>982</v>
      </c>
      <c r="E105" s="320">
        <v>0</v>
      </c>
      <c r="F105" s="317">
        <v>982</v>
      </c>
      <c r="G105" s="321">
        <v>0</v>
      </c>
      <c r="H105" s="321">
        <v>982</v>
      </c>
      <c r="I105" s="318">
        <v>0</v>
      </c>
      <c r="J105" s="322">
        <v>982</v>
      </c>
      <c r="K105" s="323"/>
      <c r="L105" s="324"/>
      <c r="M105" s="323"/>
      <c r="N105" s="324"/>
      <c r="O105" s="6"/>
      <c r="P105" s="233"/>
      <c r="Q105" s="233"/>
      <c r="R105" s="233"/>
      <c r="S105" s="233"/>
      <c r="T105" s="233"/>
      <c r="U105" s="233"/>
      <c r="V105" s="6"/>
      <c r="W105" s="233"/>
      <c r="X105" s="859"/>
      <c r="Y105" s="860"/>
      <c r="Z105" s="860"/>
      <c r="AA105" s="860"/>
      <c r="AB105" s="860"/>
      <c r="AC105" s="860"/>
      <c r="AD105" s="860"/>
      <c r="AE105" s="860"/>
      <c r="AF105" s="860"/>
      <c r="AG105" s="860"/>
      <c r="AH105" s="860"/>
      <c r="AI105" s="860"/>
      <c r="AJ105" s="860"/>
      <c r="AK105" s="860"/>
      <c r="AL105" s="860"/>
      <c r="AM105" s="860"/>
      <c r="AN105" s="860"/>
      <c r="AO105" s="860"/>
      <c r="AP105" s="860"/>
      <c r="AQ105" s="860"/>
      <c r="AR105" s="860"/>
      <c r="CA105" s="306" t="str">
        <f>IF(CG105=1,"* Las recetas totales despachadas a pacientes del PSC, deben ser menores o iguales al total de Recetas con Despacho Total. ","")</f>
        <v/>
      </c>
      <c r="CB105" s="306" t="str">
        <f>IF(CH105=1,"* Las recetas parciales despachadas a pacientes del PSC, deben ser menores o iguales al total de Recetas con Despacho Parcial. ","")</f>
        <v/>
      </c>
      <c r="CC105" s="306" t="str">
        <f>IF(CI105=1,"* Las prescripciones emitidas a pacientes del PSC, deben ser menores o iguales a las Prescripciones totales emitidas. ","")</f>
        <v/>
      </c>
      <c r="CD105" s="306" t="str">
        <f>IF(CJ105=1,"* Las prescripciones rechazadas a pacientes del PSC, deben ser menores o iguales a las Prescripciones totales rechazadas. ","")</f>
        <v/>
      </c>
      <c r="CG105" s="307">
        <f t="shared" si="8"/>
        <v>0</v>
      </c>
      <c r="CH105" s="307">
        <f t="shared" si="8"/>
        <v>0</v>
      </c>
      <c r="CI105" s="307">
        <f t="shared" si="9"/>
        <v>0</v>
      </c>
      <c r="CJ105" s="307">
        <f t="shared" si="9"/>
        <v>0</v>
      </c>
    </row>
    <row r="106" spans="1:104" ht="16.350000000000001" customHeight="1" x14ac:dyDescent="0.2">
      <c r="A106" s="861" t="s">
        <v>32</v>
      </c>
      <c r="B106" s="862">
        <f>SUM(B103:B105)</f>
        <v>13470</v>
      </c>
      <c r="C106" s="863">
        <f>SUM(C103:C105)</f>
        <v>316</v>
      </c>
      <c r="D106" s="864">
        <f t="shared" ref="D106:E106" si="10">SUM(D103:D105)</f>
        <v>11224</v>
      </c>
      <c r="E106" s="863">
        <f t="shared" si="10"/>
        <v>2562</v>
      </c>
      <c r="F106" s="862">
        <f>SUM(F103:F105)</f>
        <v>37632</v>
      </c>
      <c r="G106" s="865">
        <f>SUM(G103:G105)</f>
        <v>393</v>
      </c>
      <c r="H106" s="865">
        <f t="shared" ref="H106:I106" si="11">SUM(H103:H105)</f>
        <v>29765</v>
      </c>
      <c r="I106" s="863">
        <f t="shared" si="11"/>
        <v>7474</v>
      </c>
      <c r="J106" s="866">
        <f>SUM(J103:J105)</f>
        <v>10908</v>
      </c>
      <c r="K106" s="862">
        <f>+K103</f>
        <v>0</v>
      </c>
      <c r="L106" s="866">
        <f>+L103</f>
        <v>0</v>
      </c>
      <c r="M106" s="862">
        <f>+M103</f>
        <v>0</v>
      </c>
      <c r="N106" s="866">
        <f>+N103</f>
        <v>0</v>
      </c>
      <c r="O106" s="6"/>
      <c r="P106" s="233"/>
      <c r="Q106" s="233"/>
      <c r="R106" s="233"/>
      <c r="S106" s="233"/>
      <c r="T106" s="233"/>
      <c r="U106" s="233"/>
      <c r="V106" s="6"/>
      <c r="W106" s="233"/>
      <c r="X106" s="867"/>
      <c r="Y106" s="868"/>
      <c r="Z106" s="868"/>
      <c r="AA106" s="868"/>
      <c r="AB106" s="868"/>
      <c r="AC106" s="868"/>
      <c r="AD106" s="868"/>
      <c r="AE106" s="868"/>
      <c r="AF106" s="868"/>
      <c r="AG106" s="868"/>
      <c r="AH106" s="868"/>
      <c r="AI106" s="868"/>
      <c r="AJ106" s="868"/>
      <c r="AK106" s="868"/>
      <c r="AL106" s="868"/>
      <c r="AM106" s="868"/>
      <c r="AN106" s="868"/>
      <c r="AO106" s="868"/>
      <c r="AP106" s="868"/>
      <c r="AQ106" s="868"/>
      <c r="AR106" s="868"/>
      <c r="CG106" s="40"/>
      <c r="CH106" s="40"/>
      <c r="CI106" s="40"/>
      <c r="CJ106" s="40"/>
    </row>
    <row r="107" spans="1:104" ht="31.35" customHeight="1" x14ac:dyDescent="0.2">
      <c r="A107" s="9" t="s">
        <v>145</v>
      </c>
      <c r="B107" s="869"/>
      <c r="C107" s="469"/>
      <c r="D107" s="335"/>
      <c r="E107" s="870"/>
      <c r="F107" s="870"/>
      <c r="G107" s="650"/>
      <c r="H107" s="650"/>
      <c r="I107" s="651"/>
      <c r="J107" s="339"/>
      <c r="K107" s="651"/>
      <c r="L107" s="339"/>
      <c r="M107" s="6"/>
      <c r="N107" s="6"/>
      <c r="O107" s="6"/>
      <c r="P107" s="6"/>
      <c r="Q107" s="233"/>
      <c r="R107" s="233"/>
      <c r="S107" s="233"/>
      <c r="T107" s="233"/>
      <c r="U107" s="233"/>
      <c r="V107" s="233"/>
      <c r="W107" s="6"/>
      <c r="X107" s="859"/>
      <c r="Y107" s="859"/>
      <c r="Z107" s="860"/>
      <c r="AA107" s="860"/>
      <c r="AB107" s="860"/>
      <c r="AC107" s="860"/>
      <c r="AD107" s="860"/>
      <c r="AE107" s="860"/>
      <c r="AF107" s="860"/>
      <c r="AG107" s="860"/>
      <c r="AH107" s="860"/>
      <c r="AI107" s="860"/>
      <c r="AJ107" s="860"/>
      <c r="AK107" s="860"/>
      <c r="AL107" s="860"/>
      <c r="AM107" s="860"/>
      <c r="AN107" s="860"/>
      <c r="AO107" s="860"/>
      <c r="AP107" s="860"/>
      <c r="AQ107" s="860"/>
      <c r="AR107" s="860"/>
      <c r="CG107" s="40"/>
      <c r="CH107" s="40"/>
      <c r="CI107" s="40"/>
      <c r="CJ107" s="40"/>
    </row>
    <row r="108" spans="1:104" ht="31.35" customHeight="1" x14ac:dyDescent="0.2">
      <c r="A108" s="3290" t="s">
        <v>146</v>
      </c>
      <c r="B108" s="3292" t="s">
        <v>147</v>
      </c>
      <c r="C108" s="3377" t="s">
        <v>148</v>
      </c>
      <c r="D108" s="3378"/>
      <c r="E108" s="3378"/>
      <c r="F108" s="3378"/>
      <c r="G108" s="3378"/>
      <c r="H108" s="3378"/>
      <c r="I108" s="3378"/>
      <c r="J108" s="3378"/>
      <c r="K108" s="3378"/>
      <c r="L108" s="3379"/>
      <c r="M108" s="3292" t="s">
        <v>149</v>
      </c>
      <c r="N108" s="6"/>
      <c r="O108" s="335"/>
      <c r="P108" s="335"/>
      <c r="Q108" s="335"/>
      <c r="R108" s="233"/>
      <c r="S108" s="233"/>
      <c r="T108" s="233"/>
      <c r="U108" s="233"/>
      <c r="V108" s="233"/>
      <c r="W108" s="233"/>
      <c r="X108" s="233"/>
      <c r="Y108" s="233"/>
      <c r="Z108" s="859"/>
      <c r="AA108" s="860"/>
      <c r="AB108" s="860"/>
      <c r="AC108" s="860"/>
      <c r="AD108" s="860"/>
      <c r="AE108" s="860"/>
      <c r="AF108" s="860"/>
      <c r="AG108" s="860"/>
      <c r="AH108" s="860"/>
      <c r="AI108" s="860"/>
      <c r="AJ108" s="860"/>
      <c r="AK108" s="860"/>
      <c r="AL108" s="860"/>
      <c r="AM108" s="860"/>
      <c r="AN108" s="860"/>
      <c r="AO108" s="860"/>
      <c r="AP108" s="860"/>
      <c r="AQ108" s="860"/>
      <c r="AR108" s="860"/>
      <c r="AS108" s="860"/>
      <c r="AT108" s="860"/>
      <c r="BX108" s="2"/>
      <c r="BZ108" s="3"/>
      <c r="CG108" s="40"/>
      <c r="CH108" s="40"/>
      <c r="CI108" s="40"/>
      <c r="CJ108" s="40"/>
    </row>
    <row r="109" spans="1:104" ht="35.25" customHeight="1" x14ac:dyDescent="0.2">
      <c r="A109" s="3291"/>
      <c r="B109" s="3293"/>
      <c r="C109" s="871" t="s">
        <v>150</v>
      </c>
      <c r="D109" s="872" t="s">
        <v>151</v>
      </c>
      <c r="E109" s="872" t="s">
        <v>152</v>
      </c>
      <c r="F109" s="872" t="s">
        <v>153</v>
      </c>
      <c r="G109" s="872" t="s">
        <v>154</v>
      </c>
      <c r="H109" s="873" t="s">
        <v>155</v>
      </c>
      <c r="I109" s="873" t="s">
        <v>156</v>
      </c>
      <c r="J109" s="872" t="s">
        <v>157</v>
      </c>
      <c r="K109" s="873" t="s">
        <v>158</v>
      </c>
      <c r="L109" s="874" t="s">
        <v>159</v>
      </c>
      <c r="M109" s="3293"/>
      <c r="N109" s="6"/>
      <c r="O109" s="335"/>
      <c r="P109" s="335"/>
      <c r="Q109" s="335"/>
      <c r="R109" s="233"/>
      <c r="S109" s="233"/>
      <c r="T109" s="233"/>
      <c r="U109" s="233"/>
      <c r="V109" s="233"/>
      <c r="W109" s="233"/>
      <c r="X109" s="233"/>
      <c r="Y109" s="233"/>
      <c r="Z109" s="859"/>
      <c r="AA109" s="860"/>
      <c r="AB109" s="860"/>
      <c r="AC109" s="860"/>
      <c r="AD109" s="860"/>
      <c r="AE109" s="860"/>
      <c r="AF109" s="860"/>
      <c r="AG109" s="860"/>
      <c r="AH109" s="860"/>
      <c r="AI109" s="860"/>
      <c r="AJ109" s="860"/>
      <c r="AK109" s="860"/>
      <c r="AL109" s="860"/>
      <c r="AM109" s="860"/>
      <c r="AN109" s="860"/>
      <c r="AO109" s="860"/>
      <c r="AP109" s="860"/>
      <c r="AQ109" s="860"/>
      <c r="AR109" s="860"/>
      <c r="AS109" s="860"/>
      <c r="AT109" s="860"/>
      <c r="BX109" s="2"/>
      <c r="BZ109" s="3"/>
      <c r="CG109" s="40"/>
      <c r="CH109" s="40"/>
      <c r="CI109" s="40"/>
      <c r="CJ109" s="40"/>
    </row>
    <row r="110" spans="1:104" ht="16.350000000000001" customHeight="1" x14ac:dyDescent="0.2">
      <c r="A110" s="756" t="s">
        <v>160</v>
      </c>
      <c r="B110" s="875"/>
      <c r="C110" s="853"/>
      <c r="D110" s="857"/>
      <c r="E110" s="857"/>
      <c r="F110" s="857"/>
      <c r="G110" s="857"/>
      <c r="H110" s="857"/>
      <c r="I110" s="857"/>
      <c r="J110" s="857"/>
      <c r="K110" s="857"/>
      <c r="L110" s="875"/>
      <c r="M110" s="876"/>
      <c r="N110" s="6"/>
      <c r="O110" s="335"/>
      <c r="P110" s="335"/>
      <c r="Q110" s="335"/>
      <c r="R110" s="233"/>
      <c r="S110" s="233"/>
      <c r="T110" s="233"/>
      <c r="U110" s="233"/>
      <c r="V110" s="233"/>
      <c r="W110" s="233"/>
      <c r="X110" s="233"/>
      <c r="Y110" s="233"/>
      <c r="Z110" s="877"/>
      <c r="AA110" s="878"/>
      <c r="AB110" s="878"/>
      <c r="AC110" s="878"/>
      <c r="AD110" s="878"/>
      <c r="AE110" s="878"/>
      <c r="AF110" s="878"/>
      <c r="AG110" s="878"/>
      <c r="AH110" s="878"/>
      <c r="AI110" s="878"/>
      <c r="AJ110" s="878"/>
      <c r="AK110" s="878"/>
      <c r="AL110" s="878"/>
      <c r="AM110" s="878"/>
      <c r="AN110" s="878"/>
      <c r="AO110" s="878"/>
      <c r="AP110" s="878"/>
      <c r="AQ110" s="878"/>
      <c r="AR110" s="878"/>
      <c r="AS110" s="878"/>
      <c r="AT110" s="878"/>
      <c r="BX110" s="2"/>
      <c r="BZ110" s="3"/>
      <c r="CG110" s="40"/>
      <c r="CH110" s="40"/>
      <c r="CI110" s="40"/>
      <c r="CJ110" s="40"/>
    </row>
    <row r="111" spans="1:104" ht="16.350000000000001" customHeight="1" x14ac:dyDescent="0.2">
      <c r="A111" s="109" t="s">
        <v>161</v>
      </c>
      <c r="B111" s="318"/>
      <c r="C111" s="349"/>
      <c r="D111" s="321"/>
      <c r="E111" s="321"/>
      <c r="F111" s="321"/>
      <c r="G111" s="321"/>
      <c r="H111" s="321"/>
      <c r="I111" s="321"/>
      <c r="J111" s="321"/>
      <c r="K111" s="321"/>
      <c r="L111" s="318"/>
      <c r="M111" s="350"/>
      <c r="N111" s="339"/>
      <c r="O111" s="335"/>
      <c r="P111" s="335"/>
      <c r="Q111" s="335"/>
      <c r="R111" s="233"/>
      <c r="S111" s="233"/>
      <c r="T111" s="233"/>
      <c r="U111" s="233"/>
      <c r="V111" s="233"/>
      <c r="W111" s="233"/>
      <c r="X111" s="233"/>
      <c r="Y111" s="233"/>
      <c r="Z111" s="877"/>
      <c r="AA111" s="878"/>
      <c r="AB111" s="878"/>
      <c r="AC111" s="878"/>
      <c r="AD111" s="878"/>
      <c r="AE111" s="878"/>
      <c r="AF111" s="878"/>
      <c r="AG111" s="878"/>
      <c r="AH111" s="878"/>
      <c r="AI111" s="878"/>
      <c r="AJ111" s="878"/>
      <c r="AK111" s="878"/>
      <c r="AL111" s="878"/>
      <c r="AM111" s="878"/>
      <c r="AN111" s="878"/>
      <c r="AO111" s="878"/>
      <c r="AP111" s="878"/>
      <c r="AQ111" s="878"/>
      <c r="AR111" s="878"/>
      <c r="AS111" s="878"/>
      <c r="AT111" s="878"/>
      <c r="BX111" s="2"/>
      <c r="BZ111" s="3"/>
      <c r="CG111" s="40"/>
      <c r="CH111" s="40"/>
      <c r="CI111" s="40"/>
      <c r="CJ111" s="40"/>
    </row>
    <row r="112" spans="1:104" ht="16.350000000000001" customHeight="1" x14ac:dyDescent="0.2">
      <c r="A112" s="230" t="s">
        <v>162</v>
      </c>
      <c r="B112" s="351"/>
      <c r="C112" s="317"/>
      <c r="D112" s="352"/>
      <c r="E112" s="352"/>
      <c r="F112" s="352"/>
      <c r="G112" s="352"/>
      <c r="H112" s="352"/>
      <c r="I112" s="352"/>
      <c r="J112" s="352"/>
      <c r="K112" s="352"/>
      <c r="L112" s="351"/>
      <c r="M112" s="353"/>
      <c r="N112" s="879"/>
      <c r="O112" s="335"/>
      <c r="P112" s="335"/>
      <c r="Q112" s="335"/>
      <c r="R112" s="233"/>
      <c r="S112" s="233"/>
      <c r="T112" s="233"/>
      <c r="U112" s="233"/>
      <c r="V112" s="233"/>
      <c r="W112" s="233"/>
      <c r="X112" s="233"/>
      <c r="Y112" s="233"/>
      <c r="Z112" s="877"/>
      <c r="AA112" s="878"/>
      <c r="AB112" s="878"/>
      <c r="AC112" s="878"/>
      <c r="AD112" s="878"/>
      <c r="AE112" s="878"/>
      <c r="AF112" s="878"/>
      <c r="AG112" s="878"/>
      <c r="AH112" s="878"/>
      <c r="AI112" s="878"/>
      <c r="AJ112" s="878"/>
      <c r="AK112" s="878"/>
      <c r="AL112" s="878"/>
      <c r="AM112" s="878"/>
      <c r="AN112" s="878"/>
      <c r="AO112" s="878"/>
      <c r="AP112" s="878"/>
      <c r="AQ112" s="878"/>
      <c r="AR112" s="878"/>
      <c r="AS112" s="878"/>
      <c r="AT112" s="878"/>
      <c r="BX112" s="2"/>
      <c r="BZ112" s="3"/>
      <c r="CG112" s="40"/>
      <c r="CH112" s="40"/>
      <c r="CI112" s="40"/>
      <c r="CJ112" s="40"/>
    </row>
    <row r="113" spans="1:88" ht="31.35" customHeight="1" x14ac:dyDescent="0.2">
      <c r="A113" s="10" t="s">
        <v>163</v>
      </c>
      <c r="B113" s="355"/>
      <c r="C113" s="355"/>
      <c r="D113" s="355"/>
      <c r="E113" s="355"/>
      <c r="F113" s="355"/>
      <c r="G113" s="355"/>
      <c r="H113" s="355"/>
      <c r="I113" s="355"/>
      <c r="J113" s="355"/>
      <c r="K113" s="355"/>
      <c r="L113" s="355"/>
      <c r="M113" s="355"/>
      <c r="N113" s="355"/>
      <c r="O113" s="355"/>
      <c r="P113" s="355"/>
      <c r="Q113" s="355"/>
      <c r="R113" s="355"/>
      <c r="S113" s="355"/>
      <c r="T113" s="355"/>
      <c r="U113" s="355"/>
      <c r="V113" s="355"/>
      <c r="W113" s="355"/>
      <c r="X113" s="355"/>
      <c r="Y113" s="355"/>
      <c r="Z113" s="355"/>
      <c r="AA113" s="355"/>
      <c r="AB113" s="355"/>
      <c r="AC113" s="355"/>
      <c r="AD113" s="355"/>
      <c r="AE113" s="355"/>
      <c r="AF113" s="355"/>
      <c r="AG113" s="355"/>
      <c r="AH113" s="355"/>
      <c r="AI113" s="355"/>
      <c r="AJ113" s="355"/>
      <c r="AK113" s="355"/>
      <c r="AL113" s="355"/>
      <c r="AM113" s="355"/>
      <c r="AN113" s="355"/>
      <c r="AO113" s="880"/>
      <c r="AP113" s="880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CG113" s="40"/>
      <c r="CH113" s="40"/>
      <c r="CI113" s="40"/>
      <c r="CJ113" s="40"/>
    </row>
    <row r="114" spans="1:88" ht="16.350000000000001" customHeight="1" x14ac:dyDescent="0.2">
      <c r="A114" s="3087" t="s">
        <v>164</v>
      </c>
      <c r="B114" s="2890" t="s">
        <v>4</v>
      </c>
      <c r="C114" s="2891"/>
      <c r="D114" s="2892"/>
      <c r="E114" s="3368" t="s">
        <v>5</v>
      </c>
      <c r="F114" s="3369"/>
      <c r="G114" s="3369"/>
      <c r="H114" s="3369"/>
      <c r="I114" s="3369"/>
      <c r="J114" s="3369"/>
      <c r="K114" s="3369"/>
      <c r="L114" s="3369"/>
      <c r="M114" s="3369"/>
      <c r="N114" s="3369"/>
      <c r="O114" s="3369"/>
      <c r="P114" s="3369"/>
      <c r="Q114" s="3369"/>
      <c r="R114" s="3369"/>
      <c r="S114" s="3369"/>
      <c r="T114" s="3369"/>
      <c r="U114" s="3369"/>
      <c r="V114" s="3369"/>
      <c r="W114" s="3369"/>
      <c r="X114" s="3369"/>
      <c r="Y114" s="3369"/>
      <c r="Z114" s="3369"/>
      <c r="AA114" s="3369"/>
      <c r="AB114" s="3369"/>
      <c r="AC114" s="3369"/>
      <c r="AD114" s="3369"/>
      <c r="AE114" s="3369"/>
      <c r="AF114" s="3369"/>
      <c r="AG114" s="3369"/>
      <c r="AH114" s="3369"/>
      <c r="AI114" s="3369"/>
      <c r="AJ114" s="3369"/>
      <c r="AK114" s="3369"/>
      <c r="AL114" s="3369"/>
      <c r="AM114" s="3369"/>
      <c r="AN114" s="3370"/>
      <c r="AO114" s="2892" t="s">
        <v>6</v>
      </c>
      <c r="AP114" s="2871" t="s">
        <v>165</v>
      </c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CG114" s="40"/>
      <c r="CH114" s="40"/>
      <c r="CI114" s="40"/>
      <c r="CJ114" s="40"/>
    </row>
    <row r="115" spans="1:88" ht="16.350000000000001" customHeight="1" x14ac:dyDescent="0.2">
      <c r="A115" s="2888"/>
      <c r="B115" s="3270"/>
      <c r="C115" s="2894"/>
      <c r="D115" s="3271"/>
      <c r="E115" s="3368" t="s">
        <v>11</v>
      </c>
      <c r="F115" s="3371"/>
      <c r="G115" s="3368" t="s">
        <v>12</v>
      </c>
      <c r="H115" s="3371"/>
      <c r="I115" s="3368" t="s">
        <v>13</v>
      </c>
      <c r="J115" s="3371"/>
      <c r="K115" s="3368" t="s">
        <v>14</v>
      </c>
      <c r="L115" s="3371"/>
      <c r="M115" s="3368" t="s">
        <v>15</v>
      </c>
      <c r="N115" s="3371"/>
      <c r="O115" s="3368" t="s">
        <v>16</v>
      </c>
      <c r="P115" s="3371"/>
      <c r="Q115" s="3369" t="s">
        <v>17</v>
      </c>
      <c r="R115" s="3371"/>
      <c r="S115" s="3368" t="s">
        <v>18</v>
      </c>
      <c r="T115" s="3371"/>
      <c r="U115" s="3368" t="s">
        <v>19</v>
      </c>
      <c r="V115" s="3371"/>
      <c r="W115" s="3368" t="s">
        <v>20</v>
      </c>
      <c r="X115" s="3371"/>
      <c r="Y115" s="3368" t="s">
        <v>21</v>
      </c>
      <c r="Z115" s="3371"/>
      <c r="AA115" s="3368" t="s">
        <v>22</v>
      </c>
      <c r="AB115" s="3371"/>
      <c r="AC115" s="3368" t="s">
        <v>23</v>
      </c>
      <c r="AD115" s="3371"/>
      <c r="AE115" s="3368" t="s">
        <v>24</v>
      </c>
      <c r="AF115" s="3371"/>
      <c r="AG115" s="3368" t="s">
        <v>25</v>
      </c>
      <c r="AH115" s="3371"/>
      <c r="AI115" s="3368" t="s">
        <v>26</v>
      </c>
      <c r="AJ115" s="3371"/>
      <c r="AK115" s="3368" t="s">
        <v>27</v>
      </c>
      <c r="AL115" s="3371"/>
      <c r="AM115" s="3369" t="s">
        <v>28</v>
      </c>
      <c r="AN115" s="3370"/>
      <c r="AO115" s="2892"/>
      <c r="AP115" s="2871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CG115" s="40"/>
      <c r="CH115" s="40"/>
      <c r="CI115" s="40"/>
      <c r="CJ115" s="40"/>
    </row>
    <row r="116" spans="1:88" ht="16.350000000000001" customHeight="1" x14ac:dyDescent="0.2">
      <c r="A116" s="3269"/>
      <c r="B116" s="751" t="s">
        <v>29</v>
      </c>
      <c r="C116" s="809" t="s">
        <v>30</v>
      </c>
      <c r="D116" s="662" t="s">
        <v>31</v>
      </c>
      <c r="E116" s="766" t="s">
        <v>30</v>
      </c>
      <c r="F116" s="769" t="s">
        <v>31</v>
      </c>
      <c r="G116" s="766" t="s">
        <v>30</v>
      </c>
      <c r="H116" s="769" t="s">
        <v>31</v>
      </c>
      <c r="I116" s="766" t="s">
        <v>30</v>
      </c>
      <c r="J116" s="769" t="s">
        <v>31</v>
      </c>
      <c r="K116" s="766" t="s">
        <v>30</v>
      </c>
      <c r="L116" s="769" t="s">
        <v>31</v>
      </c>
      <c r="M116" s="766" t="s">
        <v>30</v>
      </c>
      <c r="N116" s="769" t="s">
        <v>31</v>
      </c>
      <c r="O116" s="766" t="s">
        <v>30</v>
      </c>
      <c r="P116" s="769" t="s">
        <v>31</v>
      </c>
      <c r="Q116" s="766" t="s">
        <v>30</v>
      </c>
      <c r="R116" s="769" t="s">
        <v>31</v>
      </c>
      <c r="S116" s="766" t="s">
        <v>30</v>
      </c>
      <c r="T116" s="769" t="s">
        <v>31</v>
      </c>
      <c r="U116" s="766" t="s">
        <v>30</v>
      </c>
      <c r="V116" s="769" t="s">
        <v>31</v>
      </c>
      <c r="W116" s="766" t="s">
        <v>30</v>
      </c>
      <c r="X116" s="769" t="s">
        <v>31</v>
      </c>
      <c r="Y116" s="766" t="s">
        <v>30</v>
      </c>
      <c r="Z116" s="769" t="s">
        <v>31</v>
      </c>
      <c r="AA116" s="766" t="s">
        <v>30</v>
      </c>
      <c r="AB116" s="769" t="s">
        <v>31</v>
      </c>
      <c r="AC116" s="766" t="s">
        <v>30</v>
      </c>
      <c r="AD116" s="769" t="s">
        <v>31</v>
      </c>
      <c r="AE116" s="766" t="s">
        <v>30</v>
      </c>
      <c r="AF116" s="769" t="s">
        <v>31</v>
      </c>
      <c r="AG116" s="766" t="s">
        <v>30</v>
      </c>
      <c r="AH116" s="769" t="s">
        <v>31</v>
      </c>
      <c r="AI116" s="766" t="s">
        <v>30</v>
      </c>
      <c r="AJ116" s="769" t="s">
        <v>31</v>
      </c>
      <c r="AK116" s="766" t="s">
        <v>30</v>
      </c>
      <c r="AL116" s="769" t="s">
        <v>31</v>
      </c>
      <c r="AM116" s="766" t="s">
        <v>30</v>
      </c>
      <c r="AN116" s="810" t="s">
        <v>31</v>
      </c>
      <c r="AO116" s="3271"/>
      <c r="AP116" s="3272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CG116" s="40"/>
      <c r="CH116" s="40"/>
      <c r="CI116" s="40"/>
      <c r="CJ116" s="40"/>
    </row>
    <row r="117" spans="1:88" ht="16.350000000000001" customHeight="1" x14ac:dyDescent="0.2">
      <c r="A117" s="358" t="s">
        <v>166</v>
      </c>
      <c r="B117" s="109">
        <f>SUM(C117:D117)</f>
        <v>0</v>
      </c>
      <c r="C117" s="359">
        <f>SUM(E117+G117+I117+K117+M117+O117+Q117+S117+U117+W117+Y117+AA117+AC117+AE117+AG117+AI117+AK117+AM117)</f>
        <v>0</v>
      </c>
      <c r="D117" s="360">
        <f>SUM(F117+H117+J117+L117+N117+P117+R117+T117+V117+X117+Z117+AB117+AD117+AF117+AH117+AJ117+AL117+AN117)</f>
        <v>0</v>
      </c>
      <c r="E117" s="65"/>
      <c r="F117" s="190"/>
      <c r="G117" s="65"/>
      <c r="H117" s="361"/>
      <c r="I117" s="65"/>
      <c r="J117" s="361"/>
      <c r="K117" s="65"/>
      <c r="L117" s="361"/>
      <c r="M117" s="65"/>
      <c r="N117" s="361"/>
      <c r="O117" s="65"/>
      <c r="P117" s="361"/>
      <c r="Q117" s="362"/>
      <c r="R117" s="361"/>
      <c r="S117" s="65"/>
      <c r="T117" s="361"/>
      <c r="U117" s="65"/>
      <c r="V117" s="361"/>
      <c r="W117" s="65"/>
      <c r="X117" s="361"/>
      <c r="Y117" s="65"/>
      <c r="Z117" s="361"/>
      <c r="AA117" s="65"/>
      <c r="AB117" s="361"/>
      <c r="AC117" s="65"/>
      <c r="AD117" s="361"/>
      <c r="AE117" s="65"/>
      <c r="AF117" s="361"/>
      <c r="AG117" s="65"/>
      <c r="AH117" s="361"/>
      <c r="AI117" s="65"/>
      <c r="AJ117" s="361"/>
      <c r="AK117" s="65"/>
      <c r="AL117" s="361"/>
      <c r="AM117" s="363"/>
      <c r="AN117" s="364"/>
      <c r="AO117" s="112"/>
      <c r="AP117" s="112"/>
      <c r="AQ117" s="162"/>
      <c r="AR117" s="38"/>
      <c r="AS117" s="38"/>
      <c r="AT117" s="38"/>
      <c r="AU117" s="38"/>
      <c r="AV117" s="38"/>
      <c r="AW117" s="38"/>
      <c r="AX117" s="38"/>
      <c r="AY117" s="38"/>
      <c r="AZ117" s="38"/>
      <c r="BA117" s="38"/>
      <c r="BB117" s="38"/>
      <c r="BC117" s="8"/>
      <c r="BD117" s="8"/>
      <c r="BE117" s="8"/>
      <c r="BF117" s="8"/>
      <c r="CA117" s="39"/>
      <c r="CB117" s="39"/>
      <c r="CC117" s="39"/>
      <c r="CG117" s="40">
        <v>0</v>
      </c>
      <c r="CH117" s="40">
        <v>0</v>
      </c>
      <c r="CI117" s="40">
        <v>0</v>
      </c>
      <c r="CJ117" s="40"/>
    </row>
    <row r="118" spans="1:88" ht="16.350000000000001" customHeight="1" x14ac:dyDescent="0.2">
      <c r="A118" s="358" t="s">
        <v>167</v>
      </c>
      <c r="B118" s="109">
        <f>SUM(C118:D118)</f>
        <v>0</v>
      </c>
      <c r="C118" s="359">
        <f t="shared" ref="C118:D119" si="12">SUM(E118+G118+I118+K118+M118+O118+Q118+S118+U118+W118+Y118+AA118+AC118+AE118+AG118+AI118+AK118+AM118)</f>
        <v>0</v>
      </c>
      <c r="D118" s="360">
        <f t="shared" si="12"/>
        <v>0</v>
      </c>
      <c r="E118" s="45"/>
      <c r="F118" s="46"/>
      <c r="G118" s="45"/>
      <c r="H118" s="47"/>
      <c r="I118" s="45"/>
      <c r="J118" s="47"/>
      <c r="K118" s="45"/>
      <c r="L118" s="47"/>
      <c r="M118" s="45"/>
      <c r="N118" s="47"/>
      <c r="O118" s="45"/>
      <c r="P118" s="47"/>
      <c r="Q118" s="110"/>
      <c r="R118" s="47"/>
      <c r="S118" s="45"/>
      <c r="T118" s="47"/>
      <c r="U118" s="45"/>
      <c r="V118" s="47"/>
      <c r="W118" s="45"/>
      <c r="X118" s="47"/>
      <c r="Y118" s="45"/>
      <c r="Z118" s="47"/>
      <c r="AA118" s="45"/>
      <c r="AB118" s="47"/>
      <c r="AC118" s="45"/>
      <c r="AD118" s="47"/>
      <c r="AE118" s="45"/>
      <c r="AF118" s="47"/>
      <c r="AG118" s="45"/>
      <c r="AH118" s="47"/>
      <c r="AI118" s="45"/>
      <c r="AJ118" s="47"/>
      <c r="AK118" s="45"/>
      <c r="AL118" s="47"/>
      <c r="AM118" s="111"/>
      <c r="AN118" s="55"/>
      <c r="AO118" s="52"/>
      <c r="AP118" s="52"/>
      <c r="AQ118" s="162"/>
      <c r="AR118" s="38"/>
      <c r="AS118" s="38"/>
      <c r="AT118" s="38"/>
      <c r="AU118" s="38"/>
      <c r="AV118" s="38"/>
      <c r="AW118" s="38"/>
      <c r="AX118" s="38"/>
      <c r="AY118" s="38"/>
      <c r="AZ118" s="38"/>
      <c r="BA118" s="38"/>
      <c r="BB118" s="38"/>
      <c r="BC118" s="8"/>
      <c r="BD118" s="8"/>
      <c r="BE118" s="8"/>
      <c r="BF118" s="8"/>
      <c r="CG118" s="40">
        <v>0</v>
      </c>
      <c r="CH118" s="40">
        <v>0</v>
      </c>
      <c r="CI118" s="40">
        <v>0</v>
      </c>
      <c r="CJ118" s="40"/>
    </row>
    <row r="119" spans="1:88" ht="16.350000000000001" customHeight="1" x14ac:dyDescent="0.2">
      <c r="A119" s="664" t="s">
        <v>168</v>
      </c>
      <c r="B119" s="230">
        <f>SUM(C119:D119)</f>
        <v>0</v>
      </c>
      <c r="C119" s="366">
        <f t="shared" si="12"/>
        <v>0</v>
      </c>
      <c r="D119" s="367">
        <f t="shared" si="12"/>
        <v>0</v>
      </c>
      <c r="E119" s="88"/>
      <c r="F119" s="89"/>
      <c r="G119" s="88"/>
      <c r="H119" s="87"/>
      <c r="I119" s="88"/>
      <c r="J119" s="87"/>
      <c r="K119" s="88"/>
      <c r="L119" s="87"/>
      <c r="M119" s="88"/>
      <c r="N119" s="87"/>
      <c r="O119" s="88"/>
      <c r="P119" s="87"/>
      <c r="Q119" s="126"/>
      <c r="R119" s="87"/>
      <c r="S119" s="88"/>
      <c r="T119" s="87"/>
      <c r="U119" s="88"/>
      <c r="V119" s="87"/>
      <c r="W119" s="88"/>
      <c r="X119" s="87"/>
      <c r="Y119" s="88"/>
      <c r="Z119" s="87"/>
      <c r="AA119" s="88"/>
      <c r="AB119" s="87"/>
      <c r="AC119" s="88"/>
      <c r="AD119" s="87"/>
      <c r="AE119" s="88"/>
      <c r="AF119" s="87"/>
      <c r="AG119" s="88"/>
      <c r="AH119" s="87"/>
      <c r="AI119" s="88"/>
      <c r="AJ119" s="87"/>
      <c r="AK119" s="88"/>
      <c r="AL119" s="87"/>
      <c r="AM119" s="127"/>
      <c r="AN119" s="92"/>
      <c r="AO119" s="94"/>
      <c r="AP119" s="94"/>
      <c r="AQ119" s="162"/>
      <c r="AR119" s="38"/>
      <c r="AS119" s="38"/>
      <c r="AT119" s="38"/>
      <c r="AU119" s="38"/>
      <c r="AV119" s="38"/>
      <c r="AW119" s="38"/>
      <c r="AX119" s="38"/>
      <c r="AY119" s="38"/>
      <c r="AZ119" s="38"/>
      <c r="BA119" s="38"/>
      <c r="BB119" s="38"/>
      <c r="BC119" s="8"/>
      <c r="BD119" s="8"/>
      <c r="BE119" s="8"/>
      <c r="BF119" s="8"/>
      <c r="CG119" s="40">
        <v>0</v>
      </c>
      <c r="CH119" s="40">
        <v>0</v>
      </c>
      <c r="CI119" s="40">
        <v>0</v>
      </c>
      <c r="CJ119" s="40"/>
    </row>
    <row r="120" spans="1:88" ht="31.35" customHeight="1" x14ac:dyDescent="0.2">
      <c r="A120" s="9" t="s">
        <v>169</v>
      </c>
      <c r="B120" s="368"/>
      <c r="C120" s="368"/>
      <c r="D120" s="6"/>
      <c r="E120" s="368"/>
      <c r="F120" s="6"/>
      <c r="G120" s="6"/>
      <c r="H120" s="6"/>
      <c r="I120" s="6"/>
      <c r="J120" s="6"/>
      <c r="K120" s="6"/>
      <c r="L120" s="369"/>
      <c r="M120" s="369"/>
      <c r="N120" s="369"/>
      <c r="O120" s="369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CG120" s="40"/>
      <c r="CH120" s="40"/>
      <c r="CI120" s="40"/>
      <c r="CJ120" s="40"/>
    </row>
    <row r="121" spans="1:88" ht="16.350000000000001" customHeight="1" x14ac:dyDescent="0.2">
      <c r="A121" s="3277" t="s">
        <v>170</v>
      </c>
      <c r="B121" s="3179"/>
      <c r="C121" s="3277" t="s">
        <v>32</v>
      </c>
      <c r="D121" s="3279"/>
      <c r="E121" s="3179"/>
      <c r="F121" s="3355" t="s">
        <v>171</v>
      </c>
      <c r="G121" s="3366"/>
      <c r="H121" s="3366"/>
      <c r="I121" s="3366"/>
      <c r="J121" s="3366"/>
      <c r="K121" s="3366"/>
      <c r="L121" s="3366"/>
      <c r="M121" s="3366"/>
      <c r="N121" s="3366"/>
      <c r="O121" s="3356"/>
      <c r="P121" s="3191" t="s">
        <v>7</v>
      </c>
      <c r="Q121" s="3179" t="s">
        <v>8</v>
      </c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CG121" s="40"/>
      <c r="CH121" s="40"/>
      <c r="CI121" s="40"/>
      <c r="CJ121" s="40"/>
    </row>
    <row r="122" spans="1:88" ht="24" customHeight="1" x14ac:dyDescent="0.2">
      <c r="A122" s="2907"/>
      <c r="B122" s="2883"/>
      <c r="C122" s="3365"/>
      <c r="D122" s="2910"/>
      <c r="E122" s="3266"/>
      <c r="F122" s="3355" t="s">
        <v>172</v>
      </c>
      <c r="G122" s="3367"/>
      <c r="H122" s="3355" t="s">
        <v>173</v>
      </c>
      <c r="I122" s="3367"/>
      <c r="J122" s="3349" t="s">
        <v>174</v>
      </c>
      <c r="K122" s="3350"/>
      <c r="L122" s="3349" t="s">
        <v>175</v>
      </c>
      <c r="M122" s="3350"/>
      <c r="N122" s="3355" t="s">
        <v>176</v>
      </c>
      <c r="O122" s="3356"/>
      <c r="P122" s="2904"/>
      <c r="Q122" s="2883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CG122" s="40"/>
      <c r="CH122" s="40"/>
      <c r="CI122" s="40"/>
      <c r="CJ122" s="40"/>
    </row>
    <row r="123" spans="1:88" ht="22.5" customHeight="1" x14ac:dyDescent="0.2">
      <c r="A123" s="3365"/>
      <c r="B123" s="3266"/>
      <c r="C123" s="881" t="s">
        <v>29</v>
      </c>
      <c r="D123" s="882" t="s">
        <v>30</v>
      </c>
      <c r="E123" s="883" t="s">
        <v>31</v>
      </c>
      <c r="F123" s="881" t="s">
        <v>30</v>
      </c>
      <c r="G123" s="883" t="s">
        <v>31</v>
      </c>
      <c r="H123" s="881" t="s">
        <v>30</v>
      </c>
      <c r="I123" s="883" t="s">
        <v>31</v>
      </c>
      <c r="J123" s="881" t="s">
        <v>30</v>
      </c>
      <c r="K123" s="883" t="s">
        <v>31</v>
      </c>
      <c r="L123" s="881" t="s">
        <v>30</v>
      </c>
      <c r="M123" s="883" t="s">
        <v>31</v>
      </c>
      <c r="N123" s="881" t="s">
        <v>30</v>
      </c>
      <c r="O123" s="884" t="s">
        <v>31</v>
      </c>
      <c r="P123" s="3276"/>
      <c r="Q123" s="3266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CG123" s="40"/>
      <c r="CH123" s="40"/>
      <c r="CI123" s="40"/>
      <c r="CJ123" s="40"/>
    </row>
    <row r="124" spans="1:88" ht="16.350000000000001" customHeight="1" x14ac:dyDescent="0.2">
      <c r="A124" s="3253" t="s">
        <v>177</v>
      </c>
      <c r="B124" s="473" t="s">
        <v>178</v>
      </c>
      <c r="C124" s="885">
        <f t="shared" ref="C124:C130" si="13">SUM(D124:E124)</f>
        <v>0</v>
      </c>
      <c r="D124" s="886">
        <f>SUM(F124+H124+J124+L124+N124)</f>
        <v>0</v>
      </c>
      <c r="E124" s="377">
        <f>SUM(G124+I124+K124+M124+O124)</f>
        <v>0</v>
      </c>
      <c r="F124" s="668"/>
      <c r="G124" s="669"/>
      <c r="H124" s="668"/>
      <c r="I124" s="669"/>
      <c r="J124" s="668"/>
      <c r="K124" s="669"/>
      <c r="L124" s="668"/>
      <c r="M124" s="669"/>
      <c r="N124" s="668"/>
      <c r="O124" s="670"/>
      <c r="P124" s="671"/>
      <c r="Q124" s="669"/>
      <c r="R124" s="3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CG124" s="40">
        <v>0</v>
      </c>
      <c r="CH124" s="40">
        <v>0</v>
      </c>
      <c r="CI124" s="40">
        <v>0</v>
      </c>
      <c r="CJ124" s="40">
        <v>0</v>
      </c>
    </row>
    <row r="125" spans="1:88" ht="16.350000000000001" customHeight="1" x14ac:dyDescent="0.2">
      <c r="A125" s="2890"/>
      <c r="B125" s="382" t="s">
        <v>179</v>
      </c>
      <c r="C125" s="383">
        <f>SUM(D125:E125)</f>
        <v>0</v>
      </c>
      <c r="D125" s="384">
        <f t="shared" ref="D125:E130" si="14">SUM(F125+H125+J125+L125+N125)</f>
        <v>0</v>
      </c>
      <c r="E125" s="385">
        <f t="shared" si="14"/>
        <v>0</v>
      </c>
      <c r="F125" s="887"/>
      <c r="G125" s="888"/>
      <c r="H125" s="887"/>
      <c r="I125" s="888"/>
      <c r="J125" s="887"/>
      <c r="K125" s="888"/>
      <c r="L125" s="887"/>
      <c r="M125" s="888"/>
      <c r="N125" s="887"/>
      <c r="O125" s="889"/>
      <c r="P125" s="890"/>
      <c r="Q125" s="888"/>
      <c r="R125" s="3"/>
      <c r="CG125" s="40"/>
      <c r="CH125" s="40"/>
      <c r="CI125" s="40"/>
      <c r="CJ125" s="40"/>
    </row>
    <row r="126" spans="1:88" ht="30.75" customHeight="1" thickBot="1" x14ac:dyDescent="0.3">
      <c r="A126" s="2898"/>
      <c r="B126" s="390" t="s">
        <v>180</v>
      </c>
      <c r="C126" s="391">
        <f t="shared" si="13"/>
        <v>0</v>
      </c>
      <c r="D126" s="392">
        <f>SUM(F126+H126+J126+L126+N126)</f>
        <v>0</v>
      </c>
      <c r="E126" s="393">
        <f t="shared" si="14"/>
        <v>0</v>
      </c>
      <c r="F126" s="891"/>
      <c r="G126" s="892"/>
      <c r="H126" s="891"/>
      <c r="I126" s="892"/>
      <c r="J126" s="891"/>
      <c r="K126" s="892"/>
      <c r="L126" s="891"/>
      <c r="M126" s="892"/>
      <c r="N126" s="891"/>
      <c r="O126" s="893"/>
      <c r="P126" s="894"/>
      <c r="Q126" s="892"/>
      <c r="R126" s="3"/>
      <c r="CG126" s="40"/>
      <c r="CH126" s="40"/>
      <c r="CI126" s="40"/>
      <c r="CJ126" s="40"/>
    </row>
    <row r="127" spans="1:88" ht="16.350000000000001" customHeight="1" thickTop="1" x14ac:dyDescent="0.2">
      <c r="A127" s="2899" t="s">
        <v>181</v>
      </c>
      <c r="B127" s="26" t="s">
        <v>72</v>
      </c>
      <c r="C127" s="398">
        <f t="shared" si="13"/>
        <v>0</v>
      </c>
      <c r="D127" s="399">
        <f t="shared" si="14"/>
        <v>0</v>
      </c>
      <c r="E127" s="377">
        <f t="shared" si="14"/>
        <v>0</v>
      </c>
      <c r="F127" s="668"/>
      <c r="G127" s="669"/>
      <c r="H127" s="668"/>
      <c r="I127" s="669"/>
      <c r="J127" s="668"/>
      <c r="K127" s="669"/>
      <c r="L127" s="668"/>
      <c r="M127" s="669"/>
      <c r="N127" s="668"/>
      <c r="O127" s="670"/>
      <c r="P127" s="671"/>
      <c r="Q127" s="669"/>
      <c r="R127" s="3"/>
      <c r="CG127" s="40"/>
      <c r="CH127" s="40"/>
      <c r="CI127" s="40"/>
      <c r="CJ127" s="40"/>
    </row>
    <row r="128" spans="1:88" ht="16.350000000000001" customHeight="1" x14ac:dyDescent="0.2">
      <c r="A128" s="2871"/>
      <c r="B128" s="26" t="s">
        <v>182</v>
      </c>
      <c r="C128" s="398">
        <f t="shared" si="13"/>
        <v>0</v>
      </c>
      <c r="D128" s="399">
        <f t="shared" si="14"/>
        <v>0</v>
      </c>
      <c r="E128" s="377">
        <f t="shared" si="14"/>
        <v>0</v>
      </c>
      <c r="F128" s="668"/>
      <c r="G128" s="669"/>
      <c r="H128" s="668"/>
      <c r="I128" s="669"/>
      <c r="J128" s="668"/>
      <c r="K128" s="669"/>
      <c r="L128" s="668"/>
      <c r="M128" s="669"/>
      <c r="N128" s="668"/>
      <c r="O128" s="670"/>
      <c r="P128" s="671"/>
      <c r="Q128" s="669"/>
      <c r="R128" s="3"/>
      <c r="CG128" s="40"/>
      <c r="CH128" s="40"/>
      <c r="CI128" s="40"/>
      <c r="CJ128" s="40"/>
    </row>
    <row r="129" spans="1:88" ht="16.350000000000001" customHeight="1" x14ac:dyDescent="0.2">
      <c r="A129" s="2871"/>
      <c r="B129" s="41" t="s">
        <v>183</v>
      </c>
      <c r="C129" s="383">
        <f t="shared" si="13"/>
        <v>0</v>
      </c>
      <c r="D129" s="384">
        <f t="shared" si="14"/>
        <v>0</v>
      </c>
      <c r="E129" s="385">
        <f t="shared" si="14"/>
        <v>0</v>
      </c>
      <c r="F129" s="887"/>
      <c r="G129" s="888"/>
      <c r="H129" s="887"/>
      <c r="I129" s="888"/>
      <c r="J129" s="887"/>
      <c r="K129" s="888"/>
      <c r="L129" s="887"/>
      <c r="M129" s="888"/>
      <c r="N129" s="887"/>
      <c r="O129" s="889"/>
      <c r="P129" s="890"/>
      <c r="Q129" s="888"/>
      <c r="R129" s="3"/>
      <c r="CG129" s="40"/>
      <c r="CH129" s="40"/>
      <c r="CI129" s="40"/>
      <c r="CJ129" s="40"/>
    </row>
    <row r="130" spans="1:88" ht="16.350000000000001" customHeight="1" x14ac:dyDescent="0.2">
      <c r="A130" s="3357"/>
      <c r="B130" s="400" t="s">
        <v>109</v>
      </c>
      <c r="C130" s="401">
        <f t="shared" si="13"/>
        <v>0</v>
      </c>
      <c r="D130" s="402">
        <f t="shared" si="14"/>
        <v>0</v>
      </c>
      <c r="E130" s="403">
        <f t="shared" si="14"/>
        <v>0</v>
      </c>
      <c r="F130" s="895"/>
      <c r="G130" s="896"/>
      <c r="H130" s="895"/>
      <c r="I130" s="896"/>
      <c r="J130" s="895"/>
      <c r="K130" s="896"/>
      <c r="L130" s="895"/>
      <c r="M130" s="896"/>
      <c r="N130" s="895"/>
      <c r="O130" s="897"/>
      <c r="P130" s="898"/>
      <c r="Q130" s="896"/>
      <c r="R130" s="3"/>
      <c r="CG130" s="40"/>
      <c r="CH130" s="40"/>
      <c r="CI130" s="40"/>
      <c r="CJ130" s="40"/>
    </row>
    <row r="131" spans="1:88" ht="27" customHeight="1" x14ac:dyDescent="0.25">
      <c r="A131" s="9" t="s">
        <v>184</v>
      </c>
      <c r="B131" s="408"/>
      <c r="C131" s="408"/>
      <c r="D131" s="408"/>
      <c r="E131" s="408"/>
      <c r="F131" s="408"/>
      <c r="G131" s="408"/>
      <c r="H131" s="408"/>
      <c r="I131" s="408"/>
      <c r="J131" s="408"/>
      <c r="K131" s="408"/>
      <c r="L131" s="408"/>
      <c r="M131" s="408"/>
      <c r="N131" s="408"/>
      <c r="O131" s="408"/>
      <c r="P131" s="408"/>
      <c r="Q131" s="408"/>
      <c r="R131" s="408"/>
      <c r="S131" s="408"/>
      <c r="T131" s="408"/>
      <c r="U131" s="408"/>
      <c r="V131" s="408"/>
      <c r="W131" s="408"/>
      <c r="X131" s="408"/>
      <c r="Y131" s="408"/>
      <c r="Z131" s="408"/>
      <c r="AA131" s="408"/>
      <c r="AB131" s="408"/>
      <c r="AC131" s="408"/>
      <c r="AD131" s="408"/>
      <c r="AE131" s="408"/>
      <c r="AF131" s="408"/>
      <c r="AG131" s="408"/>
      <c r="AH131" s="408"/>
      <c r="AI131" s="408"/>
      <c r="AJ131" s="408"/>
      <c r="AK131" s="408"/>
      <c r="AL131" s="408"/>
      <c r="AM131" s="408"/>
      <c r="CG131" s="40"/>
      <c r="CH131" s="40"/>
      <c r="CI131" s="40"/>
      <c r="CJ131" s="40"/>
    </row>
    <row r="132" spans="1:88" ht="16.5" customHeight="1" x14ac:dyDescent="0.2">
      <c r="A132" s="3358" t="s">
        <v>49</v>
      </c>
      <c r="B132" s="3358" t="s">
        <v>185</v>
      </c>
      <c r="C132" s="3360" t="s">
        <v>29</v>
      </c>
      <c r="D132" s="3360" t="s">
        <v>30</v>
      </c>
      <c r="E132" s="3351" t="s">
        <v>31</v>
      </c>
      <c r="F132" s="3362" t="s">
        <v>186</v>
      </c>
      <c r="G132" s="3363"/>
      <c r="H132" s="3363"/>
      <c r="I132" s="3363"/>
      <c r="J132" s="3363"/>
      <c r="K132" s="3363"/>
      <c r="L132" s="3363"/>
      <c r="M132" s="3363"/>
      <c r="N132" s="3363"/>
      <c r="O132" s="3363"/>
      <c r="P132" s="3363"/>
      <c r="Q132" s="3363"/>
      <c r="R132" s="3363"/>
      <c r="S132" s="3363"/>
      <c r="T132" s="3363"/>
      <c r="U132" s="3363"/>
      <c r="V132" s="3363"/>
      <c r="W132" s="3363"/>
      <c r="X132" s="3363"/>
      <c r="Y132" s="3363"/>
      <c r="Z132" s="3363"/>
      <c r="AA132" s="3363"/>
      <c r="AB132" s="3363"/>
      <c r="AC132" s="3363"/>
      <c r="AD132" s="3363"/>
      <c r="AE132" s="3363"/>
      <c r="AF132" s="3363"/>
      <c r="AG132" s="3363"/>
      <c r="AH132" s="3363"/>
      <c r="AI132" s="3363"/>
      <c r="AJ132" s="3363"/>
      <c r="AK132" s="3363"/>
      <c r="AL132" s="3363"/>
      <c r="AM132" s="3364"/>
      <c r="AN132" s="3360" t="s">
        <v>7</v>
      </c>
      <c r="AO132" s="3351" t="s">
        <v>8</v>
      </c>
      <c r="CG132" s="40"/>
      <c r="CH132" s="40"/>
      <c r="CI132" s="40"/>
      <c r="CJ132" s="40"/>
    </row>
    <row r="133" spans="1:88" ht="15" customHeight="1" x14ac:dyDescent="0.2">
      <c r="A133" s="2901"/>
      <c r="B133" s="2901"/>
      <c r="C133" s="2904"/>
      <c r="D133" s="2904"/>
      <c r="E133" s="2883"/>
      <c r="F133" s="3349" t="s">
        <v>187</v>
      </c>
      <c r="G133" s="3353"/>
      <c r="H133" s="3349" t="s">
        <v>188</v>
      </c>
      <c r="I133" s="3353"/>
      <c r="J133" s="3349" t="s">
        <v>189</v>
      </c>
      <c r="K133" s="3353"/>
      <c r="L133" s="3349" t="s">
        <v>190</v>
      </c>
      <c r="M133" s="3353"/>
      <c r="N133" s="3349" t="s">
        <v>191</v>
      </c>
      <c r="O133" s="3353"/>
      <c r="P133" s="3349" t="s">
        <v>192</v>
      </c>
      <c r="Q133" s="3350"/>
      <c r="R133" s="3349" t="s">
        <v>193</v>
      </c>
      <c r="S133" s="3350"/>
      <c r="T133" s="3349" t="s">
        <v>194</v>
      </c>
      <c r="U133" s="3350"/>
      <c r="V133" s="3349" t="s">
        <v>195</v>
      </c>
      <c r="W133" s="3350"/>
      <c r="X133" s="3349" t="s">
        <v>196</v>
      </c>
      <c r="Y133" s="3350"/>
      <c r="Z133" s="3349" t="s">
        <v>197</v>
      </c>
      <c r="AA133" s="3350"/>
      <c r="AB133" s="3349" t="s">
        <v>198</v>
      </c>
      <c r="AC133" s="3350"/>
      <c r="AD133" s="3349" t="s">
        <v>199</v>
      </c>
      <c r="AE133" s="3350"/>
      <c r="AF133" s="3349" t="s">
        <v>200</v>
      </c>
      <c r="AG133" s="3350"/>
      <c r="AH133" s="3349" t="s">
        <v>201</v>
      </c>
      <c r="AI133" s="3350"/>
      <c r="AJ133" s="3349" t="s">
        <v>202</v>
      </c>
      <c r="AK133" s="3350"/>
      <c r="AL133" s="3349" t="s">
        <v>203</v>
      </c>
      <c r="AM133" s="3354"/>
      <c r="AN133" s="2904"/>
      <c r="AO133" s="2883"/>
      <c r="CG133" s="40"/>
      <c r="CH133" s="40"/>
      <c r="CI133" s="40"/>
      <c r="CJ133" s="40"/>
    </row>
    <row r="134" spans="1:88" ht="15.75" customHeight="1" x14ac:dyDescent="0.2">
      <c r="A134" s="3359"/>
      <c r="B134" s="3359"/>
      <c r="C134" s="3361"/>
      <c r="D134" s="3361"/>
      <c r="E134" s="3352"/>
      <c r="F134" s="899" t="s">
        <v>204</v>
      </c>
      <c r="G134" s="900" t="s">
        <v>31</v>
      </c>
      <c r="H134" s="899" t="s">
        <v>204</v>
      </c>
      <c r="I134" s="900" t="s">
        <v>31</v>
      </c>
      <c r="J134" s="899" t="s">
        <v>204</v>
      </c>
      <c r="K134" s="900" t="s">
        <v>31</v>
      </c>
      <c r="L134" s="899" t="s">
        <v>204</v>
      </c>
      <c r="M134" s="900" t="s">
        <v>31</v>
      </c>
      <c r="N134" s="899" t="s">
        <v>204</v>
      </c>
      <c r="O134" s="900" t="s">
        <v>31</v>
      </c>
      <c r="P134" s="899" t="s">
        <v>204</v>
      </c>
      <c r="Q134" s="900" t="s">
        <v>31</v>
      </c>
      <c r="R134" s="899" t="s">
        <v>204</v>
      </c>
      <c r="S134" s="900" t="s">
        <v>31</v>
      </c>
      <c r="T134" s="899" t="s">
        <v>204</v>
      </c>
      <c r="U134" s="900" t="s">
        <v>31</v>
      </c>
      <c r="V134" s="899" t="s">
        <v>204</v>
      </c>
      <c r="W134" s="900" t="s">
        <v>31</v>
      </c>
      <c r="X134" s="899" t="s">
        <v>204</v>
      </c>
      <c r="Y134" s="900" t="s">
        <v>31</v>
      </c>
      <c r="Z134" s="899" t="s">
        <v>204</v>
      </c>
      <c r="AA134" s="900" t="s">
        <v>31</v>
      </c>
      <c r="AB134" s="899" t="s">
        <v>204</v>
      </c>
      <c r="AC134" s="900" t="s">
        <v>31</v>
      </c>
      <c r="AD134" s="899" t="s">
        <v>204</v>
      </c>
      <c r="AE134" s="900" t="s">
        <v>31</v>
      </c>
      <c r="AF134" s="899" t="s">
        <v>204</v>
      </c>
      <c r="AG134" s="900" t="s">
        <v>31</v>
      </c>
      <c r="AH134" s="899" t="s">
        <v>204</v>
      </c>
      <c r="AI134" s="900" t="s">
        <v>31</v>
      </c>
      <c r="AJ134" s="899" t="s">
        <v>204</v>
      </c>
      <c r="AK134" s="900" t="s">
        <v>31</v>
      </c>
      <c r="AL134" s="899" t="s">
        <v>204</v>
      </c>
      <c r="AM134" s="901" t="s">
        <v>31</v>
      </c>
      <c r="AN134" s="3361"/>
      <c r="AO134" s="3352"/>
      <c r="CG134" s="40"/>
      <c r="CH134" s="40"/>
      <c r="CI134" s="40"/>
      <c r="CJ134" s="40"/>
    </row>
    <row r="135" spans="1:88" x14ac:dyDescent="0.2">
      <c r="A135" s="3339" t="s">
        <v>72</v>
      </c>
      <c r="B135" s="902" t="s">
        <v>205</v>
      </c>
      <c r="C135" s="885">
        <f>SUM(D135:E135)</f>
        <v>0</v>
      </c>
      <c r="D135" s="886">
        <f>+F135+H135+J135+L135+N135+P135+R135+T135+V135+X135+Z135+AB135+AD135+AF135+AH135+AJ135+AL135</f>
        <v>0</v>
      </c>
      <c r="E135" s="903">
        <f>+G135+I135+K135+M135+O135+Q135+S135+U135+W135+Y135+AA135+AC135+AE135+AG135+AI135+AK135+AM135</f>
        <v>0</v>
      </c>
      <c r="F135" s="904"/>
      <c r="G135" s="905"/>
      <c r="H135" s="904"/>
      <c r="I135" s="905"/>
      <c r="J135" s="904"/>
      <c r="K135" s="905"/>
      <c r="L135" s="904"/>
      <c r="M135" s="905"/>
      <c r="N135" s="904"/>
      <c r="O135" s="905"/>
      <c r="P135" s="904"/>
      <c r="Q135" s="905"/>
      <c r="R135" s="904"/>
      <c r="S135" s="905"/>
      <c r="T135" s="904"/>
      <c r="U135" s="905"/>
      <c r="V135" s="904"/>
      <c r="W135" s="905"/>
      <c r="X135" s="904"/>
      <c r="Y135" s="905"/>
      <c r="Z135" s="904"/>
      <c r="AA135" s="905"/>
      <c r="AB135" s="904"/>
      <c r="AC135" s="905"/>
      <c r="AD135" s="904"/>
      <c r="AE135" s="905"/>
      <c r="AF135" s="904"/>
      <c r="AG135" s="905"/>
      <c r="AH135" s="904"/>
      <c r="AI135" s="905"/>
      <c r="AJ135" s="904"/>
      <c r="AK135" s="905"/>
      <c r="AL135" s="904"/>
      <c r="AM135" s="906"/>
      <c r="AN135" s="907"/>
      <c r="AO135" s="905"/>
      <c r="AP135" s="3"/>
      <c r="CG135" s="5">
        <v>0</v>
      </c>
      <c r="CH135" s="5">
        <v>0</v>
      </c>
      <c r="CI135" s="5">
        <v>0</v>
      </c>
      <c r="CJ135" s="5">
        <v>0</v>
      </c>
    </row>
    <row r="136" spans="1:88" x14ac:dyDescent="0.2">
      <c r="A136" s="2871"/>
      <c r="B136" s="109" t="s">
        <v>206</v>
      </c>
      <c r="C136" s="383">
        <f>SUM(D136:E136)</f>
        <v>0</v>
      </c>
      <c r="D136" s="384">
        <f t="shared" ref="D136:E148" si="15">+F136+H136+J136+L136+N136+P136+R136+T136+V136+X136+Z136+AB136+AD136+AF136+AH136+AJ136+AL136</f>
        <v>0</v>
      </c>
      <c r="E136" s="358">
        <f t="shared" si="15"/>
        <v>0</v>
      </c>
      <c r="F136" s="65"/>
      <c r="G136" s="190"/>
      <c r="H136" s="65"/>
      <c r="I136" s="190"/>
      <c r="J136" s="65"/>
      <c r="K136" s="190"/>
      <c r="L136" s="65"/>
      <c r="M136" s="190"/>
      <c r="N136" s="65"/>
      <c r="O136" s="190"/>
      <c r="P136" s="65"/>
      <c r="Q136" s="190"/>
      <c r="R136" s="65"/>
      <c r="S136" s="190"/>
      <c r="T136" s="65"/>
      <c r="U136" s="190"/>
      <c r="V136" s="65"/>
      <c r="W136" s="190"/>
      <c r="X136" s="65"/>
      <c r="Y136" s="190"/>
      <c r="Z136" s="65"/>
      <c r="AA136" s="190"/>
      <c r="AB136" s="65"/>
      <c r="AC136" s="190"/>
      <c r="AD136" s="65"/>
      <c r="AE136" s="190"/>
      <c r="AF136" s="65"/>
      <c r="AG136" s="190"/>
      <c r="AH136" s="65"/>
      <c r="AI136" s="190"/>
      <c r="AJ136" s="65"/>
      <c r="AK136" s="190"/>
      <c r="AL136" s="65"/>
      <c r="AM136" s="414"/>
      <c r="AN136" s="362"/>
      <c r="AO136" s="190"/>
      <c r="AP136" s="3"/>
    </row>
    <row r="137" spans="1:88" x14ac:dyDescent="0.2">
      <c r="A137" s="2871"/>
      <c r="B137" s="109" t="s">
        <v>207</v>
      </c>
      <c r="C137" s="383">
        <f t="shared" ref="C137:C148" si="16">SUM(D137:E137)</f>
        <v>0</v>
      </c>
      <c r="D137" s="384">
        <f t="shared" si="15"/>
        <v>0</v>
      </c>
      <c r="E137" s="358">
        <f t="shared" si="15"/>
        <v>0</v>
      </c>
      <c r="F137" s="45"/>
      <c r="G137" s="46"/>
      <c r="H137" s="45"/>
      <c r="I137" s="46"/>
      <c r="J137" s="45"/>
      <c r="K137" s="46"/>
      <c r="L137" s="45"/>
      <c r="M137" s="46"/>
      <c r="N137" s="45"/>
      <c r="O137" s="46"/>
      <c r="P137" s="45"/>
      <c r="Q137" s="46"/>
      <c r="R137" s="45"/>
      <c r="S137" s="46"/>
      <c r="T137" s="45"/>
      <c r="U137" s="46"/>
      <c r="V137" s="45"/>
      <c r="W137" s="46"/>
      <c r="X137" s="45"/>
      <c r="Y137" s="46"/>
      <c r="Z137" s="45"/>
      <c r="AA137" s="46"/>
      <c r="AB137" s="45"/>
      <c r="AC137" s="46"/>
      <c r="AD137" s="45"/>
      <c r="AE137" s="46"/>
      <c r="AF137" s="45"/>
      <c r="AG137" s="46"/>
      <c r="AH137" s="45"/>
      <c r="AI137" s="46"/>
      <c r="AJ137" s="45"/>
      <c r="AK137" s="46"/>
      <c r="AL137" s="45"/>
      <c r="AM137" s="415"/>
      <c r="AN137" s="110"/>
      <c r="AO137" s="46"/>
      <c r="AP137" s="3"/>
    </row>
    <row r="138" spans="1:88" x14ac:dyDescent="0.2">
      <c r="A138" s="2871"/>
      <c r="B138" s="109" t="s">
        <v>208</v>
      </c>
      <c r="C138" s="383">
        <f t="shared" si="16"/>
        <v>0</v>
      </c>
      <c r="D138" s="384">
        <f t="shared" si="15"/>
        <v>0</v>
      </c>
      <c r="E138" s="358">
        <f t="shared" si="15"/>
        <v>0</v>
      </c>
      <c r="F138" s="45"/>
      <c r="G138" s="46"/>
      <c r="H138" s="45"/>
      <c r="I138" s="46"/>
      <c r="J138" s="45"/>
      <c r="K138" s="46"/>
      <c r="L138" s="45"/>
      <c r="M138" s="46"/>
      <c r="N138" s="45"/>
      <c r="O138" s="46"/>
      <c r="P138" s="45"/>
      <c r="Q138" s="46"/>
      <c r="R138" s="45"/>
      <c r="S138" s="46"/>
      <c r="T138" s="45"/>
      <c r="U138" s="46"/>
      <c r="V138" s="45"/>
      <c r="W138" s="46"/>
      <c r="X138" s="45"/>
      <c r="Y138" s="46"/>
      <c r="Z138" s="45"/>
      <c r="AA138" s="46"/>
      <c r="AB138" s="45"/>
      <c r="AC138" s="46"/>
      <c r="AD138" s="45"/>
      <c r="AE138" s="46"/>
      <c r="AF138" s="45"/>
      <c r="AG138" s="46"/>
      <c r="AH138" s="45"/>
      <c r="AI138" s="46"/>
      <c r="AJ138" s="45"/>
      <c r="AK138" s="46"/>
      <c r="AL138" s="45"/>
      <c r="AM138" s="415"/>
      <c r="AN138" s="110"/>
      <c r="AO138" s="46"/>
      <c r="AP138" s="3"/>
    </row>
    <row r="139" spans="1:88" x14ac:dyDescent="0.2">
      <c r="A139" s="2871"/>
      <c r="B139" s="416" t="s">
        <v>209</v>
      </c>
      <c r="C139" s="383">
        <f t="shared" si="16"/>
        <v>0</v>
      </c>
      <c r="D139" s="384">
        <f t="shared" si="15"/>
        <v>0</v>
      </c>
      <c r="E139" s="358">
        <f t="shared" si="15"/>
        <v>0</v>
      </c>
      <c r="F139" s="45"/>
      <c r="G139" s="46"/>
      <c r="H139" s="45"/>
      <c r="I139" s="46"/>
      <c r="J139" s="45"/>
      <c r="K139" s="46"/>
      <c r="L139" s="45"/>
      <c r="M139" s="46"/>
      <c r="N139" s="45"/>
      <c r="O139" s="46"/>
      <c r="P139" s="45"/>
      <c r="Q139" s="46"/>
      <c r="R139" s="45"/>
      <c r="S139" s="46"/>
      <c r="T139" s="45"/>
      <c r="U139" s="46"/>
      <c r="V139" s="45"/>
      <c r="W139" s="46"/>
      <c r="X139" s="45"/>
      <c r="Y139" s="46"/>
      <c r="Z139" s="45"/>
      <c r="AA139" s="46"/>
      <c r="AB139" s="45"/>
      <c r="AC139" s="46"/>
      <c r="AD139" s="45"/>
      <c r="AE139" s="46"/>
      <c r="AF139" s="45"/>
      <c r="AG139" s="46"/>
      <c r="AH139" s="45"/>
      <c r="AI139" s="46"/>
      <c r="AJ139" s="45"/>
      <c r="AK139" s="46"/>
      <c r="AL139" s="45"/>
      <c r="AM139" s="415"/>
      <c r="AN139" s="110"/>
      <c r="AO139" s="46"/>
      <c r="AP139" s="3"/>
    </row>
    <row r="140" spans="1:88" x14ac:dyDescent="0.2">
      <c r="A140" s="2871"/>
      <c r="B140" s="109" t="s">
        <v>210</v>
      </c>
      <c r="C140" s="383">
        <f t="shared" si="16"/>
        <v>0</v>
      </c>
      <c r="D140" s="384">
        <f t="shared" si="15"/>
        <v>0</v>
      </c>
      <c r="E140" s="358">
        <f t="shared" si="15"/>
        <v>0</v>
      </c>
      <c r="F140" s="79"/>
      <c r="G140" s="73"/>
      <c r="H140" s="79"/>
      <c r="I140" s="73"/>
      <c r="J140" s="79"/>
      <c r="K140" s="73"/>
      <c r="L140" s="79"/>
      <c r="M140" s="73"/>
      <c r="N140" s="79"/>
      <c r="O140" s="73"/>
      <c r="P140" s="79"/>
      <c r="Q140" s="73"/>
      <c r="R140" s="79"/>
      <c r="S140" s="73"/>
      <c r="T140" s="79"/>
      <c r="U140" s="73"/>
      <c r="V140" s="79"/>
      <c r="W140" s="73"/>
      <c r="X140" s="79"/>
      <c r="Y140" s="73"/>
      <c r="Z140" s="79"/>
      <c r="AA140" s="73"/>
      <c r="AB140" s="79"/>
      <c r="AC140" s="73"/>
      <c r="AD140" s="79"/>
      <c r="AE140" s="73"/>
      <c r="AF140" s="79"/>
      <c r="AG140" s="73"/>
      <c r="AH140" s="79"/>
      <c r="AI140" s="73"/>
      <c r="AJ140" s="79"/>
      <c r="AK140" s="73"/>
      <c r="AL140" s="79"/>
      <c r="AM140" s="417"/>
      <c r="AN140" s="418"/>
      <c r="AO140" s="73"/>
      <c r="AP140" s="3"/>
    </row>
    <row r="141" spans="1:88" x14ac:dyDescent="0.2">
      <c r="A141" s="2871"/>
      <c r="B141" s="109" t="s">
        <v>211</v>
      </c>
      <c r="C141" s="383">
        <f t="shared" si="16"/>
        <v>0</v>
      </c>
      <c r="D141" s="384">
        <f t="shared" si="15"/>
        <v>0</v>
      </c>
      <c r="E141" s="358">
        <f t="shared" si="15"/>
        <v>0</v>
      </c>
      <c r="F141" s="79"/>
      <c r="G141" s="73"/>
      <c r="H141" s="79"/>
      <c r="I141" s="73"/>
      <c r="J141" s="79"/>
      <c r="K141" s="73"/>
      <c r="L141" s="79"/>
      <c r="M141" s="73"/>
      <c r="N141" s="79"/>
      <c r="O141" s="73"/>
      <c r="P141" s="79"/>
      <c r="Q141" s="73"/>
      <c r="R141" s="79"/>
      <c r="S141" s="73"/>
      <c r="T141" s="79"/>
      <c r="U141" s="73"/>
      <c r="V141" s="79"/>
      <c r="W141" s="73"/>
      <c r="X141" s="79"/>
      <c r="Y141" s="73"/>
      <c r="Z141" s="79"/>
      <c r="AA141" s="73"/>
      <c r="AB141" s="79"/>
      <c r="AC141" s="73"/>
      <c r="AD141" s="79"/>
      <c r="AE141" s="73"/>
      <c r="AF141" s="79"/>
      <c r="AG141" s="73"/>
      <c r="AH141" s="79"/>
      <c r="AI141" s="73"/>
      <c r="AJ141" s="79"/>
      <c r="AK141" s="73"/>
      <c r="AL141" s="79"/>
      <c r="AM141" s="417"/>
      <c r="AN141" s="418"/>
      <c r="AO141" s="73"/>
      <c r="AP141" s="3"/>
    </row>
    <row r="142" spans="1:88" x14ac:dyDescent="0.2">
      <c r="A142" s="3340"/>
      <c r="B142" s="230" t="s">
        <v>212</v>
      </c>
      <c r="C142" s="401">
        <f t="shared" si="16"/>
        <v>0</v>
      </c>
      <c r="D142" s="402">
        <f t="shared" si="15"/>
        <v>0</v>
      </c>
      <c r="E142" s="419">
        <f t="shared" si="15"/>
        <v>0</v>
      </c>
      <c r="F142" s="88"/>
      <c r="G142" s="89"/>
      <c r="H142" s="88"/>
      <c r="I142" s="89"/>
      <c r="J142" s="88"/>
      <c r="K142" s="89"/>
      <c r="L142" s="88"/>
      <c r="M142" s="89"/>
      <c r="N142" s="88"/>
      <c r="O142" s="89"/>
      <c r="P142" s="88"/>
      <c r="Q142" s="89"/>
      <c r="R142" s="88"/>
      <c r="S142" s="89"/>
      <c r="T142" s="88"/>
      <c r="U142" s="89"/>
      <c r="V142" s="88"/>
      <c r="W142" s="89"/>
      <c r="X142" s="88"/>
      <c r="Y142" s="89"/>
      <c r="Z142" s="88"/>
      <c r="AA142" s="89"/>
      <c r="AB142" s="88"/>
      <c r="AC142" s="89"/>
      <c r="AD142" s="88"/>
      <c r="AE142" s="89"/>
      <c r="AF142" s="88"/>
      <c r="AG142" s="89"/>
      <c r="AH142" s="88"/>
      <c r="AI142" s="89"/>
      <c r="AJ142" s="88"/>
      <c r="AK142" s="89"/>
      <c r="AL142" s="88"/>
      <c r="AM142" s="420"/>
      <c r="AN142" s="126"/>
      <c r="AO142" s="89"/>
      <c r="AP142" s="3"/>
    </row>
    <row r="143" spans="1:88" x14ac:dyDescent="0.2">
      <c r="A143" s="3341" t="s">
        <v>183</v>
      </c>
      <c r="B143" s="908" t="s">
        <v>213</v>
      </c>
      <c r="C143" s="909">
        <f t="shared" si="16"/>
        <v>0</v>
      </c>
      <c r="D143" s="910">
        <f t="shared" si="15"/>
        <v>0</v>
      </c>
      <c r="E143" s="911">
        <f t="shared" si="15"/>
        <v>0</v>
      </c>
      <c r="F143" s="912"/>
      <c r="G143" s="913"/>
      <c r="H143" s="912"/>
      <c r="I143" s="913"/>
      <c r="J143" s="912"/>
      <c r="K143" s="913"/>
      <c r="L143" s="912"/>
      <c r="M143" s="913"/>
      <c r="N143" s="912"/>
      <c r="O143" s="913"/>
      <c r="P143" s="912"/>
      <c r="Q143" s="913"/>
      <c r="R143" s="912"/>
      <c r="S143" s="913"/>
      <c r="T143" s="912"/>
      <c r="U143" s="913"/>
      <c r="V143" s="912"/>
      <c r="W143" s="913"/>
      <c r="X143" s="912"/>
      <c r="Y143" s="913"/>
      <c r="Z143" s="912"/>
      <c r="AA143" s="913"/>
      <c r="AB143" s="912"/>
      <c r="AC143" s="913"/>
      <c r="AD143" s="912"/>
      <c r="AE143" s="913"/>
      <c r="AF143" s="912"/>
      <c r="AG143" s="913"/>
      <c r="AH143" s="912"/>
      <c r="AI143" s="913"/>
      <c r="AJ143" s="912"/>
      <c r="AK143" s="913"/>
      <c r="AL143" s="912"/>
      <c r="AM143" s="914"/>
      <c r="AN143" s="915"/>
      <c r="AO143" s="913"/>
      <c r="AP143" s="3"/>
      <c r="CG143" s="5">
        <v>0</v>
      </c>
      <c r="CH143" s="5">
        <v>0</v>
      </c>
      <c r="CI143" s="5">
        <v>0</v>
      </c>
      <c r="CJ143" s="5">
        <v>0</v>
      </c>
    </row>
    <row r="144" spans="1:88" x14ac:dyDescent="0.2">
      <c r="A144" s="2871"/>
      <c r="B144" s="109" t="s">
        <v>207</v>
      </c>
      <c r="C144" s="383">
        <f t="shared" si="16"/>
        <v>7</v>
      </c>
      <c r="D144" s="384">
        <f t="shared" si="15"/>
        <v>5</v>
      </c>
      <c r="E144" s="358">
        <f>+G144+I144+K144+M144+O144+Q144+S144+U144+W144+Y144+AA144+AC144+AE144+AG144+AI144+AK144+AM144</f>
        <v>2</v>
      </c>
      <c r="F144" s="45"/>
      <c r="G144" s="46"/>
      <c r="H144" s="45"/>
      <c r="I144" s="46"/>
      <c r="J144" s="45"/>
      <c r="K144" s="46"/>
      <c r="L144" s="45"/>
      <c r="M144" s="46"/>
      <c r="N144" s="45"/>
      <c r="O144" s="46"/>
      <c r="P144" s="45"/>
      <c r="Q144" s="46"/>
      <c r="R144" s="45"/>
      <c r="S144" s="46"/>
      <c r="T144" s="45">
        <v>1</v>
      </c>
      <c r="U144" s="46"/>
      <c r="V144" s="45">
        <v>1</v>
      </c>
      <c r="W144" s="46"/>
      <c r="X144" s="45">
        <v>1</v>
      </c>
      <c r="Y144" s="46"/>
      <c r="Z144" s="45"/>
      <c r="AA144" s="46">
        <v>1</v>
      </c>
      <c r="AB144" s="45"/>
      <c r="AC144" s="46">
        <v>1</v>
      </c>
      <c r="AD144" s="45">
        <v>1</v>
      </c>
      <c r="AE144" s="46"/>
      <c r="AF144" s="45"/>
      <c r="AG144" s="46"/>
      <c r="AH144" s="45">
        <v>1</v>
      </c>
      <c r="AI144" s="46"/>
      <c r="AJ144" s="45"/>
      <c r="AK144" s="46"/>
      <c r="AL144" s="45"/>
      <c r="AM144" s="415"/>
      <c r="AN144" s="110">
        <v>0</v>
      </c>
      <c r="AO144" s="46">
        <v>0</v>
      </c>
      <c r="AP144" s="3"/>
      <c r="CG144" s="5">
        <v>0</v>
      </c>
      <c r="CH144" s="5">
        <v>0</v>
      </c>
      <c r="CI144" s="5">
        <v>0</v>
      </c>
      <c r="CJ144" s="5">
        <v>0</v>
      </c>
    </row>
    <row r="145" spans="1:88" x14ac:dyDescent="0.2">
      <c r="A145" s="2871"/>
      <c r="B145" s="109" t="s">
        <v>208</v>
      </c>
      <c r="C145" s="383">
        <f>SUM(D145:E145)</f>
        <v>10</v>
      </c>
      <c r="D145" s="384">
        <f t="shared" si="15"/>
        <v>5</v>
      </c>
      <c r="E145" s="358">
        <f t="shared" si="15"/>
        <v>5</v>
      </c>
      <c r="F145" s="45"/>
      <c r="G145" s="46"/>
      <c r="H145" s="45"/>
      <c r="I145" s="46">
        <v>1</v>
      </c>
      <c r="J145" s="45"/>
      <c r="K145" s="46"/>
      <c r="L145" s="45"/>
      <c r="M145" s="46"/>
      <c r="N145" s="45"/>
      <c r="O145" s="46"/>
      <c r="P145" s="45"/>
      <c r="Q145" s="46"/>
      <c r="R145" s="45">
        <v>1</v>
      </c>
      <c r="S145" s="46"/>
      <c r="T145" s="45"/>
      <c r="U145" s="46"/>
      <c r="V145" s="45"/>
      <c r="W145" s="46"/>
      <c r="X145" s="45"/>
      <c r="Y145" s="46"/>
      <c r="Z145" s="45">
        <v>1</v>
      </c>
      <c r="AA145" s="46">
        <v>1</v>
      </c>
      <c r="AB145" s="45">
        <v>1</v>
      </c>
      <c r="AC145" s="46">
        <v>1</v>
      </c>
      <c r="AD145" s="45">
        <v>1</v>
      </c>
      <c r="AE145" s="46">
        <v>1</v>
      </c>
      <c r="AF145" s="45"/>
      <c r="AG145" s="46"/>
      <c r="AH145" s="45">
        <v>1</v>
      </c>
      <c r="AI145" s="46">
        <v>1</v>
      </c>
      <c r="AJ145" s="45"/>
      <c r="AK145" s="46"/>
      <c r="AL145" s="45"/>
      <c r="AM145" s="415"/>
      <c r="AN145" s="110">
        <v>0</v>
      </c>
      <c r="AO145" s="46">
        <v>0</v>
      </c>
      <c r="AP145" s="3"/>
      <c r="CG145" s="5">
        <v>0</v>
      </c>
      <c r="CH145" s="5">
        <v>0</v>
      </c>
      <c r="CI145" s="5">
        <v>0</v>
      </c>
      <c r="CJ145" s="5">
        <v>0</v>
      </c>
    </row>
    <row r="146" spans="1:88" x14ac:dyDescent="0.2">
      <c r="A146" s="2871"/>
      <c r="B146" s="416" t="s">
        <v>209</v>
      </c>
      <c r="C146" s="383">
        <f t="shared" si="16"/>
        <v>0</v>
      </c>
      <c r="D146" s="384">
        <f>+F146+H146+J146+L146+N146+P146+R146+T146+V146+X146+Z146+AB146+AD146+AF146+AH146+AJ146+AL146</f>
        <v>0</v>
      </c>
      <c r="E146" s="358">
        <f t="shared" si="15"/>
        <v>0</v>
      </c>
      <c r="F146" s="45"/>
      <c r="G146" s="46"/>
      <c r="H146" s="45"/>
      <c r="I146" s="46"/>
      <c r="J146" s="45"/>
      <c r="K146" s="46"/>
      <c r="L146" s="45"/>
      <c r="M146" s="46"/>
      <c r="N146" s="45"/>
      <c r="O146" s="46"/>
      <c r="P146" s="45"/>
      <c r="Q146" s="46"/>
      <c r="R146" s="45"/>
      <c r="S146" s="46"/>
      <c r="T146" s="45"/>
      <c r="U146" s="46"/>
      <c r="V146" s="45"/>
      <c r="W146" s="46"/>
      <c r="X146" s="45"/>
      <c r="Y146" s="46"/>
      <c r="Z146" s="45"/>
      <c r="AA146" s="46"/>
      <c r="AB146" s="45"/>
      <c r="AC146" s="46"/>
      <c r="AD146" s="45"/>
      <c r="AE146" s="46"/>
      <c r="AF146" s="45"/>
      <c r="AG146" s="46"/>
      <c r="AH146" s="45"/>
      <c r="AI146" s="46"/>
      <c r="AJ146" s="45"/>
      <c r="AK146" s="46"/>
      <c r="AL146" s="45"/>
      <c r="AM146" s="415"/>
      <c r="AN146" s="110"/>
      <c r="AO146" s="46"/>
      <c r="AP146" s="3"/>
    </row>
    <row r="147" spans="1:88" x14ac:dyDescent="0.2">
      <c r="A147" s="2871"/>
      <c r="B147" s="109" t="s">
        <v>210</v>
      </c>
      <c r="C147" s="421">
        <f t="shared" si="16"/>
        <v>0</v>
      </c>
      <c r="D147" s="422">
        <f t="shared" si="15"/>
        <v>0</v>
      </c>
      <c r="E147" s="423">
        <f t="shared" si="15"/>
        <v>0</v>
      </c>
      <c r="F147" s="79"/>
      <c r="G147" s="73"/>
      <c r="H147" s="79"/>
      <c r="I147" s="73"/>
      <c r="J147" s="79"/>
      <c r="K147" s="73"/>
      <c r="L147" s="79"/>
      <c r="M147" s="73"/>
      <c r="N147" s="79"/>
      <c r="O147" s="73"/>
      <c r="P147" s="79"/>
      <c r="Q147" s="73"/>
      <c r="R147" s="79"/>
      <c r="S147" s="73"/>
      <c r="T147" s="79"/>
      <c r="U147" s="73"/>
      <c r="V147" s="79"/>
      <c r="W147" s="73"/>
      <c r="X147" s="79"/>
      <c r="Y147" s="73"/>
      <c r="Z147" s="79"/>
      <c r="AA147" s="73"/>
      <c r="AB147" s="79"/>
      <c r="AC147" s="73"/>
      <c r="AD147" s="79"/>
      <c r="AE147" s="73"/>
      <c r="AF147" s="79"/>
      <c r="AG147" s="73"/>
      <c r="AH147" s="79"/>
      <c r="AI147" s="73"/>
      <c r="AJ147" s="79"/>
      <c r="AK147" s="73"/>
      <c r="AL147" s="79"/>
      <c r="AM147" s="417"/>
      <c r="AN147" s="418"/>
      <c r="AO147" s="73"/>
      <c r="AP147" s="3"/>
    </row>
    <row r="148" spans="1:88" x14ac:dyDescent="0.2">
      <c r="A148" s="3340"/>
      <c r="B148" s="230" t="s">
        <v>212</v>
      </c>
      <c r="C148" s="401">
        <f t="shared" si="16"/>
        <v>0</v>
      </c>
      <c r="D148" s="402">
        <f t="shared" si="15"/>
        <v>0</v>
      </c>
      <c r="E148" s="419">
        <f t="shared" si="15"/>
        <v>0</v>
      </c>
      <c r="F148" s="88"/>
      <c r="G148" s="89"/>
      <c r="H148" s="88"/>
      <c r="I148" s="89"/>
      <c r="J148" s="88"/>
      <c r="K148" s="89"/>
      <c r="L148" s="88"/>
      <c r="M148" s="89"/>
      <c r="N148" s="88"/>
      <c r="O148" s="89"/>
      <c r="P148" s="88"/>
      <c r="Q148" s="89"/>
      <c r="R148" s="88"/>
      <c r="S148" s="89"/>
      <c r="T148" s="88"/>
      <c r="U148" s="89"/>
      <c r="V148" s="88"/>
      <c r="W148" s="89"/>
      <c r="X148" s="88"/>
      <c r="Y148" s="89"/>
      <c r="Z148" s="88"/>
      <c r="AA148" s="89"/>
      <c r="AB148" s="88"/>
      <c r="AC148" s="89"/>
      <c r="AD148" s="88"/>
      <c r="AE148" s="89"/>
      <c r="AF148" s="88"/>
      <c r="AG148" s="89"/>
      <c r="AH148" s="88"/>
      <c r="AI148" s="89"/>
      <c r="AJ148" s="88"/>
      <c r="AK148" s="89"/>
      <c r="AL148" s="88"/>
      <c r="AM148" s="420"/>
      <c r="AN148" s="126"/>
      <c r="AO148" s="89"/>
      <c r="AP148" s="3"/>
    </row>
    <row r="149" spans="1:88" ht="21.75" customHeight="1" x14ac:dyDescent="0.25">
      <c r="A149" s="9" t="s">
        <v>214</v>
      </c>
      <c r="B149" s="424"/>
      <c r="C149" s="424"/>
      <c r="D149" s="424"/>
      <c r="E149" s="424"/>
      <c r="F149" s="424"/>
      <c r="G149" s="424"/>
      <c r="H149" s="424"/>
      <c r="I149" s="424"/>
      <c r="J149" s="424"/>
      <c r="K149" s="424"/>
      <c r="L149" s="424"/>
      <c r="M149" s="424"/>
      <c r="N149" s="424"/>
      <c r="O149" s="424"/>
      <c r="P149" s="408"/>
    </row>
    <row r="150" spans="1:88" ht="17.25" customHeight="1" x14ac:dyDescent="0.2">
      <c r="A150" s="3341" t="s">
        <v>215</v>
      </c>
      <c r="B150" s="3342" t="s">
        <v>32</v>
      </c>
      <c r="C150" s="3344" t="s">
        <v>186</v>
      </c>
      <c r="D150" s="3345"/>
      <c r="E150" s="3345"/>
      <c r="F150" s="3345"/>
      <c r="G150" s="3345"/>
      <c r="H150" s="3345"/>
      <c r="I150" s="3345"/>
      <c r="J150" s="3345"/>
      <c r="K150" s="3345"/>
      <c r="L150" s="3345"/>
      <c r="M150" s="3345"/>
      <c r="N150" s="3345"/>
      <c r="O150" s="3345"/>
      <c r="P150" s="3345"/>
      <c r="Q150" s="3345"/>
      <c r="R150" s="3345"/>
      <c r="S150" s="3346"/>
      <c r="T150" s="3347" t="s">
        <v>7</v>
      </c>
      <c r="U150" s="3348" t="s">
        <v>8</v>
      </c>
      <c r="BX150" s="2"/>
      <c r="BY150" s="2"/>
      <c r="BZ150" s="2"/>
    </row>
    <row r="151" spans="1:88" ht="24" customHeight="1" x14ac:dyDescent="0.2">
      <c r="A151" s="3340"/>
      <c r="B151" s="3343"/>
      <c r="C151" s="916" t="s">
        <v>216</v>
      </c>
      <c r="D151" s="917" t="s">
        <v>217</v>
      </c>
      <c r="E151" s="917" t="s">
        <v>218</v>
      </c>
      <c r="F151" s="917" t="s">
        <v>69</v>
      </c>
      <c r="G151" s="917" t="s">
        <v>219</v>
      </c>
      <c r="H151" s="917" t="s">
        <v>220</v>
      </c>
      <c r="I151" s="917" t="s">
        <v>221</v>
      </c>
      <c r="J151" s="917" t="s">
        <v>222</v>
      </c>
      <c r="K151" s="917" t="s">
        <v>223</v>
      </c>
      <c r="L151" s="917" t="s">
        <v>224</v>
      </c>
      <c r="M151" s="917" t="s">
        <v>225</v>
      </c>
      <c r="N151" s="917" t="s">
        <v>226</v>
      </c>
      <c r="O151" s="917" t="s">
        <v>227</v>
      </c>
      <c r="P151" s="917" t="s">
        <v>228</v>
      </c>
      <c r="Q151" s="917" t="s">
        <v>229</v>
      </c>
      <c r="R151" s="917" t="s">
        <v>230</v>
      </c>
      <c r="S151" s="918" t="s">
        <v>231</v>
      </c>
      <c r="T151" s="3347"/>
      <c r="U151" s="3348"/>
      <c r="BX151" s="2"/>
      <c r="BY151" s="2"/>
      <c r="BZ151" s="2"/>
    </row>
    <row r="152" spans="1:88" ht="29.25" customHeight="1" x14ac:dyDescent="0.2">
      <c r="A152" s="919" t="s">
        <v>232</v>
      </c>
      <c r="B152" s="920">
        <f>SUM(C152:S152)</f>
        <v>124</v>
      </c>
      <c r="C152" s="88"/>
      <c r="D152" s="145"/>
      <c r="E152" s="145">
        <v>2</v>
      </c>
      <c r="F152" s="145">
        <v>1</v>
      </c>
      <c r="G152" s="145">
        <v>1</v>
      </c>
      <c r="H152" s="145">
        <v>2</v>
      </c>
      <c r="I152" s="145">
        <v>4</v>
      </c>
      <c r="J152" s="145">
        <v>3</v>
      </c>
      <c r="K152" s="145">
        <v>5</v>
      </c>
      <c r="L152" s="145">
        <v>7</v>
      </c>
      <c r="M152" s="145">
        <v>10</v>
      </c>
      <c r="N152" s="145">
        <v>8</v>
      </c>
      <c r="O152" s="145">
        <v>24</v>
      </c>
      <c r="P152" s="145">
        <v>12</v>
      </c>
      <c r="Q152" s="145">
        <v>23</v>
      </c>
      <c r="R152" s="145">
        <v>9</v>
      </c>
      <c r="S152" s="420">
        <v>13</v>
      </c>
      <c r="T152" s="126">
        <v>3</v>
      </c>
      <c r="U152" s="167">
        <v>2</v>
      </c>
      <c r="V152" s="3"/>
      <c r="BX152" s="2"/>
      <c r="BY152" s="2"/>
      <c r="BZ152" s="2"/>
      <c r="CG152" s="5">
        <v>0</v>
      </c>
      <c r="CH152" s="5">
        <v>0</v>
      </c>
      <c r="CI152" s="5">
        <v>0</v>
      </c>
      <c r="CJ152" s="5">
        <v>0</v>
      </c>
    </row>
    <row r="204" spans="1:104" hidden="1" x14ac:dyDescent="0.2"/>
    <row r="205" spans="1:104" hidden="1" x14ac:dyDescent="0.2"/>
    <row r="206" spans="1:104" s="430" customFormat="1" ht="18.75" hidden="1" customHeight="1" x14ac:dyDescent="0.2">
      <c r="A206" s="430">
        <f>SUM(B12:D12,B31:B44,B48:B49,B54,B57,C82:E82,B96:B98,B106:F106,B110:B112,B117:B119,C124:C130,C83:C85,B77,B72:B73,B63:G64)</f>
        <v>65206</v>
      </c>
      <c r="B206" s="430">
        <f>SUM(CG13:CJ134)</f>
        <v>0</v>
      </c>
      <c r="BX206" s="431"/>
      <c r="BY206" s="431"/>
      <c r="BZ206" s="431"/>
      <c r="CA206" s="431"/>
      <c r="CB206" s="431"/>
      <c r="CC206" s="431"/>
      <c r="CD206" s="431"/>
      <c r="CE206" s="431"/>
      <c r="CF206" s="431"/>
      <c r="CG206" s="431"/>
      <c r="CH206" s="431"/>
      <c r="CI206" s="431"/>
      <c r="CJ206" s="431"/>
      <c r="CK206" s="431"/>
      <c r="CL206" s="431"/>
      <c r="CM206" s="431"/>
      <c r="CN206" s="431"/>
      <c r="CO206" s="431"/>
      <c r="CP206" s="431"/>
      <c r="CQ206" s="431"/>
      <c r="CR206" s="431"/>
      <c r="CS206" s="431"/>
      <c r="CT206" s="431"/>
      <c r="CU206" s="431"/>
      <c r="CV206" s="431"/>
      <c r="CW206" s="431"/>
      <c r="CX206" s="431"/>
      <c r="CY206" s="431"/>
      <c r="CZ206" s="431"/>
    </row>
    <row r="207" spans="1:104" hidden="1" x14ac:dyDescent="0.2"/>
    <row r="208" spans="1:104" hidden="1" x14ac:dyDescent="0.2"/>
  </sheetData>
  <mergeCells count="200">
    <mergeCell ref="A6:W6"/>
    <mergeCell ref="A9:A11"/>
    <mergeCell ref="B9:D10"/>
    <mergeCell ref="E9:AN9"/>
    <mergeCell ref="AO9:AO11"/>
    <mergeCell ref="AP9:AP11"/>
    <mergeCell ref="S10:T10"/>
    <mergeCell ref="U10:V10"/>
    <mergeCell ref="W10:X10"/>
    <mergeCell ref="Y10:Z10"/>
    <mergeCell ref="AQ9:AQ11"/>
    <mergeCell ref="AR9:AR11"/>
    <mergeCell ref="AS9:AS11"/>
    <mergeCell ref="E10:F10"/>
    <mergeCell ref="G10:H10"/>
    <mergeCell ref="I10:J10"/>
    <mergeCell ref="K10:L10"/>
    <mergeCell ref="M10:N10"/>
    <mergeCell ref="O10:P10"/>
    <mergeCell ref="Q10:R10"/>
    <mergeCell ref="AM10:AN10"/>
    <mergeCell ref="AA10:AB10"/>
    <mergeCell ref="AC10:AD10"/>
    <mergeCell ref="AE10:AF10"/>
    <mergeCell ref="AG10:AH10"/>
    <mergeCell ref="AI10:AJ10"/>
    <mergeCell ref="AK10:AL10"/>
    <mergeCell ref="A28:A30"/>
    <mergeCell ref="B28:D29"/>
    <mergeCell ref="E28:AN28"/>
    <mergeCell ref="AO28:AO30"/>
    <mergeCell ref="AP28:AP30"/>
    <mergeCell ref="S29:T29"/>
    <mergeCell ref="U29:V29"/>
    <mergeCell ref="W29:X29"/>
    <mergeCell ref="Y29:Z29"/>
    <mergeCell ref="AQ28:AQ30"/>
    <mergeCell ref="AR28:AR30"/>
    <mergeCell ref="AS28:AS30"/>
    <mergeCell ref="E29:F29"/>
    <mergeCell ref="G29:H29"/>
    <mergeCell ref="I29:J29"/>
    <mergeCell ref="K29:L29"/>
    <mergeCell ref="M29:N29"/>
    <mergeCell ref="O29:P29"/>
    <mergeCell ref="Q29:R29"/>
    <mergeCell ref="W51:W53"/>
    <mergeCell ref="E52:E53"/>
    <mergeCell ref="F52:F53"/>
    <mergeCell ref="G52:G53"/>
    <mergeCell ref="H52:H53"/>
    <mergeCell ref="I52:I53"/>
    <mergeCell ref="J52:J53"/>
    <mergeCell ref="AM29:AN29"/>
    <mergeCell ref="A46:A47"/>
    <mergeCell ref="B46:B47"/>
    <mergeCell ref="C46:F46"/>
    <mergeCell ref="G46:J46"/>
    <mergeCell ref="L46:R46"/>
    <mergeCell ref="AA29:AB29"/>
    <mergeCell ref="AC29:AD29"/>
    <mergeCell ref="AE29:AF29"/>
    <mergeCell ref="AG29:AH29"/>
    <mergeCell ref="AI29:AJ29"/>
    <mergeCell ref="AK29:AL29"/>
    <mergeCell ref="S52:S53"/>
    <mergeCell ref="T52:T53"/>
    <mergeCell ref="U52:U53"/>
    <mergeCell ref="V52:V53"/>
    <mergeCell ref="K52:K53"/>
    <mergeCell ref="A66:A67"/>
    <mergeCell ref="B66:C66"/>
    <mergeCell ref="D66:E66"/>
    <mergeCell ref="Q52:Q53"/>
    <mergeCell ref="R52:R53"/>
    <mergeCell ref="A51:A53"/>
    <mergeCell ref="B51:D52"/>
    <mergeCell ref="E51:V51"/>
    <mergeCell ref="A75:A76"/>
    <mergeCell ref="B75:B76"/>
    <mergeCell ref="C75:C76"/>
    <mergeCell ref="D75:D76"/>
    <mergeCell ref="L52:L53"/>
    <mergeCell ref="M52:M53"/>
    <mergeCell ref="N52:N53"/>
    <mergeCell ref="O52:O53"/>
    <mergeCell ref="P52:P53"/>
    <mergeCell ref="A61:A62"/>
    <mergeCell ref="B61:C61"/>
    <mergeCell ref="D61:E61"/>
    <mergeCell ref="F61:G61"/>
    <mergeCell ref="A78:G78"/>
    <mergeCell ref="A79:A81"/>
    <mergeCell ref="B79:B81"/>
    <mergeCell ref="C79:E80"/>
    <mergeCell ref="F79:AI79"/>
    <mergeCell ref="V80:W80"/>
    <mergeCell ref="AD80:AE80"/>
    <mergeCell ref="AF80:AG80"/>
    <mergeCell ref="AH80:AI80"/>
    <mergeCell ref="AJ79:AJ81"/>
    <mergeCell ref="AK79:AK81"/>
    <mergeCell ref="F80:G80"/>
    <mergeCell ref="H80:I80"/>
    <mergeCell ref="J80:K80"/>
    <mergeCell ref="L80:M80"/>
    <mergeCell ref="N80:O80"/>
    <mergeCell ref="P80:Q80"/>
    <mergeCell ref="R80:S80"/>
    <mergeCell ref="T80:U80"/>
    <mergeCell ref="A83:A84"/>
    <mergeCell ref="A87:A88"/>
    <mergeCell ref="B87:B88"/>
    <mergeCell ref="C87:C88"/>
    <mergeCell ref="D87:D88"/>
    <mergeCell ref="E87:E88"/>
    <mergeCell ref="X80:Y80"/>
    <mergeCell ref="Z80:AA80"/>
    <mergeCell ref="AB80:AC80"/>
    <mergeCell ref="A108:A109"/>
    <mergeCell ref="B108:B109"/>
    <mergeCell ref="C108:L108"/>
    <mergeCell ref="M108:M109"/>
    <mergeCell ref="F87:F88"/>
    <mergeCell ref="A89:F89"/>
    <mergeCell ref="A95:F95"/>
    <mergeCell ref="A99:F99"/>
    <mergeCell ref="A100:A102"/>
    <mergeCell ref="B100:E101"/>
    <mergeCell ref="F100:I101"/>
    <mergeCell ref="AO114:AO116"/>
    <mergeCell ref="AP114:AP116"/>
    <mergeCell ref="E115:F115"/>
    <mergeCell ref="G115:H115"/>
    <mergeCell ref="I115:J115"/>
    <mergeCell ref="K115:L115"/>
    <mergeCell ref="M115:N115"/>
    <mergeCell ref="J100:J102"/>
    <mergeCell ref="K100:L101"/>
    <mergeCell ref="M100:N101"/>
    <mergeCell ref="AM115:AN115"/>
    <mergeCell ref="AA115:AB115"/>
    <mergeCell ref="AC115:AD115"/>
    <mergeCell ref="AE115:AF115"/>
    <mergeCell ref="AG115:AH115"/>
    <mergeCell ref="AI115:AJ115"/>
    <mergeCell ref="AK115:AL115"/>
    <mergeCell ref="O115:P115"/>
    <mergeCell ref="Q115:R115"/>
    <mergeCell ref="S115:T115"/>
    <mergeCell ref="U115:V115"/>
    <mergeCell ref="W115:X115"/>
    <mergeCell ref="Y115:Z115"/>
    <mergeCell ref="A114:A116"/>
    <mergeCell ref="B114:D115"/>
    <mergeCell ref="N122:O122"/>
    <mergeCell ref="A124:A126"/>
    <mergeCell ref="A127:A130"/>
    <mergeCell ref="A132:A134"/>
    <mergeCell ref="B132:B134"/>
    <mergeCell ref="C132:C134"/>
    <mergeCell ref="D132:D134"/>
    <mergeCell ref="E132:E134"/>
    <mergeCell ref="F132:AM132"/>
    <mergeCell ref="V133:W133"/>
    <mergeCell ref="A121:B123"/>
    <mergeCell ref="C121:E122"/>
    <mergeCell ref="F121:O121"/>
    <mergeCell ref="P121:P123"/>
    <mergeCell ref="Q121:Q123"/>
    <mergeCell ref="F122:G122"/>
    <mergeCell ref="H122:I122"/>
    <mergeCell ref="J122:K122"/>
    <mergeCell ref="L122:M122"/>
    <mergeCell ref="E114:AN114"/>
    <mergeCell ref="AN132:AN134"/>
    <mergeCell ref="AO132:AO134"/>
    <mergeCell ref="F133:G133"/>
    <mergeCell ref="H133:I133"/>
    <mergeCell ref="J133:K133"/>
    <mergeCell ref="L133:M133"/>
    <mergeCell ref="N133:O133"/>
    <mergeCell ref="P133:Q133"/>
    <mergeCell ref="R133:S133"/>
    <mergeCell ref="T133:U133"/>
    <mergeCell ref="AJ133:AK133"/>
    <mergeCell ref="AL133:AM133"/>
    <mergeCell ref="AB133:AC133"/>
    <mergeCell ref="AD133:AE133"/>
    <mergeCell ref="AF133:AG133"/>
    <mergeCell ref="AH133:AI133"/>
    <mergeCell ref="A135:A142"/>
    <mergeCell ref="A143:A148"/>
    <mergeCell ref="A150:A151"/>
    <mergeCell ref="B150:B151"/>
    <mergeCell ref="C150:S150"/>
    <mergeCell ref="T150:T151"/>
    <mergeCell ref="U150:U151"/>
    <mergeCell ref="X133:Y133"/>
    <mergeCell ref="Z133:AA133"/>
  </mergeCells>
  <dataValidations count="2">
    <dataValidation type="whole" operator="greaterThanOrEqual" allowBlank="1" showInputMessage="1" showErrorMessage="1" errorTitle="Error" error="Favor Ingrese sólo Números." sqref="E13:AS26 E31:AS44 C48:J49 C55:W56 C58:W59 B63:G64 B68:E69 B72:B73 C77:D77 F82:AK85 C90:F94 C96:F98 B103:N105 B110:M112 E117:AP119 F124:Q130 F135:AO148 C152:U152" xr:uid="{B265FF64-3FA1-461C-AC62-D9330B2A0E28}">
      <formula1>0</formula1>
    </dataValidation>
    <dataValidation type="whole" allowBlank="1" showInputMessage="1" showErrorMessage="1" sqref="C132:E132" xr:uid="{3CEA7644-3F9B-48F8-94AB-524AADC6F7AD}">
      <formula1>0</formula1>
      <formula2>1E+30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81024-E3E5-408B-88E2-052D1B1247CF}">
  <dimension ref="A1:CZ208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45.7109375" style="2" customWidth="1"/>
    <col min="2" max="2" width="24" style="2" customWidth="1"/>
    <col min="3" max="3" width="12.5703125" style="2" customWidth="1"/>
    <col min="4" max="4" width="17.28515625" style="2" customWidth="1"/>
    <col min="5" max="5" width="16.28515625" style="2" customWidth="1"/>
    <col min="6" max="6" width="13.85546875" style="2" customWidth="1"/>
    <col min="7" max="7" width="12.28515625" style="2" customWidth="1"/>
    <col min="8" max="8" width="14.5703125" style="2" customWidth="1"/>
    <col min="9" max="9" width="12.28515625" style="2" customWidth="1"/>
    <col min="10" max="10" width="13.28515625" style="2" customWidth="1"/>
    <col min="11" max="12" width="11.42578125" style="2"/>
    <col min="13" max="13" width="11.85546875" style="2" customWidth="1"/>
    <col min="14" max="14" width="13.85546875" style="2" customWidth="1"/>
    <col min="15" max="18" width="11.42578125" style="2"/>
    <col min="19" max="19" width="13.5703125" style="2" customWidth="1"/>
    <col min="20" max="40" width="11.42578125" style="2"/>
    <col min="41" max="41" width="11.28515625" style="2" customWidth="1"/>
    <col min="42" max="42" width="12" style="2" customWidth="1"/>
    <col min="43" max="75" width="11.42578125" style="2"/>
    <col min="76" max="76" width="11.28515625" style="3" customWidth="1"/>
    <col min="77" max="77" width="11.85546875" style="3" customWidth="1"/>
    <col min="78" max="78" width="10.85546875" style="4" customWidth="1"/>
    <col min="79" max="103" width="10.85546875" style="5" hidden="1" customWidth="1"/>
    <col min="104" max="104" width="6.42578125" style="5" hidden="1" customWidth="1"/>
    <col min="105" max="105" width="10.85546875" style="2" customWidth="1"/>
    <col min="106" max="16384" width="11.42578125" style="2"/>
  </cols>
  <sheetData>
    <row r="1" spans="1:104" ht="16.350000000000001" customHeight="1" x14ac:dyDescent="0.2">
      <c r="A1" s="1" t="s">
        <v>0</v>
      </c>
    </row>
    <row r="2" spans="1:104" ht="16.350000000000001" customHeight="1" x14ac:dyDescent="0.2">
      <c r="A2" s="1" t="str">
        <f>CONCATENATE("COMUNA: ",[7]NOMBRE!B2," - ","( ",[7]NOMBRE!C2,[7]NOMBRE!D2,[7]NOMBRE!E2,[7]NOMBRE!F2,[7]NOMBRE!G2," )")</f>
        <v>COMUNA: LINARES - ( 07401 )</v>
      </c>
    </row>
    <row r="3" spans="1:104" ht="16.350000000000001" customHeight="1" x14ac:dyDescent="0.2">
      <c r="A3" s="1" t="str">
        <f>CONCATENATE("ESTABLECIMIENTO/ESTRATEGIA: ",[7]NOMBRE!B3," - ","( ",[7]NOMBRE!C3,[7]NOMBRE!D3,[7]NOMBRE!E3,[7]NOMBRE!F3,[7]NOMBRE!G3,[7]NOMBRE!H3," )")</f>
        <v>ESTABLECIMIENTO/ESTRATEGIA: HOSPITAL PRESIDENTE CARLOS IBAÑEZ DEL CAMPO - ( 116108 )</v>
      </c>
    </row>
    <row r="4" spans="1:104" ht="16.350000000000001" customHeight="1" x14ac:dyDescent="0.2">
      <c r="A4" s="1" t="str">
        <f>CONCATENATE("MES: ",[7]NOMBRE!B6," - ","( ",[7]NOMBRE!C6,[7]NOMBRE!D6," )")</f>
        <v>MES: JUNIO - ( 06 )</v>
      </c>
    </row>
    <row r="5" spans="1:104" ht="16.350000000000001" customHeight="1" x14ac:dyDescent="0.2">
      <c r="A5" s="1" t="str">
        <f>CONCATENATE("AÑO: ",[7]NOMBRE!B7)</f>
        <v>AÑO: 2022</v>
      </c>
    </row>
    <row r="6" spans="1:104" ht="15" x14ac:dyDescent="0.2">
      <c r="A6" s="2974" t="s">
        <v>1</v>
      </c>
      <c r="B6" s="2974"/>
      <c r="C6" s="2974"/>
      <c r="D6" s="2974"/>
      <c r="E6" s="2974"/>
      <c r="F6" s="2974"/>
      <c r="G6" s="2974"/>
      <c r="H6" s="2974"/>
      <c r="I6" s="2974"/>
      <c r="J6" s="2974"/>
      <c r="K6" s="2974"/>
      <c r="L6" s="2974"/>
      <c r="M6" s="2974"/>
      <c r="N6" s="2974"/>
      <c r="O6" s="2974"/>
      <c r="P6" s="2974"/>
      <c r="Q6" s="2974"/>
      <c r="R6" s="2974"/>
      <c r="S6" s="2974"/>
      <c r="T6" s="2974"/>
      <c r="U6" s="2974"/>
      <c r="V6" s="2974"/>
      <c r="W6" s="2974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</row>
    <row r="7" spans="1:104" ht="15" x14ac:dyDescent="0.2">
      <c r="A7" s="703"/>
      <c r="B7" s="703"/>
      <c r="C7" s="703"/>
      <c r="D7" s="703"/>
      <c r="E7" s="703"/>
      <c r="F7" s="703"/>
      <c r="G7" s="703"/>
      <c r="H7" s="703"/>
      <c r="I7" s="703"/>
      <c r="J7" s="703"/>
      <c r="K7" s="703"/>
      <c r="L7" s="703"/>
      <c r="M7" s="703"/>
      <c r="N7" s="703"/>
      <c r="O7" s="703"/>
      <c r="P7" s="703"/>
      <c r="Q7" s="703"/>
      <c r="R7" s="703"/>
      <c r="S7" s="703"/>
      <c r="T7" s="703"/>
      <c r="U7" s="703"/>
      <c r="V7" s="703"/>
      <c r="W7" s="703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</row>
    <row r="8" spans="1:104" ht="31.35" customHeight="1" x14ac:dyDescent="0.2">
      <c r="A8" s="9" t="s">
        <v>2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"/>
      <c r="Z8" s="1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</row>
    <row r="9" spans="1:104" ht="20.100000000000001" customHeight="1" x14ac:dyDescent="0.2">
      <c r="A9" s="3488" t="s">
        <v>3</v>
      </c>
      <c r="B9" s="3490" t="s">
        <v>4</v>
      </c>
      <c r="C9" s="3501"/>
      <c r="D9" s="3491"/>
      <c r="E9" s="3503" t="s">
        <v>5</v>
      </c>
      <c r="F9" s="3369"/>
      <c r="G9" s="3369"/>
      <c r="H9" s="3369"/>
      <c r="I9" s="3369"/>
      <c r="J9" s="3369"/>
      <c r="K9" s="3369"/>
      <c r="L9" s="3369"/>
      <c r="M9" s="3369"/>
      <c r="N9" s="3369"/>
      <c r="O9" s="3369"/>
      <c r="P9" s="3369"/>
      <c r="Q9" s="3369"/>
      <c r="R9" s="3369"/>
      <c r="S9" s="3369"/>
      <c r="T9" s="3369"/>
      <c r="U9" s="3369"/>
      <c r="V9" s="3369"/>
      <c r="W9" s="3369"/>
      <c r="X9" s="3369"/>
      <c r="Y9" s="3369"/>
      <c r="Z9" s="3369"/>
      <c r="AA9" s="3369"/>
      <c r="AB9" s="3369"/>
      <c r="AC9" s="3369"/>
      <c r="AD9" s="3369"/>
      <c r="AE9" s="3369"/>
      <c r="AF9" s="3369"/>
      <c r="AG9" s="3369"/>
      <c r="AH9" s="3369"/>
      <c r="AI9" s="3369"/>
      <c r="AJ9" s="3369"/>
      <c r="AK9" s="3369"/>
      <c r="AL9" s="3369"/>
      <c r="AM9" s="3369"/>
      <c r="AN9" s="3498"/>
      <c r="AO9" s="3491" t="s">
        <v>6</v>
      </c>
      <c r="AP9" s="3486" t="s">
        <v>7</v>
      </c>
      <c r="AQ9" s="3486" t="s">
        <v>8</v>
      </c>
      <c r="AR9" s="3491" t="s">
        <v>9</v>
      </c>
      <c r="AS9" s="3491" t="s">
        <v>10</v>
      </c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W9" s="3"/>
      <c r="BY9" s="4"/>
      <c r="CZ9" s="2"/>
    </row>
    <row r="10" spans="1:104" ht="20.100000000000001" customHeight="1" x14ac:dyDescent="0.2">
      <c r="A10" s="2888"/>
      <c r="B10" s="3502"/>
      <c r="C10" s="2894"/>
      <c r="D10" s="3393"/>
      <c r="E10" s="3283" t="s">
        <v>11</v>
      </c>
      <c r="F10" s="3406"/>
      <c r="G10" s="3263" t="s">
        <v>12</v>
      </c>
      <c r="H10" s="3405"/>
      <c r="I10" s="3263" t="s">
        <v>13</v>
      </c>
      <c r="J10" s="3405"/>
      <c r="K10" s="3263" t="s">
        <v>14</v>
      </c>
      <c r="L10" s="3405"/>
      <c r="M10" s="3263" t="s">
        <v>15</v>
      </c>
      <c r="N10" s="3405"/>
      <c r="O10" s="3263" t="s">
        <v>16</v>
      </c>
      <c r="P10" s="3405"/>
      <c r="Q10" s="3263" t="s">
        <v>17</v>
      </c>
      <c r="R10" s="3405"/>
      <c r="S10" s="3263" t="s">
        <v>18</v>
      </c>
      <c r="T10" s="3405"/>
      <c r="U10" s="3263" t="s">
        <v>19</v>
      </c>
      <c r="V10" s="3405"/>
      <c r="W10" s="3263" t="s">
        <v>20</v>
      </c>
      <c r="X10" s="3405"/>
      <c r="Y10" s="3263" t="s">
        <v>21</v>
      </c>
      <c r="Z10" s="3405"/>
      <c r="AA10" s="3263" t="s">
        <v>22</v>
      </c>
      <c r="AB10" s="3405"/>
      <c r="AC10" s="3263" t="s">
        <v>23</v>
      </c>
      <c r="AD10" s="3405"/>
      <c r="AE10" s="3263" t="s">
        <v>24</v>
      </c>
      <c r="AF10" s="3405"/>
      <c r="AG10" s="3263" t="s">
        <v>25</v>
      </c>
      <c r="AH10" s="3405"/>
      <c r="AI10" s="3263" t="s">
        <v>26</v>
      </c>
      <c r="AJ10" s="3405"/>
      <c r="AK10" s="3263" t="s">
        <v>27</v>
      </c>
      <c r="AL10" s="3405"/>
      <c r="AM10" s="3283" t="s">
        <v>28</v>
      </c>
      <c r="AN10" s="3498"/>
      <c r="AO10" s="2892"/>
      <c r="AP10" s="2871"/>
      <c r="AQ10" s="2871"/>
      <c r="AR10" s="2892"/>
      <c r="AS10" s="2892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W10" s="3"/>
      <c r="BY10" s="4"/>
      <c r="CZ10" s="2"/>
    </row>
    <row r="11" spans="1:104" ht="20.100000000000001" customHeight="1" x14ac:dyDescent="0.2">
      <c r="A11" s="3500"/>
      <c r="B11" s="926" t="s">
        <v>29</v>
      </c>
      <c r="C11" s="927" t="s">
        <v>30</v>
      </c>
      <c r="D11" s="707" t="s">
        <v>31</v>
      </c>
      <c r="E11" s="928" t="s">
        <v>30</v>
      </c>
      <c r="F11" s="709" t="s">
        <v>31</v>
      </c>
      <c r="G11" s="928" t="s">
        <v>30</v>
      </c>
      <c r="H11" s="709" t="s">
        <v>31</v>
      </c>
      <c r="I11" s="928" t="s">
        <v>30</v>
      </c>
      <c r="J11" s="709" t="s">
        <v>31</v>
      </c>
      <c r="K11" s="928" t="s">
        <v>30</v>
      </c>
      <c r="L11" s="709" t="s">
        <v>31</v>
      </c>
      <c r="M11" s="928" t="s">
        <v>30</v>
      </c>
      <c r="N11" s="709" t="s">
        <v>31</v>
      </c>
      <c r="O11" s="928" t="s">
        <v>30</v>
      </c>
      <c r="P11" s="709" t="s">
        <v>31</v>
      </c>
      <c r="Q11" s="928" t="s">
        <v>30</v>
      </c>
      <c r="R11" s="709" t="s">
        <v>31</v>
      </c>
      <c r="S11" s="928" t="s">
        <v>30</v>
      </c>
      <c r="T11" s="709" t="s">
        <v>31</v>
      </c>
      <c r="U11" s="928" t="s">
        <v>30</v>
      </c>
      <c r="V11" s="709" t="s">
        <v>31</v>
      </c>
      <c r="W11" s="928" t="s">
        <v>30</v>
      </c>
      <c r="X11" s="709" t="s">
        <v>31</v>
      </c>
      <c r="Y11" s="928" t="s">
        <v>30</v>
      </c>
      <c r="Z11" s="709" t="s">
        <v>31</v>
      </c>
      <c r="AA11" s="928" t="s">
        <v>30</v>
      </c>
      <c r="AB11" s="709" t="s">
        <v>31</v>
      </c>
      <c r="AC11" s="928" t="s">
        <v>30</v>
      </c>
      <c r="AD11" s="709" t="s">
        <v>31</v>
      </c>
      <c r="AE11" s="928" t="s">
        <v>30</v>
      </c>
      <c r="AF11" s="709" t="s">
        <v>31</v>
      </c>
      <c r="AG11" s="928" t="s">
        <v>30</v>
      </c>
      <c r="AH11" s="709" t="s">
        <v>31</v>
      </c>
      <c r="AI11" s="928" t="s">
        <v>30</v>
      </c>
      <c r="AJ11" s="709" t="s">
        <v>31</v>
      </c>
      <c r="AK11" s="928" t="s">
        <v>30</v>
      </c>
      <c r="AL11" s="709" t="s">
        <v>31</v>
      </c>
      <c r="AM11" s="928" t="s">
        <v>30</v>
      </c>
      <c r="AN11" s="929" t="s">
        <v>31</v>
      </c>
      <c r="AO11" s="3393"/>
      <c r="AP11" s="3499"/>
      <c r="AQ11" s="3499"/>
      <c r="AR11" s="3393"/>
      <c r="AS11" s="3393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W11" s="3"/>
      <c r="BY11" s="4"/>
      <c r="CZ11" s="2"/>
    </row>
    <row r="12" spans="1:104" ht="16.350000000000001" customHeight="1" x14ac:dyDescent="0.2">
      <c r="A12" s="930" t="s">
        <v>32</v>
      </c>
      <c r="B12" s="931">
        <f>SUM(B13:B26)</f>
        <v>0</v>
      </c>
      <c r="C12" s="932">
        <f>SUM(C13:C26)</f>
        <v>0</v>
      </c>
      <c r="D12" s="20">
        <f>SUM(D13:D26)</f>
        <v>0</v>
      </c>
      <c r="E12" s="928">
        <f>SUM(E13:E26)</f>
        <v>0</v>
      </c>
      <c r="F12" s="21">
        <f t="shared" ref="F12:AO12" si="0">SUM(F13:F26)</f>
        <v>0</v>
      </c>
      <c r="G12" s="22">
        <f>SUM(G13:G26)</f>
        <v>0</v>
      </c>
      <c r="H12" s="21">
        <f t="shared" si="0"/>
        <v>0</v>
      </c>
      <c r="I12" s="928">
        <f t="shared" si="0"/>
        <v>0</v>
      </c>
      <c r="J12" s="21">
        <f t="shared" si="0"/>
        <v>0</v>
      </c>
      <c r="K12" s="928">
        <f t="shared" si="0"/>
        <v>0</v>
      </c>
      <c r="L12" s="21">
        <f t="shared" si="0"/>
        <v>0</v>
      </c>
      <c r="M12" s="928">
        <f t="shared" si="0"/>
        <v>0</v>
      </c>
      <c r="N12" s="21">
        <f t="shared" si="0"/>
        <v>0</v>
      </c>
      <c r="O12" s="928">
        <f t="shared" si="0"/>
        <v>0</v>
      </c>
      <c r="P12" s="21">
        <f t="shared" si="0"/>
        <v>0</v>
      </c>
      <c r="Q12" s="928">
        <f t="shared" si="0"/>
        <v>0</v>
      </c>
      <c r="R12" s="21">
        <f t="shared" si="0"/>
        <v>0</v>
      </c>
      <c r="S12" s="928">
        <f t="shared" si="0"/>
        <v>0</v>
      </c>
      <c r="T12" s="21">
        <f t="shared" si="0"/>
        <v>0</v>
      </c>
      <c r="U12" s="928">
        <f>SUM(U13:U26)</f>
        <v>0</v>
      </c>
      <c r="V12" s="21">
        <f>SUM(V13:V26)</f>
        <v>0</v>
      </c>
      <c r="W12" s="928">
        <f t="shared" si="0"/>
        <v>0</v>
      </c>
      <c r="X12" s="21">
        <f t="shared" si="0"/>
        <v>0</v>
      </c>
      <c r="Y12" s="928">
        <f t="shared" si="0"/>
        <v>0</v>
      </c>
      <c r="Z12" s="21">
        <f t="shared" si="0"/>
        <v>0</v>
      </c>
      <c r="AA12" s="928">
        <f t="shared" si="0"/>
        <v>0</v>
      </c>
      <c r="AB12" s="21">
        <f t="shared" si="0"/>
        <v>0</v>
      </c>
      <c r="AC12" s="928">
        <f t="shared" si="0"/>
        <v>0</v>
      </c>
      <c r="AD12" s="21">
        <f t="shared" si="0"/>
        <v>0</v>
      </c>
      <c r="AE12" s="928">
        <f t="shared" si="0"/>
        <v>0</v>
      </c>
      <c r="AF12" s="21">
        <f t="shared" si="0"/>
        <v>0</v>
      </c>
      <c r="AG12" s="928">
        <f t="shared" si="0"/>
        <v>0</v>
      </c>
      <c r="AH12" s="21">
        <f t="shared" si="0"/>
        <v>0</v>
      </c>
      <c r="AI12" s="928">
        <f t="shared" si="0"/>
        <v>0</v>
      </c>
      <c r="AJ12" s="21">
        <f t="shared" si="0"/>
        <v>0</v>
      </c>
      <c r="AK12" s="928">
        <f t="shared" si="0"/>
        <v>0</v>
      </c>
      <c r="AL12" s="21">
        <f t="shared" si="0"/>
        <v>0</v>
      </c>
      <c r="AM12" s="928">
        <f t="shared" si="0"/>
        <v>0</v>
      </c>
      <c r="AN12" s="23">
        <f t="shared" si="0"/>
        <v>0</v>
      </c>
      <c r="AO12" s="709">
        <f t="shared" si="0"/>
        <v>0</v>
      </c>
      <c r="AP12" s="24">
        <f>SUM(AP13:AP26)</f>
        <v>0</v>
      </c>
      <c r="AQ12" s="933">
        <f>SUM(AQ13:AQ26)</f>
        <v>0</v>
      </c>
      <c r="AR12" s="709">
        <f>SUM(AR13:AR26)</f>
        <v>0</v>
      </c>
      <c r="AS12" s="709">
        <f>SUM(AS13:AS26)</f>
        <v>0</v>
      </c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W12" s="3"/>
      <c r="BY12" s="4"/>
      <c r="CZ12" s="2"/>
    </row>
    <row r="13" spans="1:104" ht="16.350000000000001" customHeight="1" x14ac:dyDescent="0.2">
      <c r="A13" s="26" t="s">
        <v>33</v>
      </c>
      <c r="B13" s="27">
        <f>SUM(C13:D13)</f>
        <v>0</v>
      </c>
      <c r="C13" s="934">
        <f>SUM(E13+G13+I13+K13+M13+O13+Q13+S13+U13+W13+Y13+AA13+AC13+AE13+AG13+AI13+AK13+AM13)</f>
        <v>0</v>
      </c>
      <c r="D13" s="935">
        <f>SUM(F13+H13+J13+L13+N13+P13+R13+T13+V13+X13+Z13+AB13+AD13+AF13+AH13+AJ13+AL13+AN13)</f>
        <v>0</v>
      </c>
      <c r="E13" s="912"/>
      <c r="F13" s="913"/>
      <c r="G13" s="912"/>
      <c r="H13" s="913"/>
      <c r="I13" s="912"/>
      <c r="J13" s="936"/>
      <c r="K13" s="912"/>
      <c r="L13" s="936"/>
      <c r="M13" s="912"/>
      <c r="N13" s="936"/>
      <c r="O13" s="912"/>
      <c r="P13" s="936"/>
      <c r="Q13" s="912"/>
      <c r="R13" s="936"/>
      <c r="S13" s="912"/>
      <c r="T13" s="936"/>
      <c r="U13" s="912"/>
      <c r="V13" s="936"/>
      <c r="W13" s="912"/>
      <c r="X13" s="936"/>
      <c r="Y13" s="912"/>
      <c r="Z13" s="936"/>
      <c r="AA13" s="912"/>
      <c r="AB13" s="936"/>
      <c r="AC13" s="912"/>
      <c r="AD13" s="936"/>
      <c r="AE13" s="912"/>
      <c r="AF13" s="936"/>
      <c r="AG13" s="912"/>
      <c r="AH13" s="936"/>
      <c r="AI13" s="912"/>
      <c r="AJ13" s="936"/>
      <c r="AK13" s="912"/>
      <c r="AL13" s="936"/>
      <c r="AM13" s="937"/>
      <c r="AN13" s="497"/>
      <c r="AO13" s="913"/>
      <c r="AP13" s="938"/>
      <c r="AQ13" s="938"/>
      <c r="AR13" s="939"/>
      <c r="AS13" s="939"/>
      <c r="AT13" s="37"/>
      <c r="AU13" s="38"/>
      <c r="AV13" s="38"/>
      <c r="AW13" s="38"/>
      <c r="AX13" s="38"/>
      <c r="AY13" s="38"/>
      <c r="AZ13" s="38"/>
      <c r="BA13" s="38"/>
      <c r="BB13" s="38"/>
      <c r="BC13" s="38"/>
      <c r="BD13" s="8"/>
      <c r="BE13" s="8"/>
      <c r="BF13" s="8"/>
      <c r="BW13" s="3"/>
      <c r="BY13" s="4"/>
      <c r="CA13" s="39"/>
      <c r="CG13" s="40">
        <v>0</v>
      </c>
      <c r="CH13" s="40"/>
      <c r="CI13" s="40">
        <v>0</v>
      </c>
      <c r="CJ13" s="40">
        <v>0</v>
      </c>
      <c r="CZ13" s="2"/>
    </row>
    <row r="14" spans="1:104" ht="16.350000000000001" customHeight="1" x14ac:dyDescent="0.2">
      <c r="A14" s="41" t="s">
        <v>34</v>
      </c>
      <c r="B14" s="42">
        <f t="shared" ref="B14:B26" si="1">SUM(C14:D14)</f>
        <v>0</v>
      </c>
      <c r="C14" s="43">
        <f>SUM(E14+G14+I14)</f>
        <v>0</v>
      </c>
      <c r="D14" s="44">
        <f>SUM(F14+H14+J14)</f>
        <v>0</v>
      </c>
      <c r="E14" s="45"/>
      <c r="F14" s="46"/>
      <c r="G14" s="45"/>
      <c r="H14" s="46"/>
      <c r="I14" s="45"/>
      <c r="J14" s="47"/>
      <c r="K14" s="48"/>
      <c r="L14" s="49"/>
      <c r="M14" s="48"/>
      <c r="N14" s="49"/>
      <c r="O14" s="48"/>
      <c r="P14" s="49"/>
      <c r="Q14" s="48"/>
      <c r="R14" s="49"/>
      <c r="S14" s="48"/>
      <c r="T14" s="49"/>
      <c r="U14" s="48"/>
      <c r="V14" s="49"/>
      <c r="W14" s="48"/>
      <c r="X14" s="49"/>
      <c r="Y14" s="48"/>
      <c r="Z14" s="49"/>
      <c r="AA14" s="48"/>
      <c r="AB14" s="49"/>
      <c r="AC14" s="48"/>
      <c r="AD14" s="49"/>
      <c r="AE14" s="48"/>
      <c r="AF14" s="49"/>
      <c r="AG14" s="48"/>
      <c r="AH14" s="49"/>
      <c r="AI14" s="48"/>
      <c r="AJ14" s="49"/>
      <c r="AK14" s="48"/>
      <c r="AL14" s="49"/>
      <c r="AM14" s="48"/>
      <c r="AN14" s="50"/>
      <c r="AO14" s="46"/>
      <c r="AP14" s="51"/>
      <c r="AQ14" s="51"/>
      <c r="AR14" s="52"/>
      <c r="AS14" s="52"/>
      <c r="AT14" s="37"/>
      <c r="AU14" s="38"/>
      <c r="AV14" s="38"/>
      <c r="AW14" s="38"/>
      <c r="AX14" s="38"/>
      <c r="AY14" s="38"/>
      <c r="AZ14" s="38"/>
      <c r="BA14" s="38"/>
      <c r="BB14" s="38"/>
      <c r="BC14" s="38"/>
      <c r="BD14" s="8"/>
      <c r="BE14" s="8"/>
      <c r="BF14" s="8"/>
      <c r="BW14" s="3"/>
      <c r="BY14" s="4"/>
      <c r="CA14" s="39"/>
      <c r="CG14" s="40">
        <v>0</v>
      </c>
      <c r="CH14" s="40"/>
      <c r="CI14" s="40">
        <v>0</v>
      </c>
      <c r="CJ14" s="40">
        <v>0</v>
      </c>
      <c r="CZ14" s="2"/>
    </row>
    <row r="15" spans="1:104" ht="16.350000000000001" customHeight="1" x14ac:dyDescent="0.2">
      <c r="A15" s="53" t="s">
        <v>35</v>
      </c>
      <c r="B15" s="42">
        <f t="shared" si="1"/>
        <v>0</v>
      </c>
      <c r="C15" s="43">
        <f>SUM(E15+G15+I15+K15+M15+O15+Q15+S15+U15+W15+Y15+AA15+AC15+AE15+AG15+AI15+AK15+AM15)</f>
        <v>0</v>
      </c>
      <c r="D15" s="44">
        <f>SUM(F15+H15+J15+L15+N15+P15+R15+T15+V15+X15+Z15+AB15+AD15+AF15+AH15+AJ15+AL15+AN15)</f>
        <v>0</v>
      </c>
      <c r="E15" s="45"/>
      <c r="F15" s="46"/>
      <c r="G15" s="45"/>
      <c r="H15" s="46"/>
      <c r="I15" s="45"/>
      <c r="J15" s="47"/>
      <c r="K15" s="45"/>
      <c r="L15" s="47"/>
      <c r="M15" s="45"/>
      <c r="N15" s="47"/>
      <c r="O15" s="45"/>
      <c r="P15" s="47"/>
      <c r="Q15" s="45"/>
      <c r="R15" s="47"/>
      <c r="S15" s="45"/>
      <c r="T15" s="47"/>
      <c r="U15" s="45"/>
      <c r="V15" s="47"/>
      <c r="W15" s="45"/>
      <c r="X15" s="47"/>
      <c r="Y15" s="45"/>
      <c r="Z15" s="47"/>
      <c r="AA15" s="45"/>
      <c r="AB15" s="47"/>
      <c r="AC15" s="45"/>
      <c r="AD15" s="47"/>
      <c r="AE15" s="45"/>
      <c r="AF15" s="47"/>
      <c r="AG15" s="45"/>
      <c r="AH15" s="47"/>
      <c r="AI15" s="45"/>
      <c r="AJ15" s="47"/>
      <c r="AK15" s="45"/>
      <c r="AL15" s="47"/>
      <c r="AM15" s="54"/>
      <c r="AN15" s="55"/>
      <c r="AO15" s="46"/>
      <c r="AP15" s="51"/>
      <c r="AQ15" s="51"/>
      <c r="AR15" s="52"/>
      <c r="AS15" s="52"/>
      <c r="AT15" s="37"/>
      <c r="AU15" s="38"/>
      <c r="AV15" s="38"/>
      <c r="AW15" s="38"/>
      <c r="AX15" s="38"/>
      <c r="AY15" s="38"/>
      <c r="AZ15" s="38"/>
      <c r="BA15" s="38"/>
      <c r="BB15" s="38"/>
      <c r="BC15" s="38"/>
      <c r="BD15" s="8"/>
      <c r="BE15" s="8"/>
      <c r="BF15" s="8"/>
      <c r="BW15" s="3"/>
      <c r="BY15" s="4"/>
      <c r="CA15" s="39"/>
      <c r="CG15" s="40">
        <v>0</v>
      </c>
      <c r="CH15" s="40"/>
      <c r="CI15" s="40">
        <v>0</v>
      </c>
      <c r="CJ15" s="40">
        <v>0</v>
      </c>
      <c r="CZ15" s="2"/>
    </row>
    <row r="16" spans="1:104" ht="16.350000000000001" customHeight="1" x14ac:dyDescent="0.2">
      <c r="A16" s="56" t="s">
        <v>36</v>
      </c>
      <c r="B16" s="57">
        <f t="shared" si="1"/>
        <v>0</v>
      </c>
      <c r="C16" s="58">
        <f>SUM(I16+K16+M16+O16+Q16+S16+U16+W16+Y16+AA16+AC16+AE16+AG16+AI16+AK16+AM16)</f>
        <v>0</v>
      </c>
      <c r="D16" s="59">
        <f>SUM(J16+L16+N16+P16+R16+T16+V16+X16+Z16+AB16+AD16+AF16+AH16+AJ16+AL16+AN16)</f>
        <v>0</v>
      </c>
      <c r="E16" s="48"/>
      <c r="F16" s="49"/>
      <c r="G16" s="60"/>
      <c r="H16" s="61"/>
      <c r="I16" s="45"/>
      <c r="J16" s="47"/>
      <c r="K16" s="45"/>
      <c r="L16" s="47"/>
      <c r="M16" s="45"/>
      <c r="N16" s="47"/>
      <c r="O16" s="45"/>
      <c r="P16" s="47"/>
      <c r="Q16" s="45"/>
      <c r="R16" s="47"/>
      <c r="S16" s="45"/>
      <c r="T16" s="47"/>
      <c r="U16" s="45"/>
      <c r="V16" s="47"/>
      <c r="W16" s="45"/>
      <c r="X16" s="47"/>
      <c r="Y16" s="45"/>
      <c r="Z16" s="47"/>
      <c r="AA16" s="45"/>
      <c r="AB16" s="47"/>
      <c r="AC16" s="45"/>
      <c r="AD16" s="47"/>
      <c r="AE16" s="45"/>
      <c r="AF16" s="47"/>
      <c r="AG16" s="45"/>
      <c r="AH16" s="47"/>
      <c r="AI16" s="45"/>
      <c r="AJ16" s="47"/>
      <c r="AK16" s="45"/>
      <c r="AL16" s="47"/>
      <c r="AM16" s="54"/>
      <c r="AN16" s="55"/>
      <c r="AO16" s="46"/>
      <c r="AP16" s="51"/>
      <c r="AQ16" s="51"/>
      <c r="AR16" s="52"/>
      <c r="AS16" s="52"/>
      <c r="AT16" s="37"/>
      <c r="AU16" s="38"/>
      <c r="AV16" s="38"/>
      <c r="AW16" s="38"/>
      <c r="AX16" s="38"/>
      <c r="AY16" s="38"/>
      <c r="AZ16" s="38"/>
      <c r="BA16" s="38"/>
      <c r="BB16" s="38"/>
      <c r="BC16" s="38"/>
      <c r="BD16" s="8"/>
      <c r="BE16" s="8"/>
      <c r="BF16" s="8"/>
      <c r="BW16" s="3"/>
      <c r="BY16" s="4"/>
      <c r="CA16" s="39"/>
      <c r="CG16" s="40">
        <v>0</v>
      </c>
      <c r="CH16" s="40"/>
      <c r="CI16" s="40">
        <v>0</v>
      </c>
      <c r="CJ16" s="40">
        <v>0</v>
      </c>
      <c r="CZ16" s="2"/>
    </row>
    <row r="17" spans="1:104" ht="16.350000000000001" customHeight="1" x14ac:dyDescent="0.2">
      <c r="A17" s="62" t="s">
        <v>37</v>
      </c>
      <c r="B17" s="42">
        <f t="shared" si="1"/>
        <v>0</v>
      </c>
      <c r="C17" s="43">
        <f>SUM(U17+W17+Y17+AA17+AC17+AE17+AG17+AI17+AK17+AM17)</f>
        <v>0</v>
      </c>
      <c r="D17" s="44">
        <f>SUM(V17+X17+Z17+AB17+AD17+AF17+AH17+AJ17+AL17+AN17)</f>
        <v>0</v>
      </c>
      <c r="E17" s="48"/>
      <c r="F17" s="63"/>
      <c r="G17" s="48"/>
      <c r="H17" s="63"/>
      <c r="I17" s="48"/>
      <c r="J17" s="49"/>
      <c r="K17" s="48"/>
      <c r="L17" s="49"/>
      <c r="M17" s="48"/>
      <c r="N17" s="49"/>
      <c r="O17" s="48"/>
      <c r="P17" s="49"/>
      <c r="Q17" s="48"/>
      <c r="R17" s="49"/>
      <c r="S17" s="48"/>
      <c r="T17" s="49"/>
      <c r="U17" s="45"/>
      <c r="V17" s="47"/>
      <c r="W17" s="45"/>
      <c r="X17" s="47"/>
      <c r="Y17" s="45"/>
      <c r="Z17" s="47"/>
      <c r="AA17" s="45"/>
      <c r="AB17" s="47"/>
      <c r="AC17" s="45"/>
      <c r="AD17" s="47"/>
      <c r="AE17" s="45"/>
      <c r="AF17" s="47"/>
      <c r="AG17" s="45"/>
      <c r="AH17" s="47"/>
      <c r="AI17" s="45"/>
      <c r="AJ17" s="47"/>
      <c r="AK17" s="45"/>
      <c r="AL17" s="47"/>
      <c r="AM17" s="54"/>
      <c r="AN17" s="55"/>
      <c r="AO17" s="46"/>
      <c r="AP17" s="51"/>
      <c r="AQ17" s="51"/>
      <c r="AR17" s="52"/>
      <c r="AS17" s="52"/>
      <c r="AT17" s="37"/>
      <c r="AU17" s="38"/>
      <c r="AV17" s="38"/>
      <c r="AW17" s="38"/>
      <c r="AX17" s="38"/>
      <c r="AY17" s="38"/>
      <c r="AZ17" s="38"/>
      <c r="BA17" s="38"/>
      <c r="BB17" s="38"/>
      <c r="BC17" s="38"/>
      <c r="BD17" s="8"/>
      <c r="BE17" s="8"/>
      <c r="BF17" s="8"/>
      <c r="BW17" s="3"/>
      <c r="BY17" s="4"/>
      <c r="CA17" s="39"/>
      <c r="CG17" s="40">
        <v>0</v>
      </c>
      <c r="CH17" s="40"/>
      <c r="CI17" s="40">
        <v>0</v>
      </c>
      <c r="CJ17" s="40">
        <v>0</v>
      </c>
      <c r="CZ17" s="2"/>
    </row>
    <row r="18" spans="1:104" ht="16.350000000000001" customHeight="1" x14ac:dyDescent="0.2">
      <c r="A18" s="64" t="s">
        <v>38</v>
      </c>
      <c r="B18" s="42">
        <f t="shared" si="1"/>
        <v>0</v>
      </c>
      <c r="C18" s="43">
        <f>SUM(E18+G18+I18+K18+M18+O18+Q18+S18+U18+W18+Y18+AA18+AC18+AE18+AG18+AI18+AK18+AM18)</f>
        <v>0</v>
      </c>
      <c r="D18" s="44">
        <f>SUM(F18+H18+J18+L18+N18+P18+R18+T18+V18+X18+Z18+AB18+AD18+AF18+AH18+AJ18+AL18+AN18)</f>
        <v>0</v>
      </c>
      <c r="E18" s="45"/>
      <c r="F18" s="46"/>
      <c r="G18" s="45"/>
      <c r="H18" s="46"/>
      <c r="I18" s="45"/>
      <c r="J18" s="47"/>
      <c r="K18" s="65"/>
      <c r="L18" s="47"/>
      <c r="M18" s="45"/>
      <c r="N18" s="47"/>
      <c r="O18" s="45"/>
      <c r="P18" s="47"/>
      <c r="Q18" s="45"/>
      <c r="R18" s="47"/>
      <c r="S18" s="45"/>
      <c r="T18" s="47"/>
      <c r="U18" s="45"/>
      <c r="V18" s="47"/>
      <c r="W18" s="45"/>
      <c r="X18" s="47"/>
      <c r="Y18" s="45"/>
      <c r="Z18" s="47"/>
      <c r="AA18" s="45"/>
      <c r="AB18" s="47"/>
      <c r="AC18" s="45"/>
      <c r="AD18" s="47"/>
      <c r="AE18" s="45"/>
      <c r="AF18" s="47"/>
      <c r="AG18" s="45"/>
      <c r="AH18" s="47"/>
      <c r="AI18" s="45"/>
      <c r="AJ18" s="47"/>
      <c r="AK18" s="45"/>
      <c r="AL18" s="47"/>
      <c r="AM18" s="54"/>
      <c r="AN18" s="55"/>
      <c r="AO18" s="46"/>
      <c r="AP18" s="51"/>
      <c r="AQ18" s="51"/>
      <c r="AR18" s="52"/>
      <c r="AS18" s="52"/>
      <c r="AT18" s="37"/>
      <c r="AU18" s="38"/>
      <c r="AV18" s="38"/>
      <c r="AW18" s="38"/>
      <c r="AX18" s="38"/>
      <c r="AY18" s="38"/>
      <c r="AZ18" s="38"/>
      <c r="BA18" s="38"/>
      <c r="BB18" s="38"/>
      <c r="BC18" s="38"/>
      <c r="BD18" s="8"/>
      <c r="BE18" s="8"/>
      <c r="BF18" s="8"/>
      <c r="BW18" s="3"/>
      <c r="BY18" s="4"/>
      <c r="CA18" s="39"/>
      <c r="CG18" s="40">
        <v>0</v>
      </c>
      <c r="CH18" s="40"/>
      <c r="CI18" s="40">
        <v>0</v>
      </c>
      <c r="CJ18" s="40">
        <v>0</v>
      </c>
      <c r="CZ18" s="2"/>
    </row>
    <row r="19" spans="1:104" ht="16.350000000000001" customHeight="1" x14ac:dyDescent="0.2">
      <c r="A19" s="66" t="s">
        <v>39</v>
      </c>
      <c r="B19" s="42">
        <f>SUM(C19:D19)</f>
        <v>0</v>
      </c>
      <c r="C19" s="67"/>
      <c r="D19" s="68">
        <f>SUM(L19+N19+P19+R19+T19+V19+X19+Z19+AB19+AD19+AF19)</f>
        <v>0</v>
      </c>
      <c r="E19" s="60"/>
      <c r="F19" s="61"/>
      <c r="G19" s="60"/>
      <c r="H19" s="61"/>
      <c r="I19" s="60"/>
      <c r="J19" s="69"/>
      <c r="K19" s="48"/>
      <c r="L19" s="70"/>
      <c r="M19" s="71"/>
      <c r="N19" s="70"/>
      <c r="O19" s="71"/>
      <c r="P19" s="70"/>
      <c r="Q19" s="71"/>
      <c r="R19" s="70"/>
      <c r="S19" s="71"/>
      <c r="T19" s="70"/>
      <c r="U19" s="71"/>
      <c r="V19" s="70"/>
      <c r="W19" s="71"/>
      <c r="X19" s="70"/>
      <c r="Y19" s="71"/>
      <c r="Z19" s="70"/>
      <c r="AA19" s="71"/>
      <c r="AB19" s="70"/>
      <c r="AC19" s="71"/>
      <c r="AD19" s="70"/>
      <c r="AE19" s="71"/>
      <c r="AF19" s="70"/>
      <c r="AG19" s="60"/>
      <c r="AH19" s="69"/>
      <c r="AI19" s="60"/>
      <c r="AJ19" s="69"/>
      <c r="AK19" s="60"/>
      <c r="AL19" s="69"/>
      <c r="AM19" s="72"/>
      <c r="AN19" s="50"/>
      <c r="AO19" s="73"/>
      <c r="AP19" s="74"/>
      <c r="AQ19" s="74"/>
      <c r="AR19" s="75"/>
      <c r="AS19" s="75"/>
      <c r="AT19" s="37"/>
      <c r="AU19" s="38"/>
      <c r="AV19" s="38"/>
      <c r="AW19" s="38"/>
      <c r="AX19" s="38"/>
      <c r="AY19" s="38"/>
      <c r="AZ19" s="38"/>
      <c r="BA19" s="38"/>
      <c r="BB19" s="38"/>
      <c r="BC19" s="38"/>
      <c r="BD19" s="8"/>
      <c r="BE19" s="8"/>
      <c r="BF19" s="8"/>
      <c r="BW19" s="3"/>
      <c r="BY19" s="4"/>
      <c r="CA19" s="39"/>
      <c r="CG19" s="40">
        <v>0</v>
      </c>
      <c r="CH19" s="40"/>
      <c r="CI19" s="40">
        <v>0</v>
      </c>
      <c r="CJ19" s="40">
        <v>0</v>
      </c>
      <c r="CZ19" s="2"/>
    </row>
    <row r="20" spans="1:104" ht="16.350000000000001" customHeight="1" x14ac:dyDescent="0.2">
      <c r="A20" s="66" t="s">
        <v>40</v>
      </c>
      <c r="B20" s="42">
        <f>SUM(C20:D20)</f>
        <v>0</v>
      </c>
      <c r="C20" s="67"/>
      <c r="D20" s="44">
        <f>SUM(F20+H20+J20+L20+N20+P20+R20+T20+V20+X20+Z20+AB20+AD20+AF20+AH20+AJ20+AL20+AN20)</f>
        <v>0</v>
      </c>
      <c r="E20" s="60"/>
      <c r="F20" s="46"/>
      <c r="G20" s="60"/>
      <c r="H20" s="46"/>
      <c r="I20" s="60"/>
      <c r="J20" s="70"/>
      <c r="K20" s="60"/>
      <c r="L20" s="70"/>
      <c r="M20" s="71"/>
      <c r="N20" s="70"/>
      <c r="O20" s="71"/>
      <c r="P20" s="70"/>
      <c r="Q20" s="71"/>
      <c r="R20" s="70"/>
      <c r="S20" s="71"/>
      <c r="T20" s="70"/>
      <c r="U20" s="71"/>
      <c r="V20" s="70"/>
      <c r="W20" s="71"/>
      <c r="X20" s="70"/>
      <c r="Y20" s="71"/>
      <c r="Z20" s="70"/>
      <c r="AA20" s="71"/>
      <c r="AB20" s="70"/>
      <c r="AC20" s="71"/>
      <c r="AD20" s="70"/>
      <c r="AE20" s="71"/>
      <c r="AF20" s="70"/>
      <c r="AG20" s="71"/>
      <c r="AH20" s="70"/>
      <c r="AI20" s="71"/>
      <c r="AJ20" s="70"/>
      <c r="AK20" s="71"/>
      <c r="AL20" s="70"/>
      <c r="AM20" s="71"/>
      <c r="AN20" s="76"/>
      <c r="AO20" s="73"/>
      <c r="AP20" s="74"/>
      <c r="AQ20" s="74"/>
      <c r="AR20" s="75"/>
      <c r="AS20" s="75"/>
      <c r="AT20" s="37"/>
      <c r="AU20" s="38"/>
      <c r="AV20" s="38"/>
      <c r="AW20" s="38"/>
      <c r="AX20" s="38"/>
      <c r="AY20" s="38"/>
      <c r="AZ20" s="38"/>
      <c r="BA20" s="38"/>
      <c r="BB20" s="38"/>
      <c r="BC20" s="38"/>
      <c r="BD20" s="8"/>
      <c r="BE20" s="8"/>
      <c r="BF20" s="8"/>
      <c r="BW20" s="3"/>
      <c r="BY20" s="4"/>
      <c r="CA20" s="39"/>
      <c r="CG20" s="40">
        <v>0</v>
      </c>
      <c r="CH20" s="40"/>
      <c r="CI20" s="40">
        <v>0</v>
      </c>
      <c r="CJ20" s="40">
        <v>0</v>
      </c>
      <c r="CZ20" s="2"/>
    </row>
    <row r="21" spans="1:104" ht="16.350000000000001" customHeight="1" x14ac:dyDescent="0.2">
      <c r="A21" s="66" t="s">
        <v>41</v>
      </c>
      <c r="B21" s="77">
        <f t="shared" si="1"/>
        <v>0</v>
      </c>
      <c r="C21" s="78">
        <f>SUM(O21+Q21+S21+U21+W21+Y21+AA21)</f>
        <v>0</v>
      </c>
      <c r="D21" s="44">
        <f>SUM(P21+R21+T21+V21+X21+Z21+AB21)</f>
        <v>0</v>
      </c>
      <c r="E21" s="60"/>
      <c r="F21" s="61"/>
      <c r="G21" s="60"/>
      <c r="H21" s="61"/>
      <c r="I21" s="60"/>
      <c r="J21" s="69"/>
      <c r="K21" s="48"/>
      <c r="L21" s="69"/>
      <c r="M21" s="60"/>
      <c r="N21" s="69"/>
      <c r="O21" s="79"/>
      <c r="P21" s="70"/>
      <c r="Q21" s="79"/>
      <c r="R21" s="70"/>
      <c r="S21" s="79"/>
      <c r="T21" s="70"/>
      <c r="U21" s="79"/>
      <c r="V21" s="70"/>
      <c r="W21" s="79"/>
      <c r="X21" s="70"/>
      <c r="Y21" s="79"/>
      <c r="Z21" s="70"/>
      <c r="AA21" s="79"/>
      <c r="AB21" s="70"/>
      <c r="AC21" s="60"/>
      <c r="AD21" s="69"/>
      <c r="AE21" s="60"/>
      <c r="AF21" s="69"/>
      <c r="AG21" s="71"/>
      <c r="AH21" s="69"/>
      <c r="AI21" s="60"/>
      <c r="AJ21" s="69"/>
      <c r="AK21" s="60"/>
      <c r="AL21" s="69"/>
      <c r="AM21" s="72"/>
      <c r="AN21" s="50"/>
      <c r="AO21" s="73"/>
      <c r="AP21" s="74"/>
      <c r="AQ21" s="74"/>
      <c r="AR21" s="75"/>
      <c r="AS21" s="75"/>
      <c r="AT21" s="37"/>
      <c r="AU21" s="38"/>
      <c r="AV21" s="38"/>
      <c r="AW21" s="38"/>
      <c r="AX21" s="38"/>
      <c r="AY21" s="38"/>
      <c r="AZ21" s="38"/>
      <c r="BA21" s="38"/>
      <c r="BB21" s="38"/>
      <c r="BC21" s="38"/>
      <c r="BD21" s="8"/>
      <c r="BE21" s="8"/>
      <c r="BF21" s="8"/>
      <c r="BW21" s="3"/>
      <c r="BY21" s="4"/>
      <c r="CA21" s="39"/>
      <c r="CG21" s="40">
        <v>0</v>
      </c>
      <c r="CH21" s="40"/>
      <c r="CI21" s="40">
        <v>0</v>
      </c>
      <c r="CJ21" s="40">
        <v>0</v>
      </c>
      <c r="CZ21" s="2"/>
    </row>
    <row r="22" spans="1:104" ht="16.350000000000001" customHeight="1" x14ac:dyDescent="0.2">
      <c r="A22" s="66" t="s">
        <v>42</v>
      </c>
      <c r="B22" s="77">
        <f t="shared" si="1"/>
        <v>0</v>
      </c>
      <c r="C22" s="78">
        <f>SUM(E22+G22+I22+K22+M22+O22+Q22+S22+U22+W22+Y22+AA22+AC22+AE22+AG22+AI22+AK22+AM22)</f>
        <v>0</v>
      </c>
      <c r="D22" s="68">
        <f>SUM(F22+H22+J22+L22+N22+P22+R22+T22+V22+X22+Z22+AB22+AD22+AF22+AH22+AJ22+AL22+AN22)</f>
        <v>0</v>
      </c>
      <c r="E22" s="79"/>
      <c r="F22" s="73"/>
      <c r="G22" s="79"/>
      <c r="H22" s="73"/>
      <c r="I22" s="79"/>
      <c r="J22" s="70"/>
      <c r="K22" s="65"/>
      <c r="L22" s="70"/>
      <c r="M22" s="79"/>
      <c r="N22" s="70"/>
      <c r="O22" s="79"/>
      <c r="P22" s="70"/>
      <c r="Q22" s="79"/>
      <c r="R22" s="70"/>
      <c r="S22" s="79"/>
      <c r="T22" s="70"/>
      <c r="U22" s="79"/>
      <c r="V22" s="70"/>
      <c r="W22" s="79"/>
      <c r="X22" s="70"/>
      <c r="Y22" s="79"/>
      <c r="Z22" s="70"/>
      <c r="AA22" s="79"/>
      <c r="AB22" s="70"/>
      <c r="AC22" s="79"/>
      <c r="AD22" s="70"/>
      <c r="AE22" s="79"/>
      <c r="AF22" s="70"/>
      <c r="AG22" s="79"/>
      <c r="AH22" s="70"/>
      <c r="AI22" s="79"/>
      <c r="AJ22" s="70"/>
      <c r="AK22" s="79"/>
      <c r="AL22" s="70"/>
      <c r="AM22" s="80"/>
      <c r="AN22" s="76"/>
      <c r="AO22" s="73"/>
      <c r="AP22" s="74"/>
      <c r="AQ22" s="74"/>
      <c r="AR22" s="75"/>
      <c r="AS22" s="75"/>
      <c r="AT22" s="37"/>
      <c r="AU22" s="38"/>
      <c r="AV22" s="38"/>
      <c r="AW22" s="38"/>
      <c r="AX22" s="38"/>
      <c r="AY22" s="38"/>
      <c r="AZ22" s="38"/>
      <c r="BA22" s="38"/>
      <c r="BB22" s="38"/>
      <c r="BC22" s="38"/>
      <c r="BD22" s="8"/>
      <c r="BE22" s="8"/>
      <c r="BF22" s="8"/>
      <c r="BW22" s="3"/>
      <c r="BY22" s="4"/>
      <c r="CG22" s="40">
        <v>0</v>
      </c>
      <c r="CH22" s="40"/>
      <c r="CI22" s="40">
        <v>0</v>
      </c>
      <c r="CJ22" s="40">
        <v>0</v>
      </c>
      <c r="CZ22" s="2"/>
    </row>
    <row r="23" spans="1:104" ht="16.350000000000001" customHeight="1" x14ac:dyDescent="0.2">
      <c r="A23" s="62" t="s">
        <v>43</v>
      </c>
      <c r="B23" s="77">
        <f t="shared" si="1"/>
        <v>0</v>
      </c>
      <c r="C23" s="78">
        <f>SUM(E23+G23+I23+K23+M23+O23+Q23+S23+U23+W23+Y23+AA23+AC23+AE23+AG23+AI23+AK23+AM23)</f>
        <v>0</v>
      </c>
      <c r="D23" s="68">
        <f>SUM(F23+H23+J23+L23+N23+P23+R23+T23+V23+X23+Z23+AB23+AD23+AF23+AH23+AJ23+AL23+AN23)</f>
        <v>0</v>
      </c>
      <c r="E23" s="79"/>
      <c r="F23" s="73"/>
      <c r="G23" s="79"/>
      <c r="H23" s="73"/>
      <c r="I23" s="79"/>
      <c r="J23" s="70"/>
      <c r="K23" s="65"/>
      <c r="L23" s="70"/>
      <c r="M23" s="79"/>
      <c r="N23" s="70"/>
      <c r="O23" s="79"/>
      <c r="P23" s="70"/>
      <c r="Q23" s="79"/>
      <c r="R23" s="70"/>
      <c r="S23" s="79"/>
      <c r="T23" s="70"/>
      <c r="U23" s="79"/>
      <c r="V23" s="70"/>
      <c r="W23" s="79"/>
      <c r="X23" s="70"/>
      <c r="Y23" s="79"/>
      <c r="Z23" s="70"/>
      <c r="AA23" s="79"/>
      <c r="AB23" s="70"/>
      <c r="AC23" s="79"/>
      <c r="AD23" s="70"/>
      <c r="AE23" s="79"/>
      <c r="AF23" s="70"/>
      <c r="AG23" s="79"/>
      <c r="AH23" s="70"/>
      <c r="AI23" s="79"/>
      <c r="AJ23" s="70"/>
      <c r="AK23" s="79"/>
      <c r="AL23" s="70"/>
      <c r="AM23" s="80"/>
      <c r="AN23" s="76"/>
      <c r="AO23" s="73"/>
      <c r="AP23" s="74"/>
      <c r="AQ23" s="74"/>
      <c r="AR23" s="75"/>
      <c r="AS23" s="75"/>
      <c r="AT23" s="37"/>
      <c r="AU23" s="38"/>
      <c r="AV23" s="38"/>
      <c r="AW23" s="38"/>
      <c r="AX23" s="38"/>
      <c r="AY23" s="38"/>
      <c r="AZ23" s="38"/>
      <c r="BA23" s="38"/>
      <c r="BB23" s="38"/>
      <c r="BC23" s="38"/>
      <c r="BD23" s="8"/>
      <c r="BE23" s="8"/>
      <c r="BF23" s="8"/>
      <c r="BW23" s="3"/>
      <c r="BY23" s="4"/>
      <c r="CG23" s="40">
        <v>0</v>
      </c>
      <c r="CH23" s="40"/>
      <c r="CI23" s="40">
        <v>0</v>
      </c>
      <c r="CJ23" s="40">
        <v>0</v>
      </c>
      <c r="CZ23" s="2"/>
    </row>
    <row r="24" spans="1:104" ht="16.350000000000001" customHeight="1" x14ac:dyDescent="0.2">
      <c r="A24" s="62" t="s">
        <v>44</v>
      </c>
      <c r="B24" s="42">
        <f t="shared" si="1"/>
        <v>0</v>
      </c>
      <c r="C24" s="43">
        <f>SUM(G24+I24+K24+M24+O24+Q24+S24+U24+W24+Y24+AA24+AC24+AE24+AG24+AI24+AK24+AM24)</f>
        <v>0</v>
      </c>
      <c r="D24" s="44">
        <f>SUM(H24+J24+L24+N24+P24+R24+T24+V24+X24+Z24+AB24+AD24+AF24+AH24+AJ24+AL24+AN24)</f>
        <v>0</v>
      </c>
      <c r="E24" s="48"/>
      <c r="F24" s="49"/>
      <c r="G24" s="79"/>
      <c r="H24" s="73"/>
      <c r="I24" s="79"/>
      <c r="J24" s="70"/>
      <c r="K24" s="65"/>
      <c r="L24" s="70"/>
      <c r="M24" s="79"/>
      <c r="N24" s="70"/>
      <c r="O24" s="79"/>
      <c r="P24" s="70"/>
      <c r="Q24" s="79"/>
      <c r="R24" s="70"/>
      <c r="S24" s="79"/>
      <c r="T24" s="70"/>
      <c r="U24" s="79"/>
      <c r="V24" s="70"/>
      <c r="W24" s="79"/>
      <c r="X24" s="70"/>
      <c r="Y24" s="79"/>
      <c r="Z24" s="70"/>
      <c r="AA24" s="79"/>
      <c r="AB24" s="70"/>
      <c r="AC24" s="79"/>
      <c r="AD24" s="70"/>
      <c r="AE24" s="79"/>
      <c r="AF24" s="70"/>
      <c r="AG24" s="79"/>
      <c r="AH24" s="70"/>
      <c r="AI24" s="79"/>
      <c r="AJ24" s="70"/>
      <c r="AK24" s="79"/>
      <c r="AL24" s="70"/>
      <c r="AM24" s="80"/>
      <c r="AN24" s="76"/>
      <c r="AO24" s="73"/>
      <c r="AP24" s="74"/>
      <c r="AQ24" s="74"/>
      <c r="AR24" s="75"/>
      <c r="AS24" s="75"/>
      <c r="AT24" s="37"/>
      <c r="AU24" s="38"/>
      <c r="AV24" s="38"/>
      <c r="AW24" s="38"/>
      <c r="AX24" s="38"/>
      <c r="AY24" s="38"/>
      <c r="AZ24" s="38"/>
      <c r="BA24" s="38"/>
      <c r="BB24" s="38"/>
      <c r="BC24" s="38"/>
      <c r="BD24" s="8"/>
      <c r="BE24" s="8"/>
      <c r="BF24" s="8"/>
      <c r="BW24" s="3"/>
      <c r="BY24" s="4"/>
      <c r="CG24" s="40">
        <v>0</v>
      </c>
      <c r="CH24" s="40"/>
      <c r="CI24" s="40">
        <v>0</v>
      </c>
      <c r="CJ24" s="40">
        <v>0</v>
      </c>
      <c r="CZ24" s="2"/>
    </row>
    <row r="25" spans="1:104" ht="16.350000000000001" customHeight="1" x14ac:dyDescent="0.2">
      <c r="A25" s="62" t="s">
        <v>45</v>
      </c>
      <c r="B25" s="42">
        <f t="shared" si="1"/>
        <v>0</v>
      </c>
      <c r="C25" s="43">
        <f>SUM(M25+O25+Q25+S25+U25+W25+Y25+AA25+AC25+AE25+AG25+AI25+AK25+AM25)</f>
        <v>0</v>
      </c>
      <c r="D25" s="44">
        <f>SUM(N25+P25+R25+T25+V25+X25+Z25+AB25+AD25+AF25+AH25+AJ25+AL25+AN25)</f>
        <v>0</v>
      </c>
      <c r="E25" s="81"/>
      <c r="F25" s="69"/>
      <c r="G25" s="60"/>
      <c r="H25" s="61"/>
      <c r="I25" s="60"/>
      <c r="J25" s="61"/>
      <c r="K25" s="60"/>
      <c r="L25" s="61"/>
      <c r="M25" s="79"/>
      <c r="N25" s="70"/>
      <c r="O25" s="79"/>
      <c r="P25" s="70"/>
      <c r="Q25" s="79"/>
      <c r="R25" s="70"/>
      <c r="S25" s="79"/>
      <c r="T25" s="70"/>
      <c r="U25" s="79"/>
      <c r="V25" s="70"/>
      <c r="W25" s="79"/>
      <c r="X25" s="70"/>
      <c r="Y25" s="79"/>
      <c r="Z25" s="70"/>
      <c r="AA25" s="79"/>
      <c r="AB25" s="70"/>
      <c r="AC25" s="79"/>
      <c r="AD25" s="70"/>
      <c r="AE25" s="79"/>
      <c r="AF25" s="70"/>
      <c r="AG25" s="79"/>
      <c r="AH25" s="70"/>
      <c r="AI25" s="79"/>
      <c r="AJ25" s="70"/>
      <c r="AK25" s="79"/>
      <c r="AL25" s="70"/>
      <c r="AM25" s="80"/>
      <c r="AN25" s="76"/>
      <c r="AO25" s="73"/>
      <c r="AP25" s="74"/>
      <c r="AQ25" s="74"/>
      <c r="AR25" s="75"/>
      <c r="AS25" s="75"/>
      <c r="AT25" s="37"/>
      <c r="AU25" s="38"/>
      <c r="AV25" s="38"/>
      <c r="AW25" s="38"/>
      <c r="AX25" s="38"/>
      <c r="AY25" s="38"/>
      <c r="AZ25" s="38"/>
      <c r="BA25" s="38"/>
      <c r="BB25" s="38"/>
      <c r="BC25" s="38"/>
      <c r="BD25" s="8"/>
      <c r="BE25" s="8"/>
      <c r="BF25" s="8"/>
      <c r="BW25" s="3"/>
      <c r="BY25" s="4"/>
      <c r="CG25" s="40">
        <v>0</v>
      </c>
      <c r="CH25" s="40"/>
      <c r="CI25" s="40">
        <v>0</v>
      </c>
      <c r="CJ25" s="40">
        <v>0</v>
      </c>
      <c r="CZ25" s="2"/>
    </row>
    <row r="26" spans="1:104" ht="16.350000000000001" customHeight="1" x14ac:dyDescent="0.2">
      <c r="A26" s="82" t="s">
        <v>46</v>
      </c>
      <c r="B26" s="940">
        <f t="shared" si="1"/>
        <v>0</v>
      </c>
      <c r="C26" s="941">
        <f>SUM(E26+G26+I26+K26+M26+O26+Q26+S26+U26+W26+Y26+AA26+AC26+AE26+AG26+AI26+AK26+AM26)</f>
        <v>0</v>
      </c>
      <c r="D26" s="726">
        <f>SUM(F26+H26+J26+L26+N26+P26+R26+T26+V26+X26+Z26+AB26+AD26+AF26+AH26+AJ26+AL26+AN26)</f>
        <v>0</v>
      </c>
      <c r="E26" s="942"/>
      <c r="F26" s="87"/>
      <c r="G26" s="88"/>
      <c r="H26" s="89"/>
      <c r="I26" s="88"/>
      <c r="J26" s="87"/>
      <c r="K26" s="943"/>
      <c r="L26" s="87"/>
      <c r="M26" s="88"/>
      <c r="N26" s="87"/>
      <c r="O26" s="88"/>
      <c r="P26" s="87"/>
      <c r="Q26" s="88"/>
      <c r="R26" s="87"/>
      <c r="S26" s="88"/>
      <c r="T26" s="87"/>
      <c r="U26" s="88"/>
      <c r="V26" s="87"/>
      <c r="W26" s="88"/>
      <c r="X26" s="87"/>
      <c r="Y26" s="88"/>
      <c r="Z26" s="87"/>
      <c r="AA26" s="88"/>
      <c r="AB26" s="87"/>
      <c r="AC26" s="88"/>
      <c r="AD26" s="87"/>
      <c r="AE26" s="88"/>
      <c r="AF26" s="87"/>
      <c r="AG26" s="88"/>
      <c r="AH26" s="87"/>
      <c r="AI26" s="88"/>
      <c r="AJ26" s="87"/>
      <c r="AK26" s="88"/>
      <c r="AL26" s="87"/>
      <c r="AM26" s="91"/>
      <c r="AN26" s="92"/>
      <c r="AO26" s="89"/>
      <c r="AP26" s="93"/>
      <c r="AQ26" s="93"/>
      <c r="AR26" s="94"/>
      <c r="AS26" s="94"/>
      <c r="AT26" s="37"/>
      <c r="AU26" s="38"/>
      <c r="AV26" s="38"/>
      <c r="AW26" s="38"/>
      <c r="AX26" s="38"/>
      <c r="AY26" s="38"/>
      <c r="AZ26" s="38"/>
      <c r="BA26" s="38"/>
      <c r="BB26" s="38"/>
      <c r="BC26" s="38"/>
      <c r="BD26" s="8"/>
      <c r="BE26" s="8"/>
      <c r="BF26" s="8"/>
      <c r="BW26" s="3"/>
      <c r="BY26" s="4"/>
      <c r="CG26" s="40">
        <v>0</v>
      </c>
      <c r="CH26" s="40"/>
      <c r="CI26" s="40">
        <v>0</v>
      </c>
      <c r="CJ26" s="40">
        <v>0</v>
      </c>
      <c r="CZ26" s="2"/>
    </row>
    <row r="27" spans="1:104" ht="31.35" customHeight="1" x14ac:dyDescent="0.2">
      <c r="A27" s="9" t="s">
        <v>47</v>
      </c>
      <c r="B27" s="10"/>
      <c r="C27" s="10"/>
      <c r="D27" s="10"/>
      <c r="E27" s="10"/>
      <c r="F27" s="729"/>
      <c r="G27" s="729" t="s">
        <v>48</v>
      </c>
      <c r="H27" s="730"/>
      <c r="I27" s="730"/>
      <c r="J27" s="729"/>
      <c r="K27" s="729"/>
      <c r="L27" s="729"/>
      <c r="M27" s="729"/>
      <c r="N27" s="729"/>
      <c r="O27" s="729"/>
      <c r="P27" s="729"/>
      <c r="Q27" s="729"/>
      <c r="R27" s="729"/>
      <c r="S27" s="729"/>
      <c r="T27" s="729"/>
      <c r="U27" s="729"/>
      <c r="V27" s="729"/>
      <c r="W27" s="729"/>
      <c r="X27" s="729"/>
      <c r="Y27" s="731"/>
      <c r="Z27" s="731"/>
      <c r="AA27" s="731"/>
      <c r="AB27" s="731"/>
      <c r="AC27" s="731"/>
      <c r="AD27" s="731"/>
      <c r="AE27" s="731"/>
      <c r="AF27" s="731"/>
      <c r="AG27" s="731"/>
      <c r="AH27" s="731"/>
      <c r="AI27" s="731"/>
      <c r="AJ27" s="731"/>
      <c r="AK27" s="731"/>
      <c r="AL27" s="731"/>
      <c r="AM27" s="731"/>
      <c r="AN27" s="731"/>
      <c r="AO27" s="731"/>
      <c r="AP27" s="443"/>
      <c r="AQ27" s="444"/>
      <c r="AR27" s="100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CG27" s="40"/>
      <c r="CH27" s="40"/>
      <c r="CI27" s="40"/>
      <c r="CJ27" s="40"/>
    </row>
    <row r="28" spans="1:104" ht="20.100000000000001" customHeight="1" x14ac:dyDescent="0.2">
      <c r="A28" s="3488" t="s">
        <v>49</v>
      </c>
      <c r="B28" s="3490" t="s">
        <v>4</v>
      </c>
      <c r="C28" s="3319"/>
      <c r="D28" s="3491"/>
      <c r="E28" s="3283" t="s">
        <v>5</v>
      </c>
      <c r="F28" s="3369"/>
      <c r="G28" s="3369"/>
      <c r="H28" s="3369"/>
      <c r="I28" s="3369"/>
      <c r="J28" s="3369"/>
      <c r="K28" s="3369"/>
      <c r="L28" s="3369"/>
      <c r="M28" s="3369"/>
      <c r="N28" s="3369"/>
      <c r="O28" s="3369"/>
      <c r="P28" s="3369"/>
      <c r="Q28" s="3369"/>
      <c r="R28" s="3369"/>
      <c r="S28" s="3369"/>
      <c r="T28" s="3369"/>
      <c r="U28" s="3369"/>
      <c r="V28" s="3369"/>
      <c r="W28" s="3369"/>
      <c r="X28" s="3369"/>
      <c r="Y28" s="3369"/>
      <c r="Z28" s="3369"/>
      <c r="AA28" s="3369"/>
      <c r="AB28" s="3369"/>
      <c r="AC28" s="3369"/>
      <c r="AD28" s="3369"/>
      <c r="AE28" s="3369"/>
      <c r="AF28" s="3369"/>
      <c r="AG28" s="3369"/>
      <c r="AH28" s="3369"/>
      <c r="AI28" s="3369"/>
      <c r="AJ28" s="3369"/>
      <c r="AK28" s="3369"/>
      <c r="AL28" s="3369"/>
      <c r="AM28" s="3369"/>
      <c r="AN28" s="3498"/>
      <c r="AO28" s="3491" t="s">
        <v>6</v>
      </c>
      <c r="AP28" s="3486" t="s">
        <v>7</v>
      </c>
      <c r="AQ28" s="3486" t="s">
        <v>8</v>
      </c>
      <c r="AR28" s="3486" t="s">
        <v>50</v>
      </c>
      <c r="AS28" s="3491" t="s">
        <v>9</v>
      </c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X28" s="2"/>
      <c r="CG28" s="40"/>
      <c r="CH28" s="40"/>
      <c r="CI28" s="40"/>
      <c r="CJ28" s="40"/>
    </row>
    <row r="29" spans="1:104" ht="20.100000000000001" customHeight="1" x14ac:dyDescent="0.2">
      <c r="A29" s="2888"/>
      <c r="B29" s="3483"/>
      <c r="C29" s="2894"/>
      <c r="D29" s="3393"/>
      <c r="E29" s="3283" t="s">
        <v>11</v>
      </c>
      <c r="F29" s="3406"/>
      <c r="G29" s="3283" t="s">
        <v>12</v>
      </c>
      <c r="H29" s="3406"/>
      <c r="I29" s="3283" t="s">
        <v>13</v>
      </c>
      <c r="J29" s="3406"/>
      <c r="K29" s="3283" t="s">
        <v>14</v>
      </c>
      <c r="L29" s="3406"/>
      <c r="M29" s="3283" t="s">
        <v>15</v>
      </c>
      <c r="N29" s="3406"/>
      <c r="O29" s="3283" t="s">
        <v>16</v>
      </c>
      <c r="P29" s="3406"/>
      <c r="Q29" s="3369" t="s">
        <v>17</v>
      </c>
      <c r="R29" s="3406"/>
      <c r="S29" s="3283" t="s">
        <v>18</v>
      </c>
      <c r="T29" s="3406"/>
      <c r="U29" s="3283" t="s">
        <v>19</v>
      </c>
      <c r="V29" s="3406"/>
      <c r="W29" s="3283" t="s">
        <v>20</v>
      </c>
      <c r="X29" s="3406"/>
      <c r="Y29" s="3283" t="s">
        <v>21</v>
      </c>
      <c r="Z29" s="3406"/>
      <c r="AA29" s="3283" t="s">
        <v>22</v>
      </c>
      <c r="AB29" s="3406"/>
      <c r="AC29" s="3369" t="s">
        <v>23</v>
      </c>
      <c r="AD29" s="3406"/>
      <c r="AE29" s="3283" t="s">
        <v>24</v>
      </c>
      <c r="AF29" s="3406"/>
      <c r="AG29" s="3369" t="s">
        <v>25</v>
      </c>
      <c r="AH29" s="3406"/>
      <c r="AI29" s="3283" t="s">
        <v>26</v>
      </c>
      <c r="AJ29" s="3406"/>
      <c r="AK29" s="3369" t="s">
        <v>27</v>
      </c>
      <c r="AL29" s="3406"/>
      <c r="AM29" s="3369" t="s">
        <v>28</v>
      </c>
      <c r="AN29" s="3498"/>
      <c r="AO29" s="2892"/>
      <c r="AP29" s="2871"/>
      <c r="AQ29" s="2871"/>
      <c r="AR29" s="2871"/>
      <c r="AS29" s="2892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X29" s="2"/>
      <c r="CG29" s="40"/>
      <c r="CH29" s="40"/>
      <c r="CI29" s="40"/>
      <c r="CJ29" s="40"/>
    </row>
    <row r="30" spans="1:104" ht="20.100000000000001" customHeight="1" x14ac:dyDescent="0.2">
      <c r="A30" s="3489"/>
      <c r="B30" s="926" t="s">
        <v>29</v>
      </c>
      <c r="C30" s="927" t="s">
        <v>30</v>
      </c>
      <c r="D30" s="732" t="s">
        <v>31</v>
      </c>
      <c r="E30" s="926" t="s">
        <v>30</v>
      </c>
      <c r="F30" s="944" t="s">
        <v>31</v>
      </c>
      <c r="G30" s="926" t="s">
        <v>30</v>
      </c>
      <c r="H30" s="944" t="s">
        <v>31</v>
      </c>
      <c r="I30" s="926" t="s">
        <v>30</v>
      </c>
      <c r="J30" s="944" t="s">
        <v>31</v>
      </c>
      <c r="K30" s="926" t="s">
        <v>30</v>
      </c>
      <c r="L30" s="944" t="s">
        <v>31</v>
      </c>
      <c r="M30" s="926" t="s">
        <v>30</v>
      </c>
      <c r="N30" s="944" t="s">
        <v>31</v>
      </c>
      <c r="O30" s="926" t="s">
        <v>30</v>
      </c>
      <c r="P30" s="944" t="s">
        <v>31</v>
      </c>
      <c r="Q30" s="926" t="s">
        <v>30</v>
      </c>
      <c r="R30" s="944" t="s">
        <v>31</v>
      </c>
      <c r="S30" s="926" t="s">
        <v>30</v>
      </c>
      <c r="T30" s="944" t="s">
        <v>31</v>
      </c>
      <c r="U30" s="926" t="s">
        <v>30</v>
      </c>
      <c r="V30" s="944" t="s">
        <v>31</v>
      </c>
      <c r="W30" s="926" t="s">
        <v>30</v>
      </c>
      <c r="X30" s="944" t="s">
        <v>31</v>
      </c>
      <c r="Y30" s="926" t="s">
        <v>30</v>
      </c>
      <c r="Z30" s="944" t="s">
        <v>31</v>
      </c>
      <c r="AA30" s="926" t="s">
        <v>30</v>
      </c>
      <c r="AB30" s="944" t="s">
        <v>31</v>
      </c>
      <c r="AC30" s="926" t="s">
        <v>30</v>
      </c>
      <c r="AD30" s="944" t="s">
        <v>31</v>
      </c>
      <c r="AE30" s="926" t="s">
        <v>30</v>
      </c>
      <c r="AF30" s="944" t="s">
        <v>31</v>
      </c>
      <c r="AG30" s="926" t="s">
        <v>30</v>
      </c>
      <c r="AH30" s="944" t="s">
        <v>31</v>
      </c>
      <c r="AI30" s="926" t="s">
        <v>30</v>
      </c>
      <c r="AJ30" s="944" t="s">
        <v>31</v>
      </c>
      <c r="AK30" s="661" t="s">
        <v>30</v>
      </c>
      <c r="AL30" s="944" t="s">
        <v>31</v>
      </c>
      <c r="AM30" s="926" t="s">
        <v>30</v>
      </c>
      <c r="AN30" s="945" t="s">
        <v>31</v>
      </c>
      <c r="AO30" s="3393"/>
      <c r="AP30" s="3487"/>
      <c r="AQ30" s="3487"/>
      <c r="AR30" s="3487"/>
      <c r="AS30" s="3393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X30" s="2"/>
      <c r="CG30" s="40"/>
      <c r="CH30" s="40"/>
      <c r="CI30" s="40"/>
      <c r="CJ30" s="40"/>
    </row>
    <row r="31" spans="1:104" ht="16.350000000000001" customHeight="1" x14ac:dyDescent="0.2">
      <c r="A31" s="908" t="s">
        <v>51</v>
      </c>
      <c r="B31" s="946">
        <f t="shared" ref="B31:B44" si="2">SUM(C31:D31)</f>
        <v>0</v>
      </c>
      <c r="C31" s="934">
        <f>SUM(E31+G31+I31+K31+M31+O31+Q31+S31+U31+W31+Y31+AA31+AC31+AE31+AG31+AI31+AK31+AM31)</f>
        <v>0</v>
      </c>
      <c r="D31" s="935">
        <f>SUM(F31+H31+J31+L31+N31+P31+R31+T31+V31+X31+Z31+AB31+AD31+AF31+AH31+AJ31+AL31+AN31)</f>
        <v>0</v>
      </c>
      <c r="E31" s="912"/>
      <c r="F31" s="913"/>
      <c r="G31" s="912"/>
      <c r="H31" s="936"/>
      <c r="I31" s="912"/>
      <c r="J31" s="936"/>
      <c r="K31" s="912"/>
      <c r="L31" s="936"/>
      <c r="M31" s="912"/>
      <c r="N31" s="936"/>
      <c r="O31" s="912"/>
      <c r="P31" s="936"/>
      <c r="Q31" s="915"/>
      <c r="R31" s="936"/>
      <c r="S31" s="912"/>
      <c r="T31" s="936"/>
      <c r="U31" s="912"/>
      <c r="V31" s="936"/>
      <c r="W31" s="912"/>
      <c r="X31" s="936"/>
      <c r="Y31" s="912"/>
      <c r="Z31" s="936"/>
      <c r="AA31" s="912"/>
      <c r="AB31" s="936"/>
      <c r="AC31" s="915"/>
      <c r="AD31" s="936"/>
      <c r="AE31" s="912"/>
      <c r="AF31" s="936"/>
      <c r="AG31" s="915"/>
      <c r="AH31" s="936"/>
      <c r="AI31" s="912"/>
      <c r="AJ31" s="936"/>
      <c r="AK31" s="915"/>
      <c r="AL31" s="936"/>
      <c r="AM31" s="947"/>
      <c r="AN31" s="497"/>
      <c r="AO31" s="939"/>
      <c r="AP31" s="938"/>
      <c r="AQ31" s="938"/>
      <c r="AR31" s="938"/>
      <c r="AS31" s="939"/>
      <c r="AT31" s="37"/>
      <c r="AU31" s="38"/>
      <c r="AV31" s="38"/>
      <c r="AW31" s="38"/>
      <c r="AX31" s="38"/>
      <c r="AY31" s="38"/>
      <c r="AZ31" s="38"/>
      <c r="BA31" s="38"/>
      <c r="BB31" s="38"/>
      <c r="BC31" s="8"/>
      <c r="BD31" s="8"/>
      <c r="BE31" s="8"/>
      <c r="BF31" s="8"/>
      <c r="BG31" s="8"/>
      <c r="BX31" s="2"/>
      <c r="CA31" s="39"/>
      <c r="CB31" s="39"/>
      <c r="CG31" s="40">
        <v>0</v>
      </c>
      <c r="CH31" s="40">
        <v>0</v>
      </c>
      <c r="CI31" s="40"/>
      <c r="CJ31" s="40"/>
    </row>
    <row r="32" spans="1:104" ht="16.350000000000001" customHeight="1" x14ac:dyDescent="0.2">
      <c r="A32" s="109" t="s">
        <v>52</v>
      </c>
      <c r="B32" s="42">
        <f t="shared" si="2"/>
        <v>0</v>
      </c>
      <c r="C32" s="43">
        <f t="shared" ref="C32:D33" si="3">SUM(E32+G32+I32+K32+M32+O32+Q32+S32+U32+W32+Y32+AA32+AC32+AE32+AG32+AI32+AK32+AM32)</f>
        <v>0</v>
      </c>
      <c r="D32" s="44">
        <f t="shared" si="3"/>
        <v>0</v>
      </c>
      <c r="E32" s="45"/>
      <c r="F32" s="46"/>
      <c r="G32" s="45"/>
      <c r="H32" s="47"/>
      <c r="I32" s="45"/>
      <c r="J32" s="47"/>
      <c r="K32" s="45"/>
      <c r="L32" s="47"/>
      <c r="M32" s="45"/>
      <c r="N32" s="47"/>
      <c r="O32" s="45"/>
      <c r="P32" s="47"/>
      <c r="Q32" s="110"/>
      <c r="R32" s="47"/>
      <c r="S32" s="45"/>
      <c r="T32" s="47"/>
      <c r="U32" s="45"/>
      <c r="V32" s="47"/>
      <c r="W32" s="45"/>
      <c r="X32" s="47"/>
      <c r="Y32" s="45"/>
      <c r="Z32" s="47"/>
      <c r="AA32" s="45"/>
      <c r="AB32" s="47"/>
      <c r="AC32" s="110"/>
      <c r="AD32" s="47"/>
      <c r="AE32" s="45"/>
      <c r="AF32" s="47"/>
      <c r="AG32" s="110"/>
      <c r="AH32" s="47"/>
      <c r="AI32" s="45"/>
      <c r="AJ32" s="47"/>
      <c r="AK32" s="110"/>
      <c r="AL32" s="47"/>
      <c r="AM32" s="111"/>
      <c r="AN32" s="55"/>
      <c r="AO32" s="112"/>
      <c r="AP32" s="113"/>
      <c r="AQ32" s="113"/>
      <c r="AR32" s="113"/>
      <c r="AS32" s="112"/>
      <c r="AT32" s="37"/>
      <c r="AU32" s="38"/>
      <c r="AV32" s="38"/>
      <c r="AW32" s="38"/>
      <c r="AX32" s="38"/>
      <c r="AY32" s="38"/>
      <c r="AZ32" s="38"/>
      <c r="BA32" s="38"/>
      <c r="BB32" s="38"/>
      <c r="BC32" s="8"/>
      <c r="BD32" s="8"/>
      <c r="BE32" s="8"/>
      <c r="BF32" s="8"/>
      <c r="BG32" s="8"/>
      <c r="BX32" s="2"/>
      <c r="CB32" s="39"/>
      <c r="CG32" s="40">
        <v>0</v>
      </c>
      <c r="CH32" s="40">
        <v>0</v>
      </c>
      <c r="CI32" s="40"/>
      <c r="CJ32" s="40"/>
    </row>
    <row r="33" spans="1:88" ht="16.350000000000001" customHeight="1" x14ac:dyDescent="0.2">
      <c r="A33" s="114" t="s">
        <v>53</v>
      </c>
      <c r="B33" s="42">
        <f t="shared" si="2"/>
        <v>0</v>
      </c>
      <c r="C33" s="43">
        <f t="shared" si="3"/>
        <v>0</v>
      </c>
      <c r="D33" s="68">
        <f t="shared" si="3"/>
        <v>0</v>
      </c>
      <c r="E33" s="45"/>
      <c r="F33" s="46"/>
      <c r="G33" s="45"/>
      <c r="H33" s="47"/>
      <c r="I33" s="45"/>
      <c r="J33" s="47"/>
      <c r="K33" s="45"/>
      <c r="L33" s="47"/>
      <c r="M33" s="45"/>
      <c r="N33" s="47"/>
      <c r="O33" s="45"/>
      <c r="P33" s="47"/>
      <c r="Q33" s="110"/>
      <c r="R33" s="47"/>
      <c r="S33" s="45"/>
      <c r="T33" s="47"/>
      <c r="U33" s="45"/>
      <c r="V33" s="47"/>
      <c r="W33" s="45"/>
      <c r="X33" s="47"/>
      <c r="Y33" s="45"/>
      <c r="Z33" s="47"/>
      <c r="AA33" s="45"/>
      <c r="AB33" s="47"/>
      <c r="AC33" s="110"/>
      <c r="AD33" s="47"/>
      <c r="AE33" s="45"/>
      <c r="AF33" s="47"/>
      <c r="AG33" s="110"/>
      <c r="AH33" s="47"/>
      <c r="AI33" s="45"/>
      <c r="AJ33" s="47"/>
      <c r="AK33" s="110"/>
      <c r="AL33" s="47"/>
      <c r="AM33" s="111"/>
      <c r="AN33" s="55"/>
      <c r="AO33" s="52"/>
      <c r="AP33" s="51"/>
      <c r="AQ33" s="51"/>
      <c r="AR33" s="51"/>
      <c r="AS33" s="52"/>
      <c r="AT33" s="37"/>
      <c r="AU33" s="38"/>
      <c r="AV33" s="38"/>
      <c r="AW33" s="38"/>
      <c r="AX33" s="38"/>
      <c r="AY33" s="38"/>
      <c r="AZ33" s="38"/>
      <c r="BA33" s="38"/>
      <c r="BB33" s="38"/>
      <c r="BC33" s="8"/>
      <c r="BD33" s="8"/>
      <c r="BE33" s="8"/>
      <c r="BF33" s="8"/>
      <c r="BG33" s="8"/>
      <c r="BX33" s="2"/>
      <c r="CB33" s="39"/>
      <c r="CG33" s="40">
        <v>0</v>
      </c>
      <c r="CH33" s="40">
        <v>0</v>
      </c>
      <c r="CI33" s="40"/>
      <c r="CJ33" s="40"/>
    </row>
    <row r="34" spans="1:88" ht="16.350000000000001" customHeight="1" x14ac:dyDescent="0.2">
      <c r="A34" s="114" t="s">
        <v>54</v>
      </c>
      <c r="B34" s="42">
        <f t="shared" si="2"/>
        <v>0</v>
      </c>
      <c r="C34" s="43">
        <f>SUM(O34+Q34+S34+U34+W34+Y34+AA34)</f>
        <v>0</v>
      </c>
      <c r="D34" s="68">
        <f>SUM(P34+R34+T34+V34+X34+Z34+AB34)</f>
        <v>0</v>
      </c>
      <c r="E34" s="60"/>
      <c r="F34" s="61"/>
      <c r="G34" s="60"/>
      <c r="H34" s="69"/>
      <c r="I34" s="60"/>
      <c r="J34" s="69"/>
      <c r="K34" s="60"/>
      <c r="L34" s="69"/>
      <c r="M34" s="60"/>
      <c r="N34" s="69"/>
      <c r="O34" s="45"/>
      <c r="P34" s="47"/>
      <c r="Q34" s="110"/>
      <c r="R34" s="47"/>
      <c r="S34" s="45"/>
      <c r="T34" s="47"/>
      <c r="U34" s="45"/>
      <c r="V34" s="47"/>
      <c r="W34" s="45"/>
      <c r="X34" s="47"/>
      <c r="Y34" s="45"/>
      <c r="Z34" s="47"/>
      <c r="AA34" s="45"/>
      <c r="AB34" s="70"/>
      <c r="AC34" s="115"/>
      <c r="AD34" s="69"/>
      <c r="AE34" s="60"/>
      <c r="AF34" s="69"/>
      <c r="AG34" s="115"/>
      <c r="AH34" s="69"/>
      <c r="AI34" s="60"/>
      <c r="AJ34" s="69"/>
      <c r="AK34" s="115"/>
      <c r="AL34" s="69"/>
      <c r="AM34" s="116"/>
      <c r="AN34" s="50"/>
      <c r="AO34" s="52"/>
      <c r="AP34" s="51"/>
      <c r="AQ34" s="51"/>
      <c r="AR34" s="51"/>
      <c r="AS34" s="52"/>
      <c r="AT34" s="37"/>
      <c r="AU34" s="38"/>
      <c r="AV34" s="38"/>
      <c r="AW34" s="38"/>
      <c r="AX34" s="38"/>
      <c r="AY34" s="38"/>
      <c r="AZ34" s="38"/>
      <c r="BA34" s="38"/>
      <c r="BB34" s="38"/>
      <c r="BC34" s="8"/>
      <c r="BD34" s="8"/>
      <c r="BE34" s="8"/>
      <c r="BF34" s="8"/>
      <c r="BG34" s="8"/>
      <c r="BX34" s="2"/>
      <c r="CB34" s="39"/>
      <c r="CG34" s="40">
        <v>0</v>
      </c>
      <c r="CH34" s="40">
        <v>0</v>
      </c>
      <c r="CI34" s="40"/>
      <c r="CJ34" s="40"/>
    </row>
    <row r="35" spans="1:88" ht="16.350000000000001" customHeight="1" x14ac:dyDescent="0.2">
      <c r="A35" s="114" t="s">
        <v>55</v>
      </c>
      <c r="B35" s="42">
        <f>SUM(C35:D35)</f>
        <v>0</v>
      </c>
      <c r="C35" s="43">
        <f>SUM(E35+G35+I35+K35+M35+O35+Q35+S35+U35+W35+Y35+AA35+AC35+AE35+AG35+AI35+AK35+AM35)</f>
        <v>0</v>
      </c>
      <c r="D35" s="68">
        <f t="shared" ref="C35:D44" si="4">SUM(F35+H35+J35+L35+N35+P35+R35+T35+V35+X35+Z35+AB35+AD35+AF35+AH35+AJ35+AL35+AN35)</f>
        <v>0</v>
      </c>
      <c r="E35" s="45"/>
      <c r="F35" s="46"/>
      <c r="G35" s="45"/>
      <c r="H35" s="47"/>
      <c r="I35" s="45"/>
      <c r="J35" s="47"/>
      <c r="K35" s="45"/>
      <c r="L35" s="47"/>
      <c r="M35" s="45"/>
      <c r="N35" s="47"/>
      <c r="O35" s="45"/>
      <c r="P35" s="47"/>
      <c r="Q35" s="110"/>
      <c r="R35" s="47"/>
      <c r="S35" s="45"/>
      <c r="T35" s="47"/>
      <c r="U35" s="45"/>
      <c r="V35" s="47"/>
      <c r="W35" s="45"/>
      <c r="X35" s="47"/>
      <c r="Y35" s="45"/>
      <c r="Z35" s="47"/>
      <c r="AA35" s="45"/>
      <c r="AB35" s="47"/>
      <c r="AC35" s="110"/>
      <c r="AD35" s="47"/>
      <c r="AE35" s="45"/>
      <c r="AF35" s="47"/>
      <c r="AG35" s="110"/>
      <c r="AH35" s="47"/>
      <c r="AI35" s="45"/>
      <c r="AJ35" s="47"/>
      <c r="AK35" s="110"/>
      <c r="AL35" s="47"/>
      <c r="AM35" s="111"/>
      <c r="AN35" s="55"/>
      <c r="AO35" s="112"/>
      <c r="AP35" s="113"/>
      <c r="AQ35" s="113"/>
      <c r="AR35" s="113"/>
      <c r="AS35" s="112"/>
      <c r="AT35" s="37"/>
      <c r="AU35" s="38"/>
      <c r="AV35" s="38"/>
      <c r="AW35" s="38"/>
      <c r="AX35" s="38"/>
      <c r="AY35" s="38"/>
      <c r="AZ35" s="38"/>
      <c r="BA35" s="38"/>
      <c r="BB35" s="38"/>
      <c r="BC35" s="8"/>
      <c r="BD35" s="8"/>
      <c r="BE35" s="8"/>
      <c r="BF35" s="8"/>
      <c r="BG35" s="8"/>
      <c r="BX35" s="2"/>
      <c r="CB35" s="39"/>
      <c r="CG35" s="40">
        <v>0</v>
      </c>
      <c r="CH35" s="40">
        <v>0</v>
      </c>
      <c r="CI35" s="40"/>
      <c r="CJ35" s="40"/>
    </row>
    <row r="36" spans="1:88" ht="16.350000000000001" customHeight="1" x14ac:dyDescent="0.2">
      <c r="A36" s="114" t="s">
        <v>56</v>
      </c>
      <c r="B36" s="117">
        <f>SUM(C36:D36)</f>
        <v>0</v>
      </c>
      <c r="C36" s="118">
        <f>SUM(K36+M36+O36+Q36+S36+U36+W36+Y36+AA36+AC36+AE36+AG36+AI36+AK36+AM36)</f>
        <v>0</v>
      </c>
      <c r="D36" s="68">
        <f>SUM(L36+N36+P36+R36+T36+V36+X36+Z36+AB36+AD36+AF36+AH36+AJ36+AL36+AN36)</f>
        <v>0</v>
      </c>
      <c r="E36" s="119"/>
      <c r="F36" s="120"/>
      <c r="G36" s="119"/>
      <c r="H36" s="121"/>
      <c r="I36" s="119"/>
      <c r="J36" s="121"/>
      <c r="K36" s="45"/>
      <c r="L36" s="47"/>
      <c r="M36" s="45"/>
      <c r="N36" s="47"/>
      <c r="O36" s="45"/>
      <c r="P36" s="47"/>
      <c r="Q36" s="110"/>
      <c r="R36" s="47"/>
      <c r="S36" s="45"/>
      <c r="T36" s="47"/>
      <c r="U36" s="45"/>
      <c r="V36" s="47"/>
      <c r="W36" s="45"/>
      <c r="X36" s="47"/>
      <c r="Y36" s="45"/>
      <c r="Z36" s="47"/>
      <c r="AA36" s="45"/>
      <c r="AB36" s="47"/>
      <c r="AC36" s="110"/>
      <c r="AD36" s="47"/>
      <c r="AE36" s="45"/>
      <c r="AF36" s="47"/>
      <c r="AG36" s="110"/>
      <c r="AH36" s="47"/>
      <c r="AI36" s="45"/>
      <c r="AJ36" s="47"/>
      <c r="AK36" s="110"/>
      <c r="AL36" s="47"/>
      <c r="AM36" s="111"/>
      <c r="AN36" s="55"/>
      <c r="AO36" s="112"/>
      <c r="AP36" s="113"/>
      <c r="AQ36" s="113"/>
      <c r="AR36" s="113"/>
      <c r="AS36" s="112"/>
      <c r="AT36" s="37"/>
      <c r="AU36" s="38"/>
      <c r="AV36" s="38"/>
      <c r="AW36" s="38"/>
      <c r="AX36" s="38"/>
      <c r="AY36" s="38"/>
      <c r="AZ36" s="38"/>
      <c r="BA36" s="38"/>
      <c r="BB36" s="38"/>
      <c r="BC36" s="8"/>
      <c r="BD36" s="8"/>
      <c r="BE36" s="8"/>
      <c r="BF36" s="8"/>
      <c r="BG36" s="8"/>
      <c r="BX36" s="2"/>
      <c r="CB36" s="39"/>
      <c r="CG36" s="40">
        <v>0</v>
      </c>
      <c r="CH36" s="40">
        <v>0</v>
      </c>
      <c r="CI36" s="40"/>
      <c r="CJ36" s="40"/>
    </row>
    <row r="37" spans="1:88" ht="16.350000000000001" customHeight="1" x14ac:dyDescent="0.2">
      <c r="A37" s="62" t="s">
        <v>57</v>
      </c>
      <c r="B37" s="42">
        <f t="shared" si="2"/>
        <v>0</v>
      </c>
      <c r="C37" s="43">
        <f t="shared" si="4"/>
        <v>0</v>
      </c>
      <c r="D37" s="44">
        <f t="shared" si="4"/>
        <v>0</v>
      </c>
      <c r="E37" s="45"/>
      <c r="F37" s="46"/>
      <c r="G37" s="45"/>
      <c r="H37" s="47"/>
      <c r="I37" s="45"/>
      <c r="J37" s="47"/>
      <c r="K37" s="45"/>
      <c r="L37" s="47"/>
      <c r="M37" s="45"/>
      <c r="N37" s="47"/>
      <c r="O37" s="45"/>
      <c r="P37" s="47"/>
      <c r="Q37" s="110"/>
      <c r="R37" s="47"/>
      <c r="S37" s="45"/>
      <c r="T37" s="47"/>
      <c r="U37" s="45"/>
      <c r="V37" s="47"/>
      <c r="W37" s="45"/>
      <c r="X37" s="47"/>
      <c r="Y37" s="45"/>
      <c r="Z37" s="47"/>
      <c r="AA37" s="45"/>
      <c r="AB37" s="47"/>
      <c r="AC37" s="110"/>
      <c r="AD37" s="47"/>
      <c r="AE37" s="45"/>
      <c r="AF37" s="47"/>
      <c r="AG37" s="110"/>
      <c r="AH37" s="47"/>
      <c r="AI37" s="45"/>
      <c r="AJ37" s="47"/>
      <c r="AK37" s="110"/>
      <c r="AL37" s="47"/>
      <c r="AM37" s="111"/>
      <c r="AN37" s="55"/>
      <c r="AO37" s="52"/>
      <c r="AP37" s="51"/>
      <c r="AQ37" s="51"/>
      <c r="AR37" s="51"/>
      <c r="AS37" s="52"/>
      <c r="AT37" s="37"/>
      <c r="AU37" s="38"/>
      <c r="AV37" s="38"/>
      <c r="AW37" s="38"/>
      <c r="AX37" s="38"/>
      <c r="AY37" s="38"/>
      <c r="AZ37" s="38"/>
      <c r="BA37" s="38"/>
      <c r="BB37" s="38"/>
      <c r="BC37" s="8"/>
      <c r="BD37" s="8"/>
      <c r="BE37" s="8"/>
      <c r="BF37" s="8"/>
      <c r="BG37" s="8"/>
      <c r="BX37" s="2"/>
      <c r="CG37" s="40">
        <v>0</v>
      </c>
      <c r="CH37" s="40">
        <v>0</v>
      </c>
      <c r="CI37" s="40"/>
      <c r="CJ37" s="40"/>
    </row>
    <row r="38" spans="1:88" ht="16.350000000000001" customHeight="1" x14ac:dyDescent="0.2">
      <c r="A38" s="62" t="s">
        <v>58</v>
      </c>
      <c r="B38" s="42">
        <f>SUM(C38:D38)</f>
        <v>0</v>
      </c>
      <c r="C38" s="43">
        <f>SUM(E38+G38+I38+K38+M38+O38+Q38+S38+U38+W38+Y38+AA38+AC38+AE38+AG38+AI38+AK38+AM38)</f>
        <v>0</v>
      </c>
      <c r="D38" s="44">
        <f>SUM(F38+H38+J38+L38+N38+P38+R38+T38+V38+X38+Z38+AB38+AD38+AF38+AH38+AJ38+AL38+AN38)</f>
        <v>0</v>
      </c>
      <c r="E38" s="45"/>
      <c r="F38" s="46"/>
      <c r="G38" s="45"/>
      <c r="H38" s="47"/>
      <c r="I38" s="45"/>
      <c r="J38" s="47"/>
      <c r="K38" s="45"/>
      <c r="L38" s="47"/>
      <c r="M38" s="45"/>
      <c r="N38" s="47"/>
      <c r="O38" s="45"/>
      <c r="P38" s="47"/>
      <c r="Q38" s="110"/>
      <c r="R38" s="47"/>
      <c r="S38" s="45"/>
      <c r="T38" s="47"/>
      <c r="U38" s="45"/>
      <c r="V38" s="47"/>
      <c r="W38" s="45"/>
      <c r="X38" s="47"/>
      <c r="Y38" s="45"/>
      <c r="Z38" s="47"/>
      <c r="AA38" s="45"/>
      <c r="AB38" s="47"/>
      <c r="AC38" s="110"/>
      <c r="AD38" s="47"/>
      <c r="AE38" s="45"/>
      <c r="AF38" s="47"/>
      <c r="AG38" s="110"/>
      <c r="AH38" s="47"/>
      <c r="AI38" s="45"/>
      <c r="AJ38" s="47"/>
      <c r="AK38" s="110"/>
      <c r="AL38" s="47"/>
      <c r="AM38" s="111"/>
      <c r="AN38" s="55"/>
      <c r="AO38" s="52"/>
      <c r="AP38" s="51"/>
      <c r="AQ38" s="51"/>
      <c r="AR38" s="51"/>
      <c r="AS38" s="52"/>
      <c r="AT38" s="37"/>
      <c r="AU38" s="38"/>
      <c r="AV38" s="38"/>
      <c r="AW38" s="38"/>
      <c r="AX38" s="38"/>
      <c r="AY38" s="38"/>
      <c r="AZ38" s="38"/>
      <c r="BA38" s="38"/>
      <c r="BB38" s="38"/>
      <c r="BC38" s="8"/>
      <c r="BD38" s="8"/>
      <c r="BE38" s="8"/>
      <c r="BF38" s="8"/>
      <c r="BG38" s="8"/>
      <c r="BX38" s="2"/>
      <c r="CG38" s="40"/>
      <c r="CH38" s="40"/>
      <c r="CI38" s="40"/>
      <c r="CJ38" s="40"/>
    </row>
    <row r="39" spans="1:88" ht="16.350000000000001" customHeight="1" x14ac:dyDescent="0.2">
      <c r="A39" s="62" t="s">
        <v>59</v>
      </c>
      <c r="B39" s="42">
        <f>SUM(C39:D39)</f>
        <v>0</v>
      </c>
      <c r="C39" s="43">
        <f>SUM(E39+G39+I39+K39+M39+O39+Q39+S39+U39+W39+Y39+AA39+AC39+AE39+AG39+AI39+AK39+AM39)</f>
        <v>0</v>
      </c>
      <c r="D39" s="44">
        <f>SUM(F39+H39+J39+L39+N39+P39+R39+T39+V39+X39+Z39+AB39+AD39+AF39+AH39+AJ39+AL39+AN39)</f>
        <v>0</v>
      </c>
      <c r="E39" s="45"/>
      <c r="F39" s="46"/>
      <c r="G39" s="45"/>
      <c r="H39" s="47"/>
      <c r="I39" s="45"/>
      <c r="J39" s="47"/>
      <c r="K39" s="45"/>
      <c r="L39" s="47"/>
      <c r="M39" s="45"/>
      <c r="N39" s="47"/>
      <c r="O39" s="45"/>
      <c r="P39" s="47"/>
      <c r="Q39" s="110"/>
      <c r="R39" s="47"/>
      <c r="S39" s="45"/>
      <c r="T39" s="47"/>
      <c r="U39" s="45"/>
      <c r="V39" s="47"/>
      <c r="W39" s="45"/>
      <c r="X39" s="47"/>
      <c r="Y39" s="45"/>
      <c r="Z39" s="47"/>
      <c r="AA39" s="45"/>
      <c r="AB39" s="47"/>
      <c r="AC39" s="110"/>
      <c r="AD39" s="47"/>
      <c r="AE39" s="45"/>
      <c r="AF39" s="47"/>
      <c r="AG39" s="110"/>
      <c r="AH39" s="47"/>
      <c r="AI39" s="45"/>
      <c r="AJ39" s="47"/>
      <c r="AK39" s="110"/>
      <c r="AL39" s="47"/>
      <c r="AM39" s="111"/>
      <c r="AN39" s="55"/>
      <c r="AO39" s="52"/>
      <c r="AP39" s="51"/>
      <c r="AQ39" s="51"/>
      <c r="AR39" s="51"/>
      <c r="AS39" s="52"/>
      <c r="AT39" s="37"/>
      <c r="AU39" s="38"/>
      <c r="AV39" s="38"/>
      <c r="AW39" s="38"/>
      <c r="AX39" s="38"/>
      <c r="AY39" s="38"/>
      <c r="AZ39" s="38"/>
      <c r="BA39" s="38"/>
      <c r="BB39" s="38"/>
      <c r="BC39" s="8"/>
      <c r="BD39" s="8"/>
      <c r="BE39" s="8"/>
      <c r="BF39" s="8"/>
      <c r="BG39" s="8"/>
      <c r="BX39" s="2"/>
      <c r="CG39" s="40"/>
      <c r="CH39" s="40"/>
      <c r="CI39" s="40"/>
      <c r="CJ39" s="40"/>
    </row>
    <row r="40" spans="1:88" ht="16.350000000000001" customHeight="1" x14ac:dyDescent="0.2">
      <c r="A40" s="62" t="s">
        <v>60</v>
      </c>
      <c r="B40" s="42">
        <f t="shared" si="2"/>
        <v>0</v>
      </c>
      <c r="C40" s="43">
        <f t="shared" si="4"/>
        <v>0</v>
      </c>
      <c r="D40" s="44">
        <f t="shared" si="4"/>
        <v>0</v>
      </c>
      <c r="E40" s="45"/>
      <c r="F40" s="46"/>
      <c r="G40" s="45"/>
      <c r="H40" s="47"/>
      <c r="I40" s="45"/>
      <c r="J40" s="47"/>
      <c r="K40" s="45"/>
      <c r="L40" s="47"/>
      <c r="M40" s="45"/>
      <c r="N40" s="47"/>
      <c r="O40" s="45"/>
      <c r="P40" s="47"/>
      <c r="Q40" s="110"/>
      <c r="R40" s="47"/>
      <c r="S40" s="45"/>
      <c r="T40" s="47"/>
      <c r="U40" s="45"/>
      <c r="V40" s="47"/>
      <c r="W40" s="45"/>
      <c r="X40" s="47"/>
      <c r="Y40" s="45"/>
      <c r="Z40" s="47"/>
      <c r="AA40" s="45"/>
      <c r="AB40" s="47"/>
      <c r="AC40" s="110"/>
      <c r="AD40" s="47"/>
      <c r="AE40" s="45"/>
      <c r="AF40" s="47"/>
      <c r="AG40" s="110"/>
      <c r="AH40" s="47"/>
      <c r="AI40" s="45"/>
      <c r="AJ40" s="47"/>
      <c r="AK40" s="110"/>
      <c r="AL40" s="47"/>
      <c r="AM40" s="111"/>
      <c r="AN40" s="55"/>
      <c r="AO40" s="52"/>
      <c r="AP40" s="51"/>
      <c r="AQ40" s="51"/>
      <c r="AR40" s="51"/>
      <c r="AS40" s="52"/>
      <c r="AT40" s="37"/>
      <c r="AU40" s="38"/>
      <c r="AV40" s="38"/>
      <c r="AW40" s="38"/>
      <c r="AX40" s="38"/>
      <c r="AY40" s="38"/>
      <c r="AZ40" s="38"/>
      <c r="BA40" s="38"/>
      <c r="BB40" s="38"/>
      <c r="BC40" s="8"/>
      <c r="BD40" s="8"/>
      <c r="BE40" s="8"/>
      <c r="BF40" s="8"/>
      <c r="BG40" s="8"/>
      <c r="BX40" s="2"/>
      <c r="CG40" s="40"/>
      <c r="CH40" s="40"/>
      <c r="CI40" s="40"/>
      <c r="CJ40" s="40"/>
    </row>
    <row r="41" spans="1:88" ht="16.350000000000001" customHeight="1" x14ac:dyDescent="0.2">
      <c r="A41" s="62" t="s">
        <v>61</v>
      </c>
      <c r="B41" s="42">
        <f t="shared" si="2"/>
        <v>0</v>
      </c>
      <c r="C41" s="43">
        <f t="shared" si="4"/>
        <v>0</v>
      </c>
      <c r="D41" s="44">
        <f t="shared" si="4"/>
        <v>0</v>
      </c>
      <c r="E41" s="45"/>
      <c r="F41" s="46"/>
      <c r="G41" s="45"/>
      <c r="H41" s="47"/>
      <c r="I41" s="45"/>
      <c r="J41" s="47"/>
      <c r="K41" s="45"/>
      <c r="L41" s="47"/>
      <c r="M41" s="45"/>
      <c r="N41" s="47"/>
      <c r="O41" s="45"/>
      <c r="P41" s="47"/>
      <c r="Q41" s="110"/>
      <c r="R41" s="47"/>
      <c r="S41" s="45"/>
      <c r="T41" s="47"/>
      <c r="U41" s="45"/>
      <c r="V41" s="47"/>
      <c r="W41" s="45"/>
      <c r="X41" s="47"/>
      <c r="Y41" s="45"/>
      <c r="Z41" s="47"/>
      <c r="AA41" s="45"/>
      <c r="AB41" s="47"/>
      <c r="AC41" s="110"/>
      <c r="AD41" s="47"/>
      <c r="AE41" s="45"/>
      <c r="AF41" s="47"/>
      <c r="AG41" s="110"/>
      <c r="AH41" s="47"/>
      <c r="AI41" s="45"/>
      <c r="AJ41" s="47"/>
      <c r="AK41" s="110"/>
      <c r="AL41" s="47"/>
      <c r="AM41" s="111"/>
      <c r="AN41" s="55"/>
      <c r="AO41" s="75"/>
      <c r="AP41" s="74"/>
      <c r="AQ41" s="74"/>
      <c r="AR41" s="74"/>
      <c r="AS41" s="75"/>
      <c r="AT41" s="37"/>
      <c r="AU41" s="38"/>
      <c r="AV41" s="38"/>
      <c r="AW41" s="38"/>
      <c r="AX41" s="38"/>
      <c r="AY41" s="38"/>
      <c r="AZ41" s="38"/>
      <c r="BA41" s="38"/>
      <c r="BB41" s="38"/>
      <c r="BC41" s="8"/>
      <c r="BD41" s="8"/>
      <c r="BE41" s="8"/>
      <c r="BF41" s="8"/>
      <c r="BG41" s="8"/>
      <c r="BX41" s="2"/>
      <c r="CG41" s="40"/>
      <c r="CH41" s="40"/>
      <c r="CI41" s="40"/>
      <c r="CJ41" s="40"/>
    </row>
    <row r="42" spans="1:88" ht="16.350000000000001" customHeight="1" x14ac:dyDescent="0.2">
      <c r="A42" s="62" t="s">
        <v>62</v>
      </c>
      <c r="B42" s="42">
        <f t="shared" si="2"/>
        <v>0</v>
      </c>
      <c r="C42" s="43">
        <f t="shared" si="4"/>
        <v>0</v>
      </c>
      <c r="D42" s="44">
        <f t="shared" si="4"/>
        <v>0</v>
      </c>
      <c r="E42" s="45"/>
      <c r="F42" s="46"/>
      <c r="G42" s="45"/>
      <c r="H42" s="47"/>
      <c r="I42" s="45"/>
      <c r="J42" s="47"/>
      <c r="K42" s="45"/>
      <c r="L42" s="47"/>
      <c r="M42" s="45"/>
      <c r="N42" s="47"/>
      <c r="O42" s="45"/>
      <c r="P42" s="47"/>
      <c r="Q42" s="110"/>
      <c r="R42" s="47"/>
      <c r="S42" s="45"/>
      <c r="T42" s="47"/>
      <c r="U42" s="45"/>
      <c r="V42" s="47"/>
      <c r="W42" s="45"/>
      <c r="X42" s="47"/>
      <c r="Y42" s="45"/>
      <c r="Z42" s="47"/>
      <c r="AA42" s="45"/>
      <c r="AB42" s="47"/>
      <c r="AC42" s="110"/>
      <c r="AD42" s="47"/>
      <c r="AE42" s="45"/>
      <c r="AF42" s="47"/>
      <c r="AG42" s="110"/>
      <c r="AH42" s="47"/>
      <c r="AI42" s="45"/>
      <c r="AJ42" s="47"/>
      <c r="AK42" s="110"/>
      <c r="AL42" s="47"/>
      <c r="AM42" s="111"/>
      <c r="AN42" s="55"/>
      <c r="AO42" s="75"/>
      <c r="AP42" s="74"/>
      <c r="AQ42" s="74"/>
      <c r="AR42" s="74"/>
      <c r="AS42" s="75"/>
      <c r="AT42" s="37"/>
      <c r="AU42" s="38"/>
      <c r="AV42" s="38"/>
      <c r="AW42" s="38"/>
      <c r="AX42" s="38"/>
      <c r="AY42" s="38"/>
      <c r="AZ42" s="38"/>
      <c r="BA42" s="38"/>
      <c r="BB42" s="38"/>
      <c r="BC42" s="8"/>
      <c r="BD42" s="8"/>
      <c r="BE42" s="8"/>
      <c r="BF42" s="8"/>
      <c r="BG42" s="8"/>
      <c r="BX42" s="2"/>
      <c r="CG42" s="40"/>
      <c r="CH42" s="40"/>
      <c r="CI42" s="40"/>
      <c r="CJ42" s="40"/>
    </row>
    <row r="43" spans="1:88" ht="16.350000000000001" customHeight="1" x14ac:dyDescent="0.2">
      <c r="A43" s="62" t="s">
        <v>63</v>
      </c>
      <c r="B43" s="42">
        <f t="shared" si="2"/>
        <v>0</v>
      </c>
      <c r="C43" s="43">
        <f t="shared" si="4"/>
        <v>0</v>
      </c>
      <c r="D43" s="44">
        <f t="shared" si="4"/>
        <v>0</v>
      </c>
      <c r="E43" s="45"/>
      <c r="F43" s="46"/>
      <c r="G43" s="45"/>
      <c r="H43" s="47"/>
      <c r="I43" s="45"/>
      <c r="J43" s="47"/>
      <c r="K43" s="45"/>
      <c r="L43" s="47"/>
      <c r="M43" s="45"/>
      <c r="N43" s="47"/>
      <c r="O43" s="45"/>
      <c r="P43" s="47"/>
      <c r="Q43" s="110"/>
      <c r="R43" s="47"/>
      <c r="S43" s="45"/>
      <c r="T43" s="47"/>
      <c r="U43" s="45"/>
      <c r="V43" s="47"/>
      <c r="W43" s="45"/>
      <c r="X43" s="47"/>
      <c r="Y43" s="45"/>
      <c r="Z43" s="47"/>
      <c r="AA43" s="45"/>
      <c r="AB43" s="47"/>
      <c r="AC43" s="110"/>
      <c r="AD43" s="47"/>
      <c r="AE43" s="45"/>
      <c r="AF43" s="47"/>
      <c r="AG43" s="110"/>
      <c r="AH43" s="47"/>
      <c r="AI43" s="45"/>
      <c r="AJ43" s="47"/>
      <c r="AK43" s="110"/>
      <c r="AL43" s="47"/>
      <c r="AM43" s="111"/>
      <c r="AN43" s="55"/>
      <c r="AO43" s="75"/>
      <c r="AP43" s="74"/>
      <c r="AQ43" s="74"/>
      <c r="AR43" s="74"/>
      <c r="AS43" s="75"/>
      <c r="AT43" s="37"/>
      <c r="AU43" s="38"/>
      <c r="AV43" s="38"/>
      <c r="AW43" s="38"/>
      <c r="AX43" s="38"/>
      <c r="AY43" s="38"/>
      <c r="AZ43" s="38"/>
      <c r="BA43" s="38"/>
      <c r="BB43" s="38"/>
      <c r="BC43" s="8"/>
      <c r="BD43" s="8"/>
      <c r="BE43" s="8"/>
      <c r="BF43" s="8"/>
      <c r="BG43" s="8"/>
      <c r="BX43" s="2"/>
      <c r="CG43" s="40"/>
      <c r="CH43" s="40"/>
      <c r="CI43" s="40"/>
      <c r="CJ43" s="40"/>
    </row>
    <row r="44" spans="1:88" ht="16.350000000000001" customHeight="1" x14ac:dyDescent="0.2">
      <c r="A44" s="122" t="s">
        <v>64</v>
      </c>
      <c r="B44" s="123">
        <f t="shared" si="2"/>
        <v>0</v>
      </c>
      <c r="C44" s="124">
        <f t="shared" si="4"/>
        <v>0</v>
      </c>
      <c r="D44" s="125">
        <f t="shared" si="4"/>
        <v>0</v>
      </c>
      <c r="E44" s="88"/>
      <c r="F44" s="89"/>
      <c r="G44" s="88"/>
      <c r="H44" s="87"/>
      <c r="I44" s="88"/>
      <c r="J44" s="87"/>
      <c r="K44" s="88"/>
      <c r="L44" s="87"/>
      <c r="M44" s="88"/>
      <c r="N44" s="87"/>
      <c r="O44" s="88"/>
      <c r="P44" s="87"/>
      <c r="Q44" s="126"/>
      <c r="R44" s="87"/>
      <c r="S44" s="88"/>
      <c r="T44" s="87"/>
      <c r="U44" s="88"/>
      <c r="V44" s="87"/>
      <c r="W44" s="88"/>
      <c r="X44" s="87"/>
      <c r="Y44" s="88"/>
      <c r="Z44" s="87"/>
      <c r="AA44" s="88"/>
      <c r="AB44" s="87"/>
      <c r="AC44" s="126"/>
      <c r="AD44" s="87"/>
      <c r="AE44" s="88"/>
      <c r="AF44" s="87"/>
      <c r="AG44" s="126"/>
      <c r="AH44" s="87"/>
      <c r="AI44" s="88"/>
      <c r="AJ44" s="87"/>
      <c r="AK44" s="126"/>
      <c r="AL44" s="87"/>
      <c r="AM44" s="127"/>
      <c r="AN44" s="92"/>
      <c r="AO44" s="94"/>
      <c r="AP44" s="93"/>
      <c r="AQ44" s="93"/>
      <c r="AR44" s="93"/>
      <c r="AS44" s="94"/>
      <c r="AT44" s="37"/>
      <c r="AU44" s="38"/>
      <c r="AV44" s="38"/>
      <c r="AW44" s="38"/>
      <c r="AX44" s="38"/>
      <c r="AY44" s="38"/>
      <c r="AZ44" s="38"/>
      <c r="BA44" s="38"/>
      <c r="BB44" s="38"/>
      <c r="BC44" s="8"/>
      <c r="BD44" s="8"/>
      <c r="BE44" s="8"/>
      <c r="BF44" s="8"/>
      <c r="BG44" s="8"/>
      <c r="BX44" s="2"/>
      <c r="CG44" s="40"/>
      <c r="CH44" s="40"/>
      <c r="CI44" s="40"/>
      <c r="CJ44" s="40"/>
    </row>
    <row r="45" spans="1:88" ht="31.35" customHeight="1" x14ac:dyDescent="0.2">
      <c r="A45" s="9" t="s">
        <v>65</v>
      </c>
      <c r="B45" s="9"/>
      <c r="C45" s="9"/>
      <c r="D45" s="9"/>
      <c r="E45" s="9"/>
      <c r="F45" s="9"/>
      <c r="G45" s="9"/>
      <c r="H45" s="9"/>
      <c r="I45" s="10"/>
      <c r="J45" s="10"/>
      <c r="K45" s="10"/>
      <c r="L45" s="10"/>
      <c r="M45" s="10"/>
      <c r="N45" s="6"/>
      <c r="O45" s="6"/>
      <c r="P45" s="6"/>
      <c r="Q45" s="6"/>
      <c r="R45" s="6"/>
      <c r="S45" s="6"/>
      <c r="T45" s="6"/>
      <c r="U45" s="6"/>
      <c r="V45" s="6"/>
      <c r="W45" s="6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28"/>
      <c r="AP45" s="129"/>
      <c r="AQ45" s="948"/>
      <c r="AR45" s="949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CG45" s="40"/>
      <c r="CH45" s="40"/>
      <c r="CI45" s="40"/>
      <c r="CJ45" s="40"/>
    </row>
    <row r="46" spans="1:88" ht="16.350000000000001" customHeight="1" x14ac:dyDescent="0.25">
      <c r="A46" s="3488" t="s">
        <v>49</v>
      </c>
      <c r="B46" s="3486" t="s">
        <v>4</v>
      </c>
      <c r="C46" s="3263" t="s">
        <v>66</v>
      </c>
      <c r="D46" s="3403"/>
      <c r="E46" s="3403"/>
      <c r="F46" s="3405"/>
      <c r="G46" s="3263" t="s">
        <v>67</v>
      </c>
      <c r="H46" s="3403"/>
      <c r="I46" s="3403"/>
      <c r="J46" s="3405"/>
      <c r="K46" s="6"/>
      <c r="L46" s="2973"/>
      <c r="M46" s="2973"/>
      <c r="N46" s="2973"/>
      <c r="O46" s="2973"/>
      <c r="P46" s="2973"/>
      <c r="Q46" s="2973"/>
      <c r="R46" s="2973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950"/>
      <c r="AR46" s="133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CG46" s="40"/>
      <c r="CH46" s="40"/>
      <c r="CI46" s="40"/>
      <c r="CJ46" s="40"/>
    </row>
    <row r="47" spans="1:88" ht="27.75" customHeight="1" x14ac:dyDescent="0.2">
      <c r="A47" s="3489"/>
      <c r="B47" s="3487"/>
      <c r="C47" s="951" t="s">
        <v>68</v>
      </c>
      <c r="D47" s="951" t="s">
        <v>69</v>
      </c>
      <c r="E47" s="927" t="s">
        <v>70</v>
      </c>
      <c r="F47" s="707" t="s">
        <v>71</v>
      </c>
      <c r="G47" s="951" t="s">
        <v>68</v>
      </c>
      <c r="H47" s="951" t="s">
        <v>69</v>
      </c>
      <c r="I47" s="927" t="s">
        <v>70</v>
      </c>
      <c r="J47" s="707" t="s">
        <v>71</v>
      </c>
      <c r="K47" s="6"/>
      <c r="L47" s="952"/>
      <c r="M47" s="952"/>
      <c r="N47" s="953"/>
      <c r="O47" s="952"/>
      <c r="P47" s="952"/>
      <c r="Q47" s="952"/>
      <c r="R47" s="952"/>
      <c r="S47" s="952"/>
      <c r="T47" s="952"/>
      <c r="U47" s="952"/>
      <c r="V47" s="952"/>
      <c r="W47" s="952"/>
      <c r="X47" s="952"/>
      <c r="Y47" s="952"/>
      <c r="Z47" s="952"/>
      <c r="AA47" s="952"/>
      <c r="AB47" s="952"/>
      <c r="AC47" s="952"/>
      <c r="AD47" s="952"/>
      <c r="AE47" s="952"/>
      <c r="AF47" s="952"/>
      <c r="AG47" s="952"/>
      <c r="AH47" s="952"/>
      <c r="AI47" s="952"/>
      <c r="AJ47" s="952"/>
      <c r="AK47" s="952"/>
      <c r="AL47" s="952"/>
      <c r="AM47" s="952"/>
      <c r="AN47" s="952"/>
      <c r="AO47" s="952"/>
      <c r="AP47" s="952"/>
      <c r="AQ47" s="954"/>
      <c r="AR47" s="954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CG47" s="40"/>
      <c r="CH47" s="40"/>
      <c r="CI47" s="40"/>
      <c r="CJ47" s="40"/>
    </row>
    <row r="48" spans="1:88" ht="16.350000000000001" customHeight="1" x14ac:dyDescent="0.2">
      <c r="A48" s="138" t="s">
        <v>72</v>
      </c>
      <c r="B48" s="139">
        <f>SUM(C48:J48)</f>
        <v>0</v>
      </c>
      <c r="C48" s="912"/>
      <c r="D48" s="955"/>
      <c r="E48" s="955"/>
      <c r="F48" s="913"/>
      <c r="G48" s="912"/>
      <c r="H48" s="955"/>
      <c r="I48" s="955"/>
      <c r="J48" s="936"/>
      <c r="K48" s="141"/>
      <c r="L48" s="956"/>
      <c r="M48" s="956"/>
      <c r="N48" s="957"/>
      <c r="O48" s="956"/>
      <c r="P48" s="956"/>
      <c r="Q48" s="956"/>
      <c r="R48" s="956"/>
      <c r="S48" s="956"/>
      <c r="T48" s="956"/>
      <c r="U48" s="956"/>
      <c r="V48" s="956"/>
      <c r="W48" s="956"/>
      <c r="X48" s="958"/>
      <c r="Y48" s="958"/>
      <c r="Z48" s="958"/>
      <c r="AA48" s="958"/>
      <c r="AB48" s="958"/>
      <c r="AC48" s="958"/>
      <c r="AD48" s="958"/>
      <c r="AE48" s="958"/>
      <c r="AF48" s="958"/>
      <c r="AG48" s="958"/>
      <c r="AH48" s="958"/>
      <c r="AI48" s="958"/>
      <c r="AJ48" s="958"/>
      <c r="AK48" s="958"/>
      <c r="AL48" s="958"/>
      <c r="AM48" s="958"/>
      <c r="AN48" s="958"/>
      <c r="AO48" s="958"/>
      <c r="AP48" s="958"/>
      <c r="AQ48" s="959"/>
      <c r="AR48" s="959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CG48" s="40"/>
      <c r="CH48" s="40"/>
      <c r="CI48" s="40"/>
      <c r="CJ48" s="40"/>
    </row>
    <row r="49" spans="1:88" ht="16.350000000000001" customHeight="1" x14ac:dyDescent="0.2">
      <c r="A49" s="82" t="s">
        <v>73</v>
      </c>
      <c r="B49" s="144">
        <f>SUM(C49:J49)</f>
        <v>0</v>
      </c>
      <c r="C49" s="88"/>
      <c r="D49" s="145"/>
      <c r="E49" s="145"/>
      <c r="F49" s="89"/>
      <c r="G49" s="88"/>
      <c r="H49" s="145"/>
      <c r="I49" s="145"/>
      <c r="J49" s="87"/>
      <c r="K49" s="141"/>
      <c r="L49" s="956"/>
      <c r="M49" s="956"/>
      <c r="N49" s="960"/>
      <c r="O49" s="956"/>
      <c r="P49" s="956"/>
      <c r="Q49" s="956"/>
      <c r="R49" s="956"/>
      <c r="S49" s="956"/>
      <c r="T49" s="956"/>
      <c r="U49" s="956"/>
      <c r="V49" s="956"/>
      <c r="W49" s="956"/>
      <c r="X49" s="958"/>
      <c r="Y49" s="958"/>
      <c r="Z49" s="958"/>
      <c r="AA49" s="958"/>
      <c r="AB49" s="958"/>
      <c r="AC49" s="958"/>
      <c r="AD49" s="958"/>
      <c r="AE49" s="958"/>
      <c r="AF49" s="958"/>
      <c r="AG49" s="958"/>
      <c r="AH49" s="958"/>
      <c r="AI49" s="958"/>
      <c r="AJ49" s="958"/>
      <c r="AK49" s="958"/>
      <c r="AL49" s="958"/>
      <c r="AM49" s="958"/>
      <c r="AN49" s="958"/>
      <c r="AO49" s="958"/>
      <c r="AP49" s="958"/>
      <c r="AQ49" s="959"/>
      <c r="AR49" s="959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CG49" s="40"/>
      <c r="CH49" s="40"/>
      <c r="CI49" s="40"/>
      <c r="CJ49" s="40"/>
    </row>
    <row r="50" spans="1:88" ht="31.35" customHeight="1" x14ac:dyDescent="0.2">
      <c r="A50" s="147" t="s">
        <v>74</v>
      </c>
      <c r="B50" s="147"/>
      <c r="C50" s="147"/>
      <c r="D50" s="147"/>
      <c r="E50" s="147"/>
      <c r="F50" s="147"/>
      <c r="G50" s="961"/>
      <c r="H50" s="961"/>
      <c r="I50" s="961"/>
      <c r="J50" s="961"/>
      <c r="K50" s="961"/>
      <c r="L50" s="961"/>
      <c r="M50" s="961"/>
      <c r="N50" s="961"/>
      <c r="O50" s="962"/>
      <c r="P50" s="147"/>
      <c r="Q50" s="961"/>
      <c r="R50" s="961"/>
      <c r="S50" s="962"/>
      <c r="T50" s="147"/>
      <c r="U50" s="961"/>
      <c r="V50" s="962"/>
      <c r="W50" s="147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958"/>
      <c r="AM50" s="963"/>
      <c r="AN50" s="963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CG50" s="40"/>
      <c r="CH50" s="40"/>
      <c r="CI50" s="40"/>
      <c r="CJ50" s="40"/>
    </row>
    <row r="51" spans="1:88" ht="16.350000000000001" customHeight="1" x14ac:dyDescent="0.2">
      <c r="A51" s="3488" t="s">
        <v>75</v>
      </c>
      <c r="B51" s="3490" t="s">
        <v>32</v>
      </c>
      <c r="C51" s="3319"/>
      <c r="D51" s="3491"/>
      <c r="E51" s="3492" t="s">
        <v>5</v>
      </c>
      <c r="F51" s="3369"/>
      <c r="G51" s="3369"/>
      <c r="H51" s="3369"/>
      <c r="I51" s="3369"/>
      <c r="J51" s="3369"/>
      <c r="K51" s="3369"/>
      <c r="L51" s="3369"/>
      <c r="M51" s="3369"/>
      <c r="N51" s="3369"/>
      <c r="O51" s="3369"/>
      <c r="P51" s="3369"/>
      <c r="Q51" s="3369"/>
      <c r="R51" s="3369"/>
      <c r="S51" s="3369"/>
      <c r="T51" s="3369"/>
      <c r="U51" s="3369"/>
      <c r="V51" s="3493"/>
      <c r="W51" s="3486" t="s">
        <v>6</v>
      </c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CG51" s="40"/>
      <c r="CH51" s="40"/>
      <c r="CI51" s="40"/>
      <c r="CJ51" s="40"/>
    </row>
    <row r="52" spans="1:88" ht="16.350000000000001" customHeight="1" x14ac:dyDescent="0.2">
      <c r="A52" s="2888"/>
      <c r="B52" s="3483"/>
      <c r="C52" s="2894"/>
      <c r="D52" s="3393"/>
      <c r="E52" s="3486" t="s">
        <v>11</v>
      </c>
      <c r="F52" s="3319" t="s">
        <v>12</v>
      </c>
      <c r="G52" s="3486" t="s">
        <v>13</v>
      </c>
      <c r="H52" s="3319" t="s">
        <v>14</v>
      </c>
      <c r="I52" s="3486" t="s">
        <v>15</v>
      </c>
      <c r="J52" s="3319" t="s">
        <v>16</v>
      </c>
      <c r="K52" s="3486" t="s">
        <v>17</v>
      </c>
      <c r="L52" s="3319" t="s">
        <v>18</v>
      </c>
      <c r="M52" s="3486" t="s">
        <v>19</v>
      </c>
      <c r="N52" s="3319" t="s">
        <v>20</v>
      </c>
      <c r="O52" s="3486" t="s">
        <v>21</v>
      </c>
      <c r="P52" s="3319" t="s">
        <v>22</v>
      </c>
      <c r="Q52" s="3486" t="s">
        <v>23</v>
      </c>
      <c r="R52" s="3319" t="s">
        <v>24</v>
      </c>
      <c r="S52" s="3486" t="s">
        <v>25</v>
      </c>
      <c r="T52" s="3319" t="s">
        <v>26</v>
      </c>
      <c r="U52" s="3486" t="s">
        <v>27</v>
      </c>
      <c r="V52" s="3491" t="s">
        <v>28</v>
      </c>
      <c r="W52" s="2871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CG52" s="40"/>
      <c r="CH52" s="40"/>
      <c r="CI52" s="40"/>
      <c r="CJ52" s="40"/>
    </row>
    <row r="53" spans="1:88" ht="16.350000000000001" customHeight="1" x14ac:dyDescent="0.2">
      <c r="A53" s="3489"/>
      <c r="B53" s="964" t="s">
        <v>29</v>
      </c>
      <c r="C53" s="704" t="s">
        <v>30</v>
      </c>
      <c r="D53" s="964" t="s">
        <v>31</v>
      </c>
      <c r="E53" s="3487"/>
      <c r="F53" s="2894"/>
      <c r="G53" s="3487"/>
      <c r="H53" s="2894"/>
      <c r="I53" s="3487"/>
      <c r="J53" s="2894"/>
      <c r="K53" s="3487"/>
      <c r="L53" s="2894"/>
      <c r="M53" s="3487"/>
      <c r="N53" s="2894"/>
      <c r="O53" s="3487"/>
      <c r="P53" s="2894"/>
      <c r="Q53" s="3487"/>
      <c r="R53" s="2894"/>
      <c r="S53" s="3487"/>
      <c r="T53" s="2894"/>
      <c r="U53" s="3487"/>
      <c r="V53" s="3393"/>
      <c r="W53" s="3487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CG53" s="40"/>
      <c r="CH53" s="40"/>
      <c r="CI53" s="40"/>
      <c r="CJ53" s="40"/>
    </row>
    <row r="54" spans="1:88" ht="16.350000000000001" customHeight="1" x14ac:dyDescent="0.2">
      <c r="A54" s="965" t="s">
        <v>76</v>
      </c>
      <c r="B54" s="966">
        <f>SUM(B55:B56)</f>
        <v>0</v>
      </c>
      <c r="C54" s="967">
        <f>SUM(C55:C56)</f>
        <v>0</v>
      </c>
      <c r="D54" s="968">
        <f t="shared" ref="D54:W54" si="5">SUM(D55:D56)</f>
        <v>0</v>
      </c>
      <c r="E54" s="969">
        <f t="shared" si="5"/>
        <v>0</v>
      </c>
      <c r="F54" s="970">
        <f t="shared" si="5"/>
        <v>0</v>
      </c>
      <c r="G54" s="969">
        <f t="shared" si="5"/>
        <v>0</v>
      </c>
      <c r="H54" s="970">
        <f t="shared" si="5"/>
        <v>0</v>
      </c>
      <c r="I54" s="969">
        <f t="shared" si="5"/>
        <v>0</v>
      </c>
      <c r="J54" s="970">
        <f t="shared" si="5"/>
        <v>0</v>
      </c>
      <c r="K54" s="969">
        <f t="shared" si="5"/>
        <v>0</v>
      </c>
      <c r="L54" s="970">
        <f t="shared" si="5"/>
        <v>0</v>
      </c>
      <c r="M54" s="969">
        <f t="shared" si="5"/>
        <v>0</v>
      </c>
      <c r="N54" s="970">
        <f t="shared" si="5"/>
        <v>0</v>
      </c>
      <c r="O54" s="969">
        <f t="shared" si="5"/>
        <v>0</v>
      </c>
      <c r="P54" s="970">
        <f t="shared" si="5"/>
        <v>0</v>
      </c>
      <c r="Q54" s="969">
        <f t="shared" si="5"/>
        <v>0</v>
      </c>
      <c r="R54" s="970">
        <f t="shared" si="5"/>
        <v>0</v>
      </c>
      <c r="S54" s="969">
        <f t="shared" si="5"/>
        <v>0</v>
      </c>
      <c r="T54" s="970">
        <f t="shared" si="5"/>
        <v>0</v>
      </c>
      <c r="U54" s="969">
        <f t="shared" si="5"/>
        <v>0</v>
      </c>
      <c r="V54" s="970">
        <f t="shared" si="5"/>
        <v>0</v>
      </c>
      <c r="W54" s="969">
        <f t="shared" si="5"/>
        <v>0</v>
      </c>
      <c r="X54" s="100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CG54" s="40">
        <v>0</v>
      </c>
      <c r="CH54" s="40">
        <v>0</v>
      </c>
      <c r="CI54" s="40">
        <v>0</v>
      </c>
      <c r="CJ54" s="40"/>
    </row>
    <row r="55" spans="1:88" ht="16.350000000000001" customHeight="1" x14ac:dyDescent="0.2">
      <c r="A55" s="53" t="s">
        <v>72</v>
      </c>
      <c r="B55" s="158">
        <f>SUM(E55:V55)</f>
        <v>0</v>
      </c>
      <c r="C55" s="971"/>
      <c r="D55" s="972"/>
      <c r="E55" s="161"/>
      <c r="F55" s="111"/>
      <c r="G55" s="161"/>
      <c r="H55" s="111"/>
      <c r="I55" s="161"/>
      <c r="J55" s="111"/>
      <c r="K55" s="161"/>
      <c r="L55" s="111"/>
      <c r="M55" s="161"/>
      <c r="N55" s="111"/>
      <c r="O55" s="161"/>
      <c r="P55" s="111"/>
      <c r="Q55" s="161"/>
      <c r="R55" s="111"/>
      <c r="S55" s="161"/>
      <c r="T55" s="111"/>
      <c r="U55" s="161"/>
      <c r="V55" s="111"/>
      <c r="W55" s="161"/>
      <c r="X55" s="162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8"/>
      <c r="AK55" s="8"/>
      <c r="CA55" s="39"/>
      <c r="CC55" s="39"/>
      <c r="CG55" s="40">
        <v>0</v>
      </c>
      <c r="CH55" s="40">
        <v>0</v>
      </c>
      <c r="CI55" s="40">
        <v>0</v>
      </c>
      <c r="CJ55" s="40"/>
    </row>
    <row r="56" spans="1:88" ht="16.350000000000001" customHeight="1" x14ac:dyDescent="0.2">
      <c r="A56" s="163" t="s">
        <v>77</v>
      </c>
      <c r="B56" s="164">
        <f>SUM(E56:V56)</f>
        <v>0</v>
      </c>
      <c r="C56" s="973"/>
      <c r="D56" s="974"/>
      <c r="E56" s="167"/>
      <c r="F56" s="127"/>
      <c r="G56" s="167"/>
      <c r="H56" s="127"/>
      <c r="I56" s="167"/>
      <c r="J56" s="127"/>
      <c r="K56" s="167"/>
      <c r="L56" s="127"/>
      <c r="M56" s="167"/>
      <c r="N56" s="127"/>
      <c r="O56" s="167"/>
      <c r="P56" s="127"/>
      <c r="Q56" s="167"/>
      <c r="R56" s="127"/>
      <c r="S56" s="167"/>
      <c r="T56" s="127"/>
      <c r="U56" s="167"/>
      <c r="V56" s="127"/>
      <c r="W56" s="167"/>
      <c r="X56" s="162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8"/>
      <c r="AK56" s="8"/>
      <c r="CG56" s="40">
        <v>0</v>
      </c>
      <c r="CH56" s="40">
        <v>0</v>
      </c>
      <c r="CI56" s="40">
        <v>0</v>
      </c>
      <c r="CJ56" s="40"/>
    </row>
    <row r="57" spans="1:88" ht="16.350000000000001" customHeight="1" x14ac:dyDescent="0.2">
      <c r="A57" s="168" t="s">
        <v>78</v>
      </c>
      <c r="B57" s="169">
        <f>SUM(B58:B59)</f>
        <v>0</v>
      </c>
      <c r="C57" s="170">
        <f t="shared" ref="C57:W57" si="6">SUM(C58:C59)</f>
        <v>0</v>
      </c>
      <c r="D57" s="171">
        <f t="shared" si="6"/>
        <v>0</v>
      </c>
      <c r="E57" s="114">
        <f t="shared" si="6"/>
        <v>0</v>
      </c>
      <c r="F57" s="172">
        <f t="shared" si="6"/>
        <v>0</v>
      </c>
      <c r="G57" s="114">
        <f t="shared" si="6"/>
        <v>0</v>
      </c>
      <c r="H57" s="172">
        <f t="shared" si="6"/>
        <v>0</v>
      </c>
      <c r="I57" s="114">
        <f t="shared" si="6"/>
        <v>0</v>
      </c>
      <c r="J57" s="172">
        <f t="shared" si="6"/>
        <v>0</v>
      </c>
      <c r="K57" s="114">
        <f t="shared" si="6"/>
        <v>0</v>
      </c>
      <c r="L57" s="172">
        <f t="shared" si="6"/>
        <v>0</v>
      </c>
      <c r="M57" s="114">
        <f t="shared" si="6"/>
        <v>0</v>
      </c>
      <c r="N57" s="172">
        <f t="shared" si="6"/>
        <v>0</v>
      </c>
      <c r="O57" s="114">
        <f t="shared" si="6"/>
        <v>0</v>
      </c>
      <c r="P57" s="172">
        <f t="shared" si="6"/>
        <v>0</v>
      </c>
      <c r="Q57" s="114">
        <f t="shared" si="6"/>
        <v>0</v>
      </c>
      <c r="R57" s="172">
        <f t="shared" si="6"/>
        <v>0</v>
      </c>
      <c r="S57" s="114">
        <f t="shared" si="6"/>
        <v>0</v>
      </c>
      <c r="T57" s="172">
        <f t="shared" si="6"/>
        <v>0</v>
      </c>
      <c r="U57" s="114">
        <f t="shared" si="6"/>
        <v>0</v>
      </c>
      <c r="V57" s="172">
        <f t="shared" si="6"/>
        <v>0</v>
      </c>
      <c r="W57" s="969">
        <f t="shared" si="6"/>
        <v>0</v>
      </c>
      <c r="X57" s="100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CG57" s="40">
        <v>0</v>
      </c>
      <c r="CH57" s="40">
        <v>0</v>
      </c>
      <c r="CI57" s="40">
        <v>0</v>
      </c>
      <c r="CJ57" s="40"/>
    </row>
    <row r="58" spans="1:88" ht="16.350000000000001" customHeight="1" x14ac:dyDescent="0.2">
      <c r="A58" s="53" t="s">
        <v>72</v>
      </c>
      <c r="B58" s="158">
        <f>SUM(E58:V58)</f>
        <v>0</v>
      </c>
      <c r="C58" s="971"/>
      <c r="D58" s="972"/>
      <c r="E58" s="161"/>
      <c r="F58" s="111"/>
      <c r="G58" s="161"/>
      <c r="H58" s="111"/>
      <c r="I58" s="161"/>
      <c r="J58" s="111"/>
      <c r="K58" s="161"/>
      <c r="L58" s="111"/>
      <c r="M58" s="161"/>
      <c r="N58" s="111"/>
      <c r="O58" s="161"/>
      <c r="P58" s="111"/>
      <c r="Q58" s="161"/>
      <c r="R58" s="111"/>
      <c r="S58" s="161"/>
      <c r="T58" s="111"/>
      <c r="U58" s="161"/>
      <c r="V58" s="111"/>
      <c r="W58" s="161"/>
      <c r="X58" s="162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8"/>
      <c r="AK58" s="8"/>
      <c r="CG58" s="40">
        <v>0</v>
      </c>
      <c r="CH58" s="40">
        <v>0</v>
      </c>
      <c r="CI58" s="40">
        <v>0</v>
      </c>
      <c r="CJ58" s="40"/>
    </row>
    <row r="59" spans="1:88" ht="16.350000000000001" customHeight="1" x14ac:dyDescent="0.2">
      <c r="A59" s="163" t="s">
        <v>77</v>
      </c>
      <c r="B59" s="164">
        <f>SUM(E59:V59)</f>
        <v>0</v>
      </c>
      <c r="C59" s="973"/>
      <c r="D59" s="973"/>
      <c r="E59" s="167"/>
      <c r="F59" s="127"/>
      <c r="G59" s="167"/>
      <c r="H59" s="127"/>
      <c r="I59" s="167"/>
      <c r="J59" s="127"/>
      <c r="K59" s="167"/>
      <c r="L59" s="127"/>
      <c r="M59" s="167"/>
      <c r="N59" s="127"/>
      <c r="O59" s="167"/>
      <c r="P59" s="127"/>
      <c r="Q59" s="167"/>
      <c r="R59" s="127"/>
      <c r="S59" s="167"/>
      <c r="T59" s="127"/>
      <c r="U59" s="167"/>
      <c r="V59" s="127"/>
      <c r="W59" s="167"/>
      <c r="X59" s="162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8"/>
      <c r="AK59" s="8"/>
      <c r="CG59" s="40">
        <v>0</v>
      </c>
      <c r="CH59" s="40">
        <v>0</v>
      </c>
      <c r="CI59" s="40">
        <v>0</v>
      </c>
      <c r="CJ59" s="40"/>
    </row>
    <row r="60" spans="1:88" ht="31.35" customHeight="1" x14ac:dyDescent="0.2">
      <c r="A60" s="147" t="s">
        <v>79</v>
      </c>
      <c r="B60" s="147"/>
      <c r="C60" s="147"/>
      <c r="D60" s="147"/>
      <c r="E60" s="147"/>
      <c r="F60" s="9"/>
      <c r="G60" s="9"/>
      <c r="H60" s="173"/>
      <c r="I60" s="173"/>
      <c r="J60" s="975"/>
      <c r="K60" s="976"/>
      <c r="L60" s="977"/>
      <c r="M60" s="976"/>
      <c r="N60" s="6"/>
      <c r="O60" s="6"/>
      <c r="P60" s="6"/>
      <c r="Q60" s="6"/>
      <c r="R60" s="6"/>
      <c r="S60" s="6"/>
      <c r="T60" s="6"/>
      <c r="U60" s="6"/>
      <c r="V60" s="6"/>
      <c r="W60" s="6"/>
      <c r="X60" s="177"/>
      <c r="Y60" s="177"/>
      <c r="Z60" s="177"/>
      <c r="AA60" s="978"/>
      <c r="AB60" s="979"/>
      <c r="AC60" s="978"/>
      <c r="AD60" s="177"/>
      <c r="AE60" s="979"/>
      <c r="AF60" s="978"/>
      <c r="AG60" s="978"/>
      <c r="AH60" s="978"/>
      <c r="AI60" s="979"/>
      <c r="AJ60" s="100"/>
      <c r="AK60" s="180"/>
      <c r="AL60" s="980"/>
      <c r="AM60" s="981"/>
      <c r="AN60" s="981"/>
      <c r="CG60" s="40"/>
      <c r="CH60" s="40"/>
      <c r="CI60" s="40"/>
      <c r="CJ60" s="40"/>
    </row>
    <row r="61" spans="1:88" ht="16.350000000000001" customHeight="1" x14ac:dyDescent="0.2">
      <c r="A61" s="3407" t="s">
        <v>75</v>
      </c>
      <c r="B61" s="3416" t="s">
        <v>80</v>
      </c>
      <c r="C61" s="3417"/>
      <c r="D61" s="3416" t="s">
        <v>81</v>
      </c>
      <c r="E61" s="3420"/>
      <c r="F61" s="3407" t="s">
        <v>82</v>
      </c>
      <c r="G61" s="3407"/>
      <c r="H61" s="100"/>
      <c r="I61" s="100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128"/>
      <c r="V61" s="982"/>
      <c r="W61" s="128"/>
      <c r="X61" s="983"/>
      <c r="Y61" s="983"/>
      <c r="Z61" s="983"/>
      <c r="AA61" s="978"/>
      <c r="AB61" s="983"/>
      <c r="AC61" s="978"/>
      <c r="AD61" s="983"/>
      <c r="AE61" s="978"/>
      <c r="AF61" s="978"/>
      <c r="AG61" s="984"/>
      <c r="AH61" s="978"/>
      <c r="AI61" s="984"/>
      <c r="AJ61" s="983"/>
      <c r="AK61" s="984"/>
      <c r="AL61" s="985"/>
      <c r="AM61" s="986"/>
      <c r="AN61" s="986"/>
      <c r="CG61" s="40"/>
      <c r="CH61" s="40"/>
      <c r="CI61" s="40"/>
      <c r="CJ61" s="40"/>
    </row>
    <row r="62" spans="1:88" ht="36" customHeight="1" x14ac:dyDescent="0.2">
      <c r="A62" s="3487"/>
      <c r="B62" s="987" t="s">
        <v>83</v>
      </c>
      <c r="C62" s="988" t="s">
        <v>84</v>
      </c>
      <c r="D62" s="987" t="s">
        <v>83</v>
      </c>
      <c r="E62" s="989" t="s">
        <v>84</v>
      </c>
      <c r="F62" s="987" t="s">
        <v>83</v>
      </c>
      <c r="G62" s="990" t="s">
        <v>84</v>
      </c>
      <c r="H62" s="6" t="s">
        <v>85</v>
      </c>
      <c r="I62" s="6"/>
      <c r="J62" s="991"/>
      <c r="K62" s="992"/>
      <c r="L62" s="992"/>
      <c r="M62" s="992"/>
      <c r="N62" s="992"/>
      <c r="O62" s="992"/>
      <c r="P62" s="992"/>
      <c r="Q62" s="980"/>
      <c r="R62" s="980"/>
      <c r="S62" s="980"/>
      <c r="T62" s="980"/>
      <c r="U62" s="980"/>
      <c r="V62" s="980"/>
      <c r="W62" s="980"/>
      <c r="X62" s="980"/>
      <c r="Y62" s="980"/>
      <c r="Z62" s="980"/>
      <c r="AA62" s="980"/>
      <c r="AB62" s="980"/>
      <c r="AC62" s="980"/>
      <c r="AD62" s="980"/>
      <c r="AE62" s="980"/>
      <c r="AF62" s="980"/>
      <c r="AG62" s="980"/>
      <c r="AH62" s="980"/>
      <c r="AI62" s="980"/>
      <c r="AJ62" s="980"/>
      <c r="AK62" s="980"/>
      <c r="AL62" s="980"/>
      <c r="AM62" s="980"/>
      <c r="AN62" s="980"/>
      <c r="AO62" s="980"/>
      <c r="AP62" s="992"/>
      <c r="AQ62" s="981"/>
      <c r="AR62" s="981"/>
      <c r="CG62" s="40"/>
      <c r="CH62" s="40"/>
      <c r="CI62" s="40"/>
      <c r="CJ62" s="40"/>
    </row>
    <row r="63" spans="1:88" ht="16.350000000000001" customHeight="1" x14ac:dyDescent="0.2">
      <c r="A63" s="993" t="s">
        <v>86</v>
      </c>
      <c r="B63" s="994"/>
      <c r="C63" s="995"/>
      <c r="D63" s="994"/>
      <c r="E63" s="995"/>
      <c r="F63" s="65"/>
      <c r="G63" s="190"/>
      <c r="H63" s="162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984"/>
      <c r="U63" s="984"/>
      <c r="V63" s="980"/>
      <c r="W63" s="980"/>
      <c r="X63" s="980"/>
      <c r="Y63" s="980"/>
      <c r="Z63" s="980"/>
      <c r="AA63" s="980"/>
      <c r="AB63" s="980"/>
      <c r="AC63" s="980"/>
      <c r="AD63" s="980"/>
      <c r="AE63" s="980"/>
      <c r="AF63" s="980"/>
      <c r="AG63" s="980"/>
      <c r="AH63" s="980"/>
      <c r="AI63" s="980"/>
      <c r="AJ63" s="980"/>
      <c r="AK63" s="980"/>
      <c r="AL63" s="980"/>
      <c r="AM63" s="980"/>
      <c r="AN63" s="980"/>
      <c r="AO63" s="980"/>
      <c r="AP63" s="981"/>
      <c r="AQ63" s="981"/>
      <c r="AR63" s="981"/>
      <c r="CA63" s="39"/>
      <c r="CB63" s="39"/>
      <c r="CC63" s="39"/>
      <c r="CG63" s="40">
        <f>IF(B63&lt;C63,1,0)</f>
        <v>0</v>
      </c>
      <c r="CH63" s="40">
        <f>IF(D63&lt;E63,1,0)</f>
        <v>0</v>
      </c>
      <c r="CI63" s="40">
        <f>IF(F63&lt;G63,1,0)</f>
        <v>0</v>
      </c>
      <c r="CJ63" s="40"/>
    </row>
    <row r="64" spans="1:88" ht="25.35" customHeight="1" x14ac:dyDescent="0.2">
      <c r="A64" s="996" t="s">
        <v>87</v>
      </c>
      <c r="B64" s="997"/>
      <c r="C64" s="998"/>
      <c r="D64" s="997"/>
      <c r="E64" s="998"/>
      <c r="F64" s="997"/>
      <c r="G64" s="778"/>
      <c r="H64" s="162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984"/>
      <c r="U64" s="984"/>
      <c r="V64" s="980"/>
      <c r="W64" s="980"/>
      <c r="X64" s="980"/>
      <c r="Y64" s="980"/>
      <c r="Z64" s="980"/>
      <c r="AA64" s="980"/>
      <c r="AB64" s="980"/>
      <c r="AC64" s="980"/>
      <c r="AD64" s="980"/>
      <c r="AE64" s="980"/>
      <c r="AF64" s="980"/>
      <c r="AG64" s="980"/>
      <c r="AH64" s="980"/>
      <c r="AI64" s="980"/>
      <c r="AJ64" s="980"/>
      <c r="AK64" s="980"/>
      <c r="AL64" s="980"/>
      <c r="AM64" s="980"/>
      <c r="AN64" s="980"/>
      <c r="AO64" s="980"/>
      <c r="AP64" s="981"/>
      <c r="AQ64" s="981"/>
      <c r="AR64" s="981"/>
      <c r="CA64" s="39"/>
      <c r="CB64" s="39"/>
      <c r="CC64" s="39"/>
      <c r="CG64" s="40">
        <f>IF(B64&lt;C64,1,0)</f>
        <v>0</v>
      </c>
      <c r="CH64" s="40">
        <f>IF(D64&lt;E64,1,0)</f>
        <v>0</v>
      </c>
      <c r="CI64" s="40">
        <f>IF(F64&lt;G64,1,0)</f>
        <v>0</v>
      </c>
      <c r="CJ64" s="40"/>
    </row>
    <row r="65" spans="1:88" ht="25.35" customHeight="1" x14ac:dyDescent="0.2">
      <c r="A65" s="9" t="s">
        <v>88</v>
      </c>
      <c r="B65" s="194"/>
      <c r="C65" s="194"/>
      <c r="D65" s="194"/>
      <c r="E65" s="194"/>
      <c r="F65" s="194"/>
      <c r="G65" s="194"/>
      <c r="H65" s="195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984"/>
      <c r="U65" s="984"/>
      <c r="V65" s="980"/>
      <c r="W65" s="980"/>
      <c r="X65" s="980"/>
      <c r="Y65" s="980"/>
      <c r="Z65" s="980"/>
      <c r="AA65" s="980"/>
      <c r="AB65" s="980"/>
      <c r="AC65" s="980"/>
      <c r="AD65" s="980"/>
      <c r="AE65" s="980"/>
      <c r="AF65" s="980"/>
      <c r="AG65" s="980"/>
      <c r="AH65" s="980"/>
      <c r="AI65" s="980"/>
      <c r="AJ65" s="980"/>
      <c r="AK65" s="980"/>
      <c r="AL65" s="980"/>
      <c r="AM65" s="980"/>
      <c r="AN65" s="980"/>
      <c r="AO65" s="980"/>
      <c r="AP65" s="981"/>
      <c r="AQ65" s="981"/>
      <c r="AR65" s="981"/>
      <c r="CA65" s="39"/>
      <c r="CB65" s="39"/>
      <c r="CC65" s="39"/>
      <c r="CG65" s="40"/>
      <c r="CH65" s="40"/>
      <c r="CI65" s="40"/>
      <c r="CJ65" s="40"/>
    </row>
    <row r="66" spans="1:88" ht="25.35" customHeight="1" x14ac:dyDescent="0.2">
      <c r="A66" s="3485" t="s">
        <v>75</v>
      </c>
      <c r="B66" s="3485" t="s">
        <v>89</v>
      </c>
      <c r="C66" s="3485"/>
      <c r="D66" s="3485" t="s">
        <v>90</v>
      </c>
      <c r="E66" s="3485"/>
      <c r="F66" s="194"/>
      <c r="G66" s="194"/>
      <c r="H66" s="195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984"/>
      <c r="U66" s="984"/>
      <c r="V66" s="980"/>
      <c r="W66" s="980"/>
      <c r="X66" s="980"/>
      <c r="Y66" s="980"/>
      <c r="Z66" s="980"/>
      <c r="AA66" s="980"/>
      <c r="AB66" s="980"/>
      <c r="AC66" s="980"/>
      <c r="AD66" s="980"/>
      <c r="AE66" s="980"/>
      <c r="AF66" s="980"/>
      <c r="AG66" s="980"/>
      <c r="AH66" s="980"/>
      <c r="AI66" s="980"/>
      <c r="AJ66" s="980"/>
      <c r="AK66" s="980"/>
      <c r="AL66" s="980"/>
      <c r="AM66" s="980"/>
      <c r="AN66" s="980"/>
      <c r="AO66" s="980"/>
      <c r="AP66" s="981"/>
      <c r="AQ66" s="981"/>
      <c r="AR66" s="981"/>
      <c r="CA66" s="39"/>
      <c r="CB66" s="39"/>
      <c r="CC66" s="39"/>
      <c r="CG66" s="40"/>
      <c r="CH66" s="40"/>
      <c r="CI66" s="40"/>
      <c r="CJ66" s="40"/>
    </row>
    <row r="67" spans="1:88" ht="28.5" customHeight="1" x14ac:dyDescent="0.2">
      <c r="A67" s="3485"/>
      <c r="B67" s="999" t="s">
        <v>91</v>
      </c>
      <c r="C67" s="1000" t="s">
        <v>84</v>
      </c>
      <c r="D67" s="999" t="s">
        <v>91</v>
      </c>
      <c r="E67" s="1000" t="s">
        <v>84</v>
      </c>
      <c r="F67" s="194"/>
      <c r="G67" s="194"/>
      <c r="H67" s="195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984"/>
      <c r="U67" s="984"/>
      <c r="V67" s="980"/>
      <c r="W67" s="980"/>
      <c r="X67" s="980"/>
      <c r="Y67" s="980"/>
      <c r="Z67" s="980"/>
      <c r="AA67" s="980"/>
      <c r="AB67" s="980"/>
      <c r="AC67" s="980"/>
      <c r="AD67" s="980"/>
      <c r="AE67" s="980"/>
      <c r="AF67" s="980"/>
      <c r="AG67" s="980"/>
      <c r="AH67" s="980"/>
      <c r="AI67" s="980"/>
      <c r="AJ67" s="980"/>
      <c r="AK67" s="980"/>
      <c r="AL67" s="980"/>
      <c r="AM67" s="980"/>
      <c r="AN67" s="980"/>
      <c r="AO67" s="980"/>
      <c r="AP67" s="981"/>
      <c r="AQ67" s="981"/>
      <c r="AR67" s="981"/>
      <c r="CA67" s="39"/>
      <c r="CB67" s="39"/>
      <c r="CC67" s="39"/>
      <c r="CG67" s="40"/>
      <c r="CH67" s="40"/>
      <c r="CI67" s="40"/>
      <c r="CJ67" s="40"/>
    </row>
    <row r="68" spans="1:88" ht="25.35" customHeight="1" x14ac:dyDescent="0.2">
      <c r="A68" s="1001" t="s">
        <v>86</v>
      </c>
      <c r="B68" s="1002"/>
      <c r="C68" s="787"/>
      <c r="D68" s="1003"/>
      <c r="E68" s="789"/>
      <c r="F68" s="194"/>
      <c r="G68" s="194"/>
      <c r="H68" s="195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1004"/>
      <c r="U68" s="1004"/>
      <c r="V68" s="958"/>
      <c r="W68" s="958"/>
      <c r="X68" s="958"/>
      <c r="Y68" s="958"/>
      <c r="Z68" s="958"/>
      <c r="AA68" s="958"/>
      <c r="AB68" s="958"/>
      <c r="AC68" s="958"/>
      <c r="AD68" s="958"/>
      <c r="AE68" s="958"/>
      <c r="AF68" s="958"/>
      <c r="AG68" s="958"/>
      <c r="AH68" s="958"/>
      <c r="AI68" s="958"/>
      <c r="AJ68" s="958"/>
      <c r="AK68" s="958"/>
      <c r="AL68" s="958"/>
      <c r="AM68" s="958"/>
      <c r="AN68" s="958"/>
      <c r="AO68" s="958"/>
      <c r="AP68" s="963"/>
      <c r="AQ68" s="963"/>
      <c r="AR68" s="963"/>
      <c r="CA68" s="39"/>
      <c r="CB68" s="39"/>
      <c r="CC68" s="39"/>
      <c r="CG68" s="40"/>
      <c r="CH68" s="40"/>
      <c r="CI68" s="40"/>
      <c r="CJ68" s="40"/>
    </row>
    <row r="69" spans="1:88" ht="25.35" customHeight="1" x14ac:dyDescent="0.2">
      <c r="A69" s="206" t="s">
        <v>92</v>
      </c>
      <c r="B69" s="207"/>
      <c r="C69" s="208"/>
      <c r="D69" s="209"/>
      <c r="E69" s="210"/>
      <c r="F69" s="194"/>
      <c r="G69" s="194"/>
      <c r="H69" s="195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1004"/>
      <c r="U69" s="1004"/>
      <c r="V69" s="958"/>
      <c r="W69" s="958"/>
      <c r="X69" s="958"/>
      <c r="Y69" s="958"/>
      <c r="Z69" s="958"/>
      <c r="AA69" s="958"/>
      <c r="AB69" s="958"/>
      <c r="AC69" s="958"/>
      <c r="AD69" s="958"/>
      <c r="AE69" s="958"/>
      <c r="AF69" s="958"/>
      <c r="AG69" s="958"/>
      <c r="AH69" s="958"/>
      <c r="AI69" s="958"/>
      <c r="AJ69" s="958"/>
      <c r="AK69" s="958"/>
      <c r="AL69" s="958"/>
      <c r="AM69" s="958"/>
      <c r="AN69" s="958"/>
      <c r="AO69" s="958"/>
      <c r="AP69" s="963"/>
      <c r="AQ69" s="963"/>
      <c r="AR69" s="963"/>
      <c r="CA69" s="39"/>
      <c r="CB69" s="39"/>
      <c r="CC69" s="39"/>
      <c r="CG69" s="40"/>
      <c r="CH69" s="40"/>
      <c r="CI69" s="40"/>
      <c r="CJ69" s="40"/>
    </row>
    <row r="70" spans="1:88" ht="31.35" customHeight="1" x14ac:dyDescent="0.2">
      <c r="A70" s="147" t="s">
        <v>93</v>
      </c>
      <c r="B70" s="10"/>
      <c r="C70" s="10"/>
      <c r="D70" s="10"/>
      <c r="E70" s="211"/>
      <c r="F70" s="211"/>
      <c r="G70" s="211"/>
      <c r="H70" s="100"/>
      <c r="I70" s="100"/>
      <c r="J70" s="1004"/>
      <c r="K70" s="1004"/>
      <c r="L70" s="1004"/>
      <c r="M70" s="1004"/>
      <c r="N70" s="1004"/>
      <c r="O70" s="1004"/>
      <c r="P70" s="1004"/>
      <c r="Q70" s="1004"/>
      <c r="R70" s="1004"/>
      <c r="S70" s="1004"/>
      <c r="T70" s="1004"/>
      <c r="U70" s="1004"/>
      <c r="V70" s="956"/>
      <c r="W70" s="956"/>
      <c r="X70" s="958"/>
      <c r="Y70" s="958"/>
      <c r="Z70" s="958"/>
      <c r="AA70" s="958"/>
      <c r="AB70" s="958"/>
      <c r="AC70" s="958"/>
      <c r="AD70" s="958"/>
      <c r="AE70" s="958"/>
      <c r="AF70" s="958"/>
      <c r="AG70" s="958"/>
      <c r="AH70" s="958"/>
      <c r="AI70" s="958"/>
      <c r="AJ70" s="958"/>
      <c r="AK70" s="958"/>
      <c r="AL70" s="958"/>
      <c r="AM70" s="958"/>
      <c r="AN70" s="958"/>
      <c r="AO70" s="958"/>
      <c r="AP70" s="963"/>
      <c r="AQ70" s="963"/>
      <c r="AR70" s="963"/>
      <c r="CG70" s="40"/>
      <c r="CH70" s="40"/>
      <c r="CI70" s="40"/>
      <c r="CJ70" s="40"/>
    </row>
    <row r="71" spans="1:88" ht="16.350000000000001" customHeight="1" x14ac:dyDescent="0.2">
      <c r="A71" s="1005" t="s">
        <v>49</v>
      </c>
      <c r="B71" s="1005" t="s">
        <v>32</v>
      </c>
      <c r="C71" s="214"/>
      <c r="D71" s="215"/>
      <c r="E71" s="215"/>
      <c r="F71" s="215"/>
      <c r="G71" s="215"/>
      <c r="H71" s="100"/>
      <c r="I71" s="100"/>
      <c r="J71" s="1004"/>
      <c r="K71" s="1004"/>
      <c r="L71" s="1006"/>
      <c r="M71" s="1006"/>
      <c r="N71" s="1004"/>
      <c r="O71" s="1004"/>
      <c r="P71" s="1004"/>
      <c r="Q71" s="1004"/>
      <c r="R71" s="1004"/>
      <c r="S71" s="1004"/>
      <c r="T71" s="1004"/>
      <c r="U71" s="1004"/>
      <c r="V71" s="956"/>
      <c r="W71" s="956"/>
      <c r="X71" s="958"/>
      <c r="Y71" s="958"/>
      <c r="Z71" s="958"/>
      <c r="AA71" s="958"/>
      <c r="AB71" s="958"/>
      <c r="AC71" s="958"/>
      <c r="AD71" s="958"/>
      <c r="AE71" s="958"/>
      <c r="AF71" s="958"/>
      <c r="AG71" s="958"/>
      <c r="AH71" s="958"/>
      <c r="AI71" s="958"/>
      <c r="AJ71" s="958"/>
      <c r="AK71" s="958"/>
      <c r="AL71" s="958"/>
      <c r="AM71" s="958"/>
      <c r="AN71" s="958"/>
      <c r="AO71" s="958"/>
      <c r="AP71" s="963"/>
      <c r="AQ71" s="963"/>
      <c r="AR71" s="963"/>
      <c r="CG71" s="40"/>
      <c r="CH71" s="40"/>
      <c r="CI71" s="40"/>
      <c r="CJ71" s="40"/>
    </row>
    <row r="72" spans="1:88" ht="16.350000000000001" customHeight="1" x14ac:dyDescent="0.2">
      <c r="A72" s="1007" t="s">
        <v>72</v>
      </c>
      <c r="B72" s="1008"/>
      <c r="C72" s="214"/>
      <c r="D72" s="215"/>
      <c r="E72" s="215"/>
      <c r="F72" s="215"/>
      <c r="G72" s="215"/>
      <c r="H72" s="6"/>
      <c r="I72" s="128"/>
      <c r="J72" s="956"/>
      <c r="K72" s="956"/>
      <c r="L72" s="1009"/>
      <c r="M72" s="1009"/>
      <c r="N72" s="956"/>
      <c r="O72" s="956"/>
      <c r="P72" s="956"/>
      <c r="Q72" s="956"/>
      <c r="R72" s="956"/>
      <c r="S72" s="956"/>
      <c r="T72" s="956"/>
      <c r="U72" s="956"/>
      <c r="V72" s="956"/>
      <c r="W72" s="956"/>
      <c r="X72" s="958"/>
      <c r="Y72" s="958"/>
      <c r="Z72" s="958"/>
      <c r="AA72" s="958"/>
      <c r="AB72" s="958"/>
      <c r="AC72" s="958"/>
      <c r="AD72" s="958"/>
      <c r="AE72" s="958"/>
      <c r="AF72" s="958"/>
      <c r="AG72" s="958"/>
      <c r="AH72" s="958"/>
      <c r="AI72" s="958"/>
      <c r="AJ72" s="958"/>
      <c r="AK72" s="958"/>
      <c r="AL72" s="958"/>
      <c r="AM72" s="958"/>
      <c r="AN72" s="958"/>
      <c r="AO72" s="958"/>
      <c r="AP72" s="963"/>
      <c r="AQ72" s="963"/>
      <c r="AR72" s="963"/>
      <c r="CG72" s="40"/>
      <c r="CH72" s="40"/>
      <c r="CI72" s="40"/>
      <c r="CJ72" s="40"/>
    </row>
    <row r="73" spans="1:88" ht="16.350000000000001" customHeight="1" x14ac:dyDescent="0.2">
      <c r="A73" s="82" t="s">
        <v>94</v>
      </c>
      <c r="B73" s="93"/>
      <c r="C73" s="9"/>
      <c r="D73" s="220"/>
      <c r="E73" s="9"/>
      <c r="F73" s="1010"/>
      <c r="G73" s="222"/>
      <c r="H73" s="6"/>
      <c r="I73" s="6"/>
      <c r="J73" s="956"/>
      <c r="K73" s="956"/>
      <c r="L73" s="956"/>
      <c r="M73" s="956"/>
      <c r="N73" s="956"/>
      <c r="O73" s="956"/>
      <c r="P73" s="956"/>
      <c r="Q73" s="956"/>
      <c r="R73" s="956"/>
      <c r="S73" s="956"/>
      <c r="T73" s="956"/>
      <c r="U73" s="956"/>
      <c r="V73" s="956"/>
      <c r="W73" s="956"/>
      <c r="X73" s="958"/>
      <c r="Y73" s="958"/>
      <c r="Z73" s="958"/>
      <c r="AA73" s="958"/>
      <c r="AB73" s="958"/>
      <c r="AC73" s="958"/>
      <c r="AD73" s="958"/>
      <c r="AE73" s="958"/>
      <c r="AF73" s="958"/>
      <c r="AG73" s="958"/>
      <c r="AH73" s="958"/>
      <c r="AI73" s="958"/>
      <c r="AJ73" s="958"/>
      <c r="AK73" s="958"/>
      <c r="AL73" s="958"/>
      <c r="AM73" s="958"/>
      <c r="AN73" s="958"/>
      <c r="AO73" s="958"/>
      <c r="AP73" s="963"/>
      <c r="AQ73" s="963"/>
      <c r="AR73" s="963"/>
      <c r="CG73" s="40"/>
      <c r="CH73" s="40"/>
      <c r="CI73" s="40"/>
      <c r="CJ73" s="40"/>
    </row>
    <row r="74" spans="1:88" ht="31.35" customHeight="1" x14ac:dyDescent="0.2">
      <c r="A74" s="9" t="s">
        <v>95</v>
      </c>
      <c r="B74" s="9"/>
      <c r="C74" s="1011"/>
      <c r="D74" s="1011"/>
      <c r="E74" s="6"/>
      <c r="F74" s="6"/>
      <c r="G74" s="6"/>
      <c r="H74" s="6"/>
      <c r="I74" s="6"/>
      <c r="J74" s="956"/>
      <c r="K74" s="956"/>
      <c r="L74" s="956"/>
      <c r="M74" s="956"/>
      <c r="N74" s="956"/>
      <c r="O74" s="956"/>
      <c r="P74" s="956"/>
      <c r="Q74" s="956"/>
      <c r="R74" s="956"/>
      <c r="S74" s="956"/>
      <c r="T74" s="956"/>
      <c r="U74" s="956"/>
      <c r="V74" s="956"/>
      <c r="W74" s="1012"/>
      <c r="X74" s="958"/>
      <c r="Y74" s="958"/>
      <c r="Z74" s="958"/>
      <c r="AA74" s="958"/>
      <c r="AB74" s="958"/>
      <c r="AC74" s="958"/>
      <c r="AD74" s="958"/>
      <c r="AE74" s="958"/>
      <c r="AF74" s="985"/>
      <c r="AG74" s="958"/>
      <c r="AH74" s="1013"/>
      <c r="AI74" s="958"/>
      <c r="AJ74" s="958"/>
      <c r="AK74" s="958"/>
      <c r="AL74" s="958"/>
      <c r="AM74" s="958"/>
      <c r="AN74" s="958"/>
      <c r="AO74" s="958"/>
      <c r="AP74" s="963"/>
      <c r="AQ74" s="963"/>
      <c r="AR74" s="963"/>
      <c r="CG74" s="40"/>
      <c r="CH74" s="40"/>
      <c r="CI74" s="40"/>
      <c r="CJ74" s="40"/>
    </row>
    <row r="75" spans="1:88" ht="16.350000000000001" customHeight="1" x14ac:dyDescent="0.2">
      <c r="A75" s="3422" t="s">
        <v>96</v>
      </c>
      <c r="B75" s="3407" t="s">
        <v>32</v>
      </c>
      <c r="C75" s="3494" t="s">
        <v>97</v>
      </c>
      <c r="D75" s="3496" t="s">
        <v>98</v>
      </c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958"/>
      <c r="Y75" s="958"/>
      <c r="Z75" s="958"/>
      <c r="AA75" s="958"/>
      <c r="AB75" s="958"/>
      <c r="AC75" s="958"/>
      <c r="AD75" s="958"/>
      <c r="AE75" s="958"/>
      <c r="AF75" s="985"/>
      <c r="AG75" s="958"/>
      <c r="AH75" s="958"/>
      <c r="AI75" s="958"/>
      <c r="AJ75" s="958"/>
      <c r="AK75" s="958"/>
      <c r="AL75" s="958"/>
      <c r="AM75" s="958"/>
      <c r="AN75" s="958"/>
      <c r="AO75" s="958"/>
      <c r="AP75" s="963"/>
      <c r="AQ75" s="963"/>
      <c r="AR75" s="963"/>
      <c r="CG75" s="40"/>
      <c r="CH75" s="40"/>
      <c r="CI75" s="40"/>
      <c r="CJ75" s="40"/>
    </row>
    <row r="76" spans="1:88" ht="16.350000000000001" customHeight="1" x14ac:dyDescent="0.2">
      <c r="A76" s="3489"/>
      <c r="B76" s="3487"/>
      <c r="C76" s="3495"/>
      <c r="D76" s="3497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958"/>
      <c r="Y76" s="958"/>
      <c r="Z76" s="958"/>
      <c r="AA76" s="958"/>
      <c r="AB76" s="958"/>
      <c r="AC76" s="958"/>
      <c r="AD76" s="958"/>
      <c r="AE76" s="958"/>
      <c r="AF76" s="1014"/>
      <c r="AG76" s="1015"/>
      <c r="AH76" s="1015"/>
      <c r="AI76" s="958"/>
      <c r="AJ76" s="958"/>
      <c r="AK76" s="958"/>
      <c r="AL76" s="958"/>
      <c r="AM76" s="958"/>
      <c r="AN76" s="958"/>
      <c r="AO76" s="958"/>
      <c r="AP76" s="963"/>
      <c r="AQ76" s="963"/>
      <c r="AR76" s="963"/>
      <c r="CG76" s="40"/>
      <c r="CH76" s="40"/>
      <c r="CI76" s="40"/>
      <c r="CJ76" s="40"/>
    </row>
    <row r="77" spans="1:88" ht="25.5" customHeight="1" x14ac:dyDescent="0.2">
      <c r="A77" s="1016" t="s">
        <v>99</v>
      </c>
      <c r="B77" s="230">
        <f>SUM(C77:D77)</f>
        <v>0</v>
      </c>
      <c r="C77" s="1017"/>
      <c r="D77" s="1018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956"/>
      <c r="AJ77" s="956"/>
      <c r="AK77" s="956"/>
      <c r="AL77" s="956"/>
      <c r="AM77" s="956"/>
      <c r="AN77" s="956"/>
      <c r="AO77" s="956"/>
      <c r="AP77" s="963"/>
      <c r="AQ77" s="963"/>
      <c r="AR77" s="963"/>
      <c r="CG77" s="40"/>
      <c r="CH77" s="40"/>
      <c r="CI77" s="40"/>
      <c r="CJ77" s="40"/>
    </row>
    <row r="78" spans="1:88" ht="31.35" customHeight="1" x14ac:dyDescent="0.2">
      <c r="A78" s="2956" t="s">
        <v>100</v>
      </c>
      <c r="B78" s="2956"/>
      <c r="C78" s="2956"/>
      <c r="D78" s="2956"/>
      <c r="E78" s="2956"/>
      <c r="F78" s="2956"/>
      <c r="G78" s="2956"/>
      <c r="H78" s="10"/>
      <c r="I78" s="10"/>
      <c r="J78" s="10"/>
      <c r="K78" s="10"/>
      <c r="L78" s="10"/>
      <c r="M78" s="10"/>
      <c r="N78" s="6"/>
      <c r="O78" s="6"/>
      <c r="P78" s="6"/>
      <c r="Q78" s="233"/>
      <c r="R78" s="233"/>
      <c r="S78" s="233"/>
      <c r="T78" s="233"/>
      <c r="U78" s="233"/>
      <c r="V78" s="233"/>
      <c r="W78" s="6"/>
      <c r="X78" s="233"/>
      <c r="Y78" s="233"/>
      <c r="Z78" s="234"/>
      <c r="AA78" s="1019"/>
      <c r="AB78" s="1019"/>
      <c r="AC78" s="1019"/>
      <c r="AD78" s="1019"/>
      <c r="AE78" s="1020"/>
      <c r="AF78" s="1020"/>
      <c r="AG78" s="1020"/>
      <c r="AH78" s="1021"/>
      <c r="AI78" s="963"/>
      <c r="AJ78" s="963"/>
      <c r="AK78" s="963"/>
      <c r="AL78" s="963"/>
      <c r="AM78" s="963"/>
      <c r="AN78" s="963"/>
      <c r="AO78" s="963"/>
      <c r="AP78" s="963"/>
      <c r="AQ78" s="963"/>
      <c r="AR78" s="963"/>
      <c r="CG78" s="40"/>
      <c r="CH78" s="40"/>
      <c r="CI78" s="40"/>
      <c r="CJ78" s="40"/>
    </row>
    <row r="79" spans="1:88" ht="16.350000000000001" customHeight="1" x14ac:dyDescent="0.2">
      <c r="A79" s="3480" t="s">
        <v>49</v>
      </c>
      <c r="B79" s="3482" t="s">
        <v>101</v>
      </c>
      <c r="C79" s="3482" t="s">
        <v>32</v>
      </c>
      <c r="D79" s="3484"/>
      <c r="E79" s="3479"/>
      <c r="F79" s="3448" t="s">
        <v>5</v>
      </c>
      <c r="G79" s="3449"/>
      <c r="H79" s="3449"/>
      <c r="I79" s="3449"/>
      <c r="J79" s="3449"/>
      <c r="K79" s="3449"/>
      <c r="L79" s="3449"/>
      <c r="M79" s="3449"/>
      <c r="N79" s="3449"/>
      <c r="O79" s="3449"/>
      <c r="P79" s="3449"/>
      <c r="Q79" s="3449"/>
      <c r="R79" s="3449"/>
      <c r="S79" s="3449"/>
      <c r="T79" s="3449"/>
      <c r="U79" s="3449"/>
      <c r="V79" s="3449"/>
      <c r="W79" s="3449"/>
      <c r="X79" s="3449"/>
      <c r="Y79" s="3449"/>
      <c r="Z79" s="3449"/>
      <c r="AA79" s="3449"/>
      <c r="AB79" s="3449"/>
      <c r="AC79" s="3449"/>
      <c r="AD79" s="3449"/>
      <c r="AE79" s="3449"/>
      <c r="AF79" s="3449"/>
      <c r="AG79" s="3449"/>
      <c r="AH79" s="3449"/>
      <c r="AI79" s="3450"/>
      <c r="AJ79" s="3477" t="s">
        <v>102</v>
      </c>
      <c r="AK79" s="3479" t="s">
        <v>103</v>
      </c>
      <c r="AL79" s="958"/>
      <c r="AM79" s="958"/>
      <c r="AN79" s="958"/>
      <c r="AO79" s="958"/>
      <c r="AP79" s="958"/>
      <c r="AQ79" s="958"/>
      <c r="AR79" s="958"/>
      <c r="AS79" s="963"/>
      <c r="AT79" s="963"/>
      <c r="BX79" s="2"/>
      <c r="BY79" s="2"/>
      <c r="BZ79" s="3"/>
      <c r="CG79" s="40"/>
      <c r="CH79" s="40"/>
      <c r="CI79" s="40"/>
      <c r="CJ79" s="40"/>
    </row>
    <row r="80" spans="1:88" ht="16.350000000000001" customHeight="1" x14ac:dyDescent="0.2">
      <c r="A80" s="2958"/>
      <c r="B80" s="2890"/>
      <c r="C80" s="3483"/>
      <c r="D80" s="2894"/>
      <c r="E80" s="3393"/>
      <c r="F80" s="3448" t="s">
        <v>104</v>
      </c>
      <c r="G80" s="3452"/>
      <c r="H80" s="3448" t="s">
        <v>105</v>
      </c>
      <c r="I80" s="3452"/>
      <c r="J80" s="3448" t="s">
        <v>13</v>
      </c>
      <c r="K80" s="3452"/>
      <c r="L80" s="3448" t="s">
        <v>14</v>
      </c>
      <c r="M80" s="3452"/>
      <c r="N80" s="3448" t="s">
        <v>106</v>
      </c>
      <c r="O80" s="3452"/>
      <c r="P80" s="3448">
        <v>19</v>
      </c>
      <c r="Q80" s="3452"/>
      <c r="R80" s="3448" t="s">
        <v>16</v>
      </c>
      <c r="S80" s="3452"/>
      <c r="T80" s="3448" t="s">
        <v>17</v>
      </c>
      <c r="U80" s="3452"/>
      <c r="V80" s="3448" t="s">
        <v>18</v>
      </c>
      <c r="W80" s="3452"/>
      <c r="X80" s="3448" t="s">
        <v>19</v>
      </c>
      <c r="Y80" s="3452"/>
      <c r="Z80" s="3448" t="s">
        <v>20</v>
      </c>
      <c r="AA80" s="3452"/>
      <c r="AB80" s="3448" t="s">
        <v>21</v>
      </c>
      <c r="AC80" s="3452"/>
      <c r="AD80" s="3448" t="s">
        <v>22</v>
      </c>
      <c r="AE80" s="3452"/>
      <c r="AF80" s="3448" t="s">
        <v>23</v>
      </c>
      <c r="AG80" s="3452"/>
      <c r="AH80" s="3448" t="s">
        <v>24</v>
      </c>
      <c r="AI80" s="3450"/>
      <c r="AJ80" s="2952"/>
      <c r="AK80" s="2892"/>
      <c r="AL80" s="958"/>
      <c r="AM80" s="956"/>
      <c r="AN80" s="958"/>
      <c r="AO80" s="958"/>
      <c r="AP80" s="958"/>
      <c r="AQ80" s="958"/>
      <c r="AR80" s="958"/>
      <c r="AS80" s="963"/>
      <c r="AT80" s="963"/>
      <c r="BX80" s="2"/>
      <c r="BY80" s="2"/>
      <c r="BZ80" s="3"/>
      <c r="CG80" s="40"/>
      <c r="CH80" s="40"/>
      <c r="CI80" s="40"/>
      <c r="CJ80" s="40"/>
    </row>
    <row r="81" spans="1:88" ht="24.75" customHeight="1" x14ac:dyDescent="0.2">
      <c r="A81" s="3481"/>
      <c r="B81" s="3483"/>
      <c r="C81" s="987" t="s">
        <v>29</v>
      </c>
      <c r="D81" s="1022" t="s">
        <v>30</v>
      </c>
      <c r="E81" s="990" t="s">
        <v>31</v>
      </c>
      <c r="F81" s="987" t="s">
        <v>30</v>
      </c>
      <c r="G81" s="990" t="s">
        <v>31</v>
      </c>
      <c r="H81" s="1023" t="s">
        <v>30</v>
      </c>
      <c r="I81" s="990" t="s">
        <v>31</v>
      </c>
      <c r="J81" s="987" t="s">
        <v>30</v>
      </c>
      <c r="K81" s="990" t="s">
        <v>31</v>
      </c>
      <c r="L81" s="987" t="s">
        <v>30</v>
      </c>
      <c r="M81" s="990" t="s">
        <v>31</v>
      </c>
      <c r="N81" s="987" t="s">
        <v>30</v>
      </c>
      <c r="O81" s="990" t="s">
        <v>31</v>
      </c>
      <c r="P81" s="987" t="s">
        <v>30</v>
      </c>
      <c r="Q81" s="990" t="s">
        <v>31</v>
      </c>
      <c r="R81" s="987" t="s">
        <v>30</v>
      </c>
      <c r="S81" s="990" t="s">
        <v>31</v>
      </c>
      <c r="T81" s="987" t="s">
        <v>30</v>
      </c>
      <c r="U81" s="990" t="s">
        <v>31</v>
      </c>
      <c r="V81" s="987" t="s">
        <v>30</v>
      </c>
      <c r="W81" s="990" t="s">
        <v>31</v>
      </c>
      <c r="X81" s="987" t="s">
        <v>30</v>
      </c>
      <c r="Y81" s="990" t="s">
        <v>31</v>
      </c>
      <c r="Z81" s="987" t="s">
        <v>30</v>
      </c>
      <c r="AA81" s="990" t="s">
        <v>31</v>
      </c>
      <c r="AB81" s="987" t="s">
        <v>30</v>
      </c>
      <c r="AC81" s="990" t="s">
        <v>31</v>
      </c>
      <c r="AD81" s="987" t="s">
        <v>30</v>
      </c>
      <c r="AE81" s="990" t="s">
        <v>31</v>
      </c>
      <c r="AF81" s="987" t="s">
        <v>30</v>
      </c>
      <c r="AG81" s="990" t="s">
        <v>31</v>
      </c>
      <c r="AH81" s="987" t="s">
        <v>30</v>
      </c>
      <c r="AI81" s="1024" t="s">
        <v>31</v>
      </c>
      <c r="AJ81" s="3478"/>
      <c r="AK81" s="3393"/>
      <c r="AL81" s="958"/>
      <c r="AM81" s="956"/>
      <c r="AN81" s="958"/>
      <c r="AO81" s="958"/>
      <c r="AP81" s="958"/>
      <c r="AQ81" s="958"/>
      <c r="AR81" s="958"/>
      <c r="AS81" s="963"/>
      <c r="AT81" s="963"/>
      <c r="BX81" s="2"/>
      <c r="BY81" s="2"/>
      <c r="BZ81" s="3"/>
      <c r="CG81" s="40"/>
      <c r="CH81" s="40"/>
      <c r="CI81" s="40"/>
      <c r="CJ81" s="40"/>
    </row>
    <row r="82" spans="1:88" ht="16.350000000000001" customHeight="1" x14ac:dyDescent="0.2">
      <c r="A82" s="1025" t="s">
        <v>107</v>
      </c>
      <c r="B82" s="242" t="s">
        <v>108</v>
      </c>
      <c r="C82" s="1026">
        <f>SUM(D82:E82)</f>
        <v>0</v>
      </c>
      <c r="D82" s="1027">
        <f>SUM(F82,H82,J82,L82,N82,P82,R82,T82,V82,X82,Z82,AB82,AD82,AF82,AH82)</f>
        <v>0</v>
      </c>
      <c r="E82" s="1028">
        <f>SUM(G82,I82,K82,M82,O82,Q82,S82,U82,W82,Y82,AA82,AC82,AE82,AG82,AI82)</f>
        <v>0</v>
      </c>
      <c r="F82" s="1029"/>
      <c r="G82" s="816"/>
      <c r="H82" s="817"/>
      <c r="I82" s="816"/>
      <c r="J82" s="1029"/>
      <c r="K82" s="1030"/>
      <c r="L82" s="1029"/>
      <c r="M82" s="1030"/>
      <c r="N82" s="1029"/>
      <c r="O82" s="1030"/>
      <c r="P82" s="1029"/>
      <c r="Q82" s="1030"/>
      <c r="R82" s="1029"/>
      <c r="S82" s="1030"/>
      <c r="T82" s="1029"/>
      <c r="U82" s="1030"/>
      <c r="V82" s="1029"/>
      <c r="W82" s="1030"/>
      <c r="X82" s="1029"/>
      <c r="Y82" s="1030"/>
      <c r="Z82" s="1029"/>
      <c r="AA82" s="1030"/>
      <c r="AB82" s="1029"/>
      <c r="AC82" s="1030"/>
      <c r="AD82" s="1029"/>
      <c r="AE82" s="1030"/>
      <c r="AF82" s="1029"/>
      <c r="AG82" s="1030"/>
      <c r="AH82" s="1029"/>
      <c r="AI82" s="1031"/>
      <c r="AJ82" s="1032"/>
      <c r="AK82" s="816"/>
      <c r="AL82" s="1033"/>
      <c r="AM82" s="956"/>
      <c r="AN82" s="958"/>
      <c r="AO82" s="958"/>
      <c r="AP82" s="958"/>
      <c r="AQ82" s="958"/>
      <c r="AR82" s="958"/>
      <c r="AS82" s="963"/>
      <c r="AT82" s="963"/>
      <c r="BX82" s="2"/>
      <c r="BY82" s="2"/>
      <c r="BZ82" s="3"/>
      <c r="CG82" s="40">
        <v>0</v>
      </c>
      <c r="CH82" s="40">
        <v>0</v>
      </c>
      <c r="CI82" s="40"/>
      <c r="CJ82" s="40"/>
    </row>
    <row r="83" spans="1:88" ht="16.350000000000001" customHeight="1" x14ac:dyDescent="0.2">
      <c r="A83" s="3475" t="s">
        <v>109</v>
      </c>
      <c r="B83" s="1034" t="s">
        <v>110</v>
      </c>
      <c r="C83" s="27">
        <f>SUM(D83:E83)</f>
        <v>0</v>
      </c>
      <c r="D83" s="254">
        <f t="shared" ref="D83:E85" si="7">SUM(F83,H83,J83,L83,N83,P83,R83,T83,V83,X83,Z83,AB83,AD83,AF83,AH83)</f>
        <v>0</v>
      </c>
      <c r="E83" s="254">
        <f t="shared" si="7"/>
        <v>0</v>
      </c>
      <c r="F83" s="255"/>
      <c r="G83" s="256"/>
      <c r="H83" s="257"/>
      <c r="I83" s="256"/>
      <c r="J83" s="255"/>
      <c r="K83" s="258"/>
      <c r="L83" s="255"/>
      <c r="M83" s="258"/>
      <c r="N83" s="255"/>
      <c r="O83" s="258"/>
      <c r="P83" s="255"/>
      <c r="Q83" s="258"/>
      <c r="R83" s="255"/>
      <c r="S83" s="258"/>
      <c r="T83" s="255"/>
      <c r="U83" s="258"/>
      <c r="V83" s="255"/>
      <c r="W83" s="258"/>
      <c r="X83" s="255"/>
      <c r="Y83" s="258"/>
      <c r="Z83" s="255"/>
      <c r="AA83" s="258"/>
      <c r="AB83" s="255"/>
      <c r="AC83" s="258"/>
      <c r="AD83" s="255"/>
      <c r="AE83" s="258"/>
      <c r="AF83" s="255"/>
      <c r="AG83" s="258"/>
      <c r="AH83" s="255"/>
      <c r="AI83" s="259"/>
      <c r="AJ83" s="260"/>
      <c r="AK83" s="256"/>
      <c r="AL83" s="1033"/>
      <c r="AM83" s="956"/>
      <c r="AN83" s="958"/>
      <c r="AO83" s="958"/>
      <c r="AP83" s="958"/>
      <c r="AQ83" s="958"/>
      <c r="AR83" s="958"/>
      <c r="AS83" s="963"/>
      <c r="AT83" s="963"/>
      <c r="BX83" s="2"/>
      <c r="BY83" s="2"/>
      <c r="BZ83" s="3"/>
      <c r="CG83" s="40">
        <v>0</v>
      </c>
      <c r="CH83" s="40">
        <v>0</v>
      </c>
      <c r="CI83" s="40"/>
      <c r="CJ83" s="40"/>
    </row>
    <row r="84" spans="1:88" ht="25.35" customHeight="1" x14ac:dyDescent="0.2">
      <c r="A84" s="3475"/>
      <c r="B84" s="261" t="s">
        <v>111</v>
      </c>
      <c r="C84" s="77">
        <f>SUM(D84:E84)</f>
        <v>0</v>
      </c>
      <c r="D84" s="254">
        <f t="shared" si="7"/>
        <v>0</v>
      </c>
      <c r="E84" s="254">
        <f t="shared" si="7"/>
        <v>0</v>
      </c>
      <c r="F84" s="262"/>
      <c r="G84" s="263"/>
      <c r="H84" s="264"/>
      <c r="I84" s="263"/>
      <c r="J84" s="262"/>
      <c r="K84" s="265"/>
      <c r="L84" s="262"/>
      <c r="M84" s="265"/>
      <c r="N84" s="262"/>
      <c r="O84" s="265"/>
      <c r="P84" s="262"/>
      <c r="Q84" s="265"/>
      <c r="R84" s="262"/>
      <c r="S84" s="265"/>
      <c r="T84" s="262"/>
      <c r="U84" s="265"/>
      <c r="V84" s="262"/>
      <c r="W84" s="265"/>
      <c r="X84" s="262"/>
      <c r="Y84" s="265"/>
      <c r="Z84" s="262"/>
      <c r="AA84" s="265"/>
      <c r="AB84" s="262"/>
      <c r="AC84" s="265"/>
      <c r="AD84" s="262"/>
      <c r="AE84" s="265"/>
      <c r="AF84" s="262"/>
      <c r="AG84" s="265"/>
      <c r="AH84" s="262"/>
      <c r="AI84" s="266"/>
      <c r="AJ84" s="267"/>
      <c r="AK84" s="263"/>
      <c r="AL84" s="1033"/>
      <c r="AM84" s="956"/>
      <c r="AN84" s="958"/>
      <c r="AO84" s="958"/>
      <c r="AP84" s="958"/>
      <c r="AQ84" s="958"/>
      <c r="AR84" s="958"/>
      <c r="AS84" s="963"/>
      <c r="AT84" s="963"/>
      <c r="BX84" s="2"/>
      <c r="BY84" s="2"/>
      <c r="BZ84" s="3"/>
      <c r="CG84" s="40"/>
      <c r="CH84" s="40"/>
      <c r="CI84" s="40"/>
      <c r="CJ84" s="40"/>
    </row>
    <row r="85" spans="1:88" ht="16.350000000000001" customHeight="1" x14ac:dyDescent="0.2">
      <c r="A85" s="1035" t="s">
        <v>60</v>
      </c>
      <c r="B85" s="1036" t="s">
        <v>112</v>
      </c>
      <c r="C85" s="1026">
        <f>SUM(D85:E85)</f>
        <v>0</v>
      </c>
      <c r="D85" s="1027">
        <f t="shared" si="7"/>
        <v>0</v>
      </c>
      <c r="E85" s="1028">
        <f t="shared" si="7"/>
        <v>0</v>
      </c>
      <c r="F85" s="1037"/>
      <c r="G85" s="1038"/>
      <c r="H85" s="1039"/>
      <c r="I85" s="1038"/>
      <c r="J85" s="1037"/>
      <c r="K85" s="1040"/>
      <c r="L85" s="1037"/>
      <c r="M85" s="1040"/>
      <c r="N85" s="1037"/>
      <c r="O85" s="1040"/>
      <c r="P85" s="1037"/>
      <c r="Q85" s="1040"/>
      <c r="R85" s="1037"/>
      <c r="S85" s="1040"/>
      <c r="T85" s="1037"/>
      <c r="U85" s="1040"/>
      <c r="V85" s="1037"/>
      <c r="W85" s="1040"/>
      <c r="X85" s="1037"/>
      <c r="Y85" s="1040"/>
      <c r="Z85" s="1037"/>
      <c r="AA85" s="1040"/>
      <c r="AB85" s="1037"/>
      <c r="AC85" s="1040"/>
      <c r="AD85" s="1037"/>
      <c r="AE85" s="1040"/>
      <c r="AF85" s="1037"/>
      <c r="AG85" s="1040"/>
      <c r="AH85" s="1037"/>
      <c r="AI85" s="1041"/>
      <c r="AJ85" s="1042"/>
      <c r="AK85" s="1038"/>
      <c r="AL85" s="1033"/>
      <c r="AM85" s="956"/>
      <c r="AN85" s="958"/>
      <c r="AO85" s="958"/>
      <c r="AP85" s="958"/>
      <c r="AQ85" s="958"/>
      <c r="AR85" s="958"/>
      <c r="AS85" s="963"/>
      <c r="AT85" s="963"/>
      <c r="BX85" s="2"/>
      <c r="BY85" s="2"/>
      <c r="BZ85" s="3"/>
      <c r="CG85" s="40"/>
      <c r="CH85" s="40"/>
      <c r="CI85" s="40"/>
      <c r="CJ85" s="40"/>
    </row>
    <row r="86" spans="1:88" ht="31.35" customHeight="1" x14ac:dyDescent="0.2">
      <c r="A86" s="9" t="s">
        <v>113</v>
      </c>
      <c r="B86" s="6"/>
      <c r="C86" s="128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233"/>
      <c r="R86" s="233"/>
      <c r="S86" s="233"/>
      <c r="T86" s="233"/>
      <c r="U86" s="233"/>
      <c r="V86" s="233"/>
      <c r="W86" s="6"/>
      <c r="X86" s="233"/>
      <c r="Y86" s="233"/>
      <c r="Z86" s="1043"/>
      <c r="AA86" s="234"/>
      <c r="AB86" s="1044"/>
      <c r="AC86" s="1044"/>
      <c r="AD86" s="1044"/>
      <c r="AE86" s="1044"/>
      <c r="AF86" s="1044"/>
      <c r="AG86" s="963"/>
      <c r="AH86" s="128"/>
      <c r="AI86" s="958"/>
      <c r="AJ86" s="958"/>
      <c r="AK86" s="958"/>
      <c r="AL86" s="958"/>
      <c r="AM86" s="958"/>
      <c r="AN86" s="958"/>
      <c r="AO86" s="958"/>
      <c r="AP86" s="958"/>
      <c r="AQ86" s="963"/>
      <c r="AR86" s="963"/>
      <c r="CG86" s="40"/>
      <c r="CH86" s="40"/>
      <c r="CI86" s="40"/>
      <c r="CJ86" s="40"/>
    </row>
    <row r="87" spans="1:88" ht="16.350000000000001" customHeight="1" x14ac:dyDescent="0.2">
      <c r="A87" s="3475" t="s">
        <v>96</v>
      </c>
      <c r="B87" s="3466" t="s">
        <v>32</v>
      </c>
      <c r="C87" s="3466" t="s">
        <v>114</v>
      </c>
      <c r="D87" s="3476" t="s">
        <v>115</v>
      </c>
      <c r="E87" s="3417" t="s">
        <v>116</v>
      </c>
      <c r="F87" s="3466" t="s">
        <v>117</v>
      </c>
      <c r="G87" s="6"/>
      <c r="H87" s="956"/>
      <c r="I87" s="956"/>
      <c r="J87" s="956"/>
      <c r="K87" s="956"/>
      <c r="L87" s="956"/>
      <c r="M87" s="956"/>
      <c r="N87" s="956"/>
      <c r="O87" s="956"/>
      <c r="P87" s="1045"/>
      <c r="Q87" s="1045"/>
      <c r="R87" s="1045"/>
      <c r="S87" s="1045"/>
      <c r="T87" s="1045"/>
      <c r="U87" s="1045"/>
      <c r="V87" s="1045"/>
      <c r="W87" s="956"/>
      <c r="X87" s="1045"/>
      <c r="Y87" s="963"/>
      <c r="Z87" s="963"/>
      <c r="AA87" s="963"/>
      <c r="AB87" s="963"/>
      <c r="AC87" s="963"/>
      <c r="AD87" s="963"/>
      <c r="AE87" s="963"/>
      <c r="AF87" s="963"/>
      <c r="AG87" s="963"/>
      <c r="AH87" s="958"/>
      <c r="AI87" s="958"/>
      <c r="AJ87" s="958"/>
      <c r="AK87" s="958"/>
      <c r="AL87" s="958"/>
      <c r="AM87" s="958"/>
      <c r="AN87" s="958"/>
      <c r="AO87" s="958"/>
      <c r="AP87" s="958"/>
      <c r="AQ87" s="963"/>
      <c r="AR87" s="963"/>
      <c r="CG87" s="40"/>
      <c r="CH87" s="40"/>
      <c r="CI87" s="40"/>
      <c r="CJ87" s="40"/>
    </row>
    <row r="88" spans="1:88" ht="45.75" customHeight="1" x14ac:dyDescent="0.2">
      <c r="A88" s="3475"/>
      <c r="B88" s="3466"/>
      <c r="C88" s="3466"/>
      <c r="D88" s="3476"/>
      <c r="E88" s="3417"/>
      <c r="F88" s="3466"/>
      <c r="G88" s="6"/>
      <c r="H88" s="956"/>
      <c r="I88" s="956"/>
      <c r="J88" s="956"/>
      <c r="K88" s="956"/>
      <c r="L88" s="956"/>
      <c r="M88" s="956"/>
      <c r="N88" s="956"/>
      <c r="O88" s="956"/>
      <c r="P88" s="1045"/>
      <c r="Q88" s="1045"/>
      <c r="R88" s="1045"/>
      <c r="S88" s="1045"/>
      <c r="T88" s="1045"/>
      <c r="U88" s="1045"/>
      <c r="V88" s="1045"/>
      <c r="W88" s="956"/>
      <c r="X88" s="1045"/>
      <c r="Y88" s="963"/>
      <c r="Z88" s="963"/>
      <c r="AA88" s="963"/>
      <c r="AB88" s="963"/>
      <c r="AC88" s="963"/>
      <c r="AD88" s="963"/>
      <c r="AE88" s="963"/>
      <c r="AF88" s="963"/>
      <c r="AG88" s="963"/>
      <c r="AH88" s="958"/>
      <c r="AI88" s="958"/>
      <c r="AJ88" s="958"/>
      <c r="AK88" s="958"/>
      <c r="AL88" s="958"/>
      <c r="AM88" s="958"/>
      <c r="AN88" s="958"/>
      <c r="AO88" s="958"/>
      <c r="AP88" s="958"/>
      <c r="AQ88" s="963"/>
      <c r="AR88" s="963"/>
      <c r="CG88" s="40"/>
      <c r="CH88" s="40"/>
      <c r="CI88" s="40"/>
      <c r="CJ88" s="40"/>
    </row>
    <row r="89" spans="1:88" ht="16.350000000000001" customHeight="1" x14ac:dyDescent="0.2">
      <c r="A89" s="3467" t="s">
        <v>118</v>
      </c>
      <c r="B89" s="3468"/>
      <c r="C89" s="3468"/>
      <c r="D89" s="3468"/>
      <c r="E89" s="3468"/>
      <c r="F89" s="3469"/>
      <c r="G89" s="6"/>
      <c r="H89" s="956"/>
      <c r="I89" s="956"/>
      <c r="J89" s="956"/>
      <c r="K89" s="956"/>
      <c r="L89" s="956"/>
      <c r="M89" s="956"/>
      <c r="N89" s="956"/>
      <c r="O89" s="956"/>
      <c r="P89" s="1045"/>
      <c r="Q89" s="1045"/>
      <c r="R89" s="1045"/>
      <c r="S89" s="1045"/>
      <c r="T89" s="1045"/>
      <c r="U89" s="1045"/>
      <c r="V89" s="1045"/>
      <c r="W89" s="956"/>
      <c r="X89" s="1045"/>
      <c r="Y89" s="963"/>
      <c r="Z89" s="963"/>
      <c r="AA89" s="963"/>
      <c r="AB89" s="963"/>
      <c r="AC89" s="963"/>
      <c r="AD89" s="963"/>
      <c r="AE89" s="963"/>
      <c r="AF89" s="963"/>
      <c r="AG89" s="963"/>
      <c r="AH89" s="958"/>
      <c r="AI89" s="958"/>
      <c r="AJ89" s="958"/>
      <c r="AK89" s="958"/>
      <c r="AL89" s="958"/>
      <c r="AM89" s="958"/>
      <c r="AN89" s="958"/>
      <c r="AO89" s="958"/>
      <c r="AP89" s="958"/>
      <c r="AQ89" s="963"/>
      <c r="AR89" s="963"/>
      <c r="CG89" s="40"/>
      <c r="CH89" s="40"/>
      <c r="CI89" s="40"/>
      <c r="CJ89" s="40"/>
    </row>
    <row r="90" spans="1:88" ht="16.350000000000001" customHeight="1" x14ac:dyDescent="0.2">
      <c r="A90" s="1046" t="s">
        <v>119</v>
      </c>
      <c r="B90" s="1047">
        <f>SUM(C90:D90)</f>
        <v>293</v>
      </c>
      <c r="C90" s="1048">
        <v>57</v>
      </c>
      <c r="D90" s="1049">
        <v>236</v>
      </c>
      <c r="E90" s="1050">
        <v>293</v>
      </c>
      <c r="F90" s="1048"/>
      <c r="G90" s="6"/>
      <c r="H90" s="956"/>
      <c r="I90" s="956"/>
      <c r="J90" s="956"/>
      <c r="K90" s="956"/>
      <c r="L90" s="956"/>
      <c r="M90" s="956"/>
      <c r="N90" s="956"/>
      <c r="O90" s="956"/>
      <c r="P90" s="1045"/>
      <c r="Q90" s="1045"/>
      <c r="R90" s="1045"/>
      <c r="S90" s="1045"/>
      <c r="T90" s="1045"/>
      <c r="U90" s="1045"/>
      <c r="V90" s="1045"/>
      <c r="W90" s="956"/>
      <c r="X90" s="1045"/>
      <c r="Y90" s="963"/>
      <c r="Z90" s="963"/>
      <c r="AA90" s="963"/>
      <c r="AB90" s="963"/>
      <c r="AC90" s="963"/>
      <c r="AD90" s="963"/>
      <c r="AE90" s="963"/>
      <c r="AF90" s="963"/>
      <c r="AG90" s="963"/>
      <c r="AH90" s="958"/>
      <c r="AI90" s="958"/>
      <c r="AJ90" s="958"/>
      <c r="AK90" s="958"/>
      <c r="AL90" s="958"/>
      <c r="AM90" s="958"/>
      <c r="AN90" s="958"/>
      <c r="AO90" s="958"/>
      <c r="AP90" s="958"/>
      <c r="AQ90" s="963"/>
      <c r="AR90" s="963"/>
      <c r="CG90" s="40"/>
      <c r="CH90" s="40"/>
      <c r="CI90" s="40"/>
      <c r="CJ90" s="40"/>
    </row>
    <row r="91" spans="1:88" ht="16.350000000000001" customHeight="1" x14ac:dyDescent="0.2">
      <c r="A91" s="281" t="s">
        <v>120</v>
      </c>
      <c r="B91" s="261">
        <f>SUM(C91:D91)</f>
        <v>0</v>
      </c>
      <c r="C91" s="161"/>
      <c r="D91" s="282"/>
      <c r="E91" s="46"/>
      <c r="F91" s="161"/>
      <c r="G91" s="6"/>
      <c r="H91" s="956"/>
      <c r="I91" s="956"/>
      <c r="J91" s="956"/>
      <c r="K91" s="956"/>
      <c r="L91" s="956"/>
      <c r="M91" s="956"/>
      <c r="N91" s="956"/>
      <c r="O91" s="956"/>
      <c r="P91" s="1045"/>
      <c r="Q91" s="1045"/>
      <c r="R91" s="1045"/>
      <c r="S91" s="1045"/>
      <c r="T91" s="1045"/>
      <c r="U91" s="1045"/>
      <c r="V91" s="1045"/>
      <c r="W91" s="956"/>
      <c r="X91" s="1045"/>
      <c r="Y91" s="963"/>
      <c r="Z91" s="963"/>
      <c r="AA91" s="963"/>
      <c r="AB91" s="963"/>
      <c r="AC91" s="963"/>
      <c r="AD91" s="963"/>
      <c r="AE91" s="963"/>
      <c r="AF91" s="963"/>
      <c r="AG91" s="963"/>
      <c r="AH91" s="958"/>
      <c r="AI91" s="958"/>
      <c r="AJ91" s="958"/>
      <c r="AK91" s="958"/>
      <c r="AL91" s="958"/>
      <c r="AM91" s="958"/>
      <c r="AN91" s="958"/>
      <c r="AO91" s="958"/>
      <c r="AP91" s="958"/>
      <c r="AQ91" s="963"/>
      <c r="AR91" s="963"/>
      <c r="CG91" s="40"/>
      <c r="CH91" s="40"/>
      <c r="CI91" s="40"/>
      <c r="CJ91" s="40"/>
    </row>
    <row r="92" spans="1:88" ht="16.350000000000001" customHeight="1" x14ac:dyDescent="0.2">
      <c r="A92" s="281" t="s">
        <v>121</v>
      </c>
      <c r="B92" s="261">
        <f>SUM(C92:D92)</f>
        <v>0</v>
      </c>
      <c r="C92" s="161"/>
      <c r="D92" s="282"/>
      <c r="E92" s="46"/>
      <c r="F92" s="161"/>
      <c r="G92" s="6"/>
      <c r="H92" s="956"/>
      <c r="I92" s="956"/>
      <c r="J92" s="956"/>
      <c r="K92" s="956"/>
      <c r="L92" s="956"/>
      <c r="M92" s="956"/>
      <c r="N92" s="956"/>
      <c r="O92" s="956"/>
      <c r="P92" s="1045"/>
      <c r="Q92" s="1045"/>
      <c r="R92" s="1045"/>
      <c r="S92" s="1045"/>
      <c r="T92" s="1045"/>
      <c r="U92" s="1045"/>
      <c r="V92" s="1045"/>
      <c r="W92" s="956"/>
      <c r="X92" s="1045"/>
      <c r="Y92" s="963"/>
      <c r="Z92" s="963"/>
      <c r="AA92" s="963"/>
      <c r="AB92" s="963"/>
      <c r="AC92" s="963"/>
      <c r="AD92" s="963"/>
      <c r="AE92" s="963"/>
      <c r="AF92" s="963"/>
      <c r="AG92" s="963"/>
      <c r="AH92" s="958"/>
      <c r="AI92" s="958"/>
      <c r="AJ92" s="958"/>
      <c r="AK92" s="958"/>
      <c r="AL92" s="958"/>
      <c r="AM92" s="958"/>
      <c r="AN92" s="958"/>
      <c r="AO92" s="958"/>
      <c r="AP92" s="958"/>
      <c r="AQ92" s="963"/>
      <c r="AR92" s="963"/>
      <c r="CG92" s="40"/>
      <c r="CH92" s="40"/>
      <c r="CI92" s="40"/>
      <c r="CJ92" s="40"/>
    </row>
    <row r="93" spans="1:88" ht="16.350000000000001" customHeight="1" x14ac:dyDescent="0.2">
      <c r="A93" s="281" t="s">
        <v>122</v>
      </c>
      <c r="B93" s="261">
        <f>SUM(C93:D93)</f>
        <v>0</v>
      </c>
      <c r="C93" s="161"/>
      <c r="D93" s="282"/>
      <c r="E93" s="46"/>
      <c r="F93" s="161"/>
      <c r="G93" s="6"/>
      <c r="H93" s="956"/>
      <c r="I93" s="956"/>
      <c r="J93" s="956"/>
      <c r="K93" s="956"/>
      <c r="L93" s="956"/>
      <c r="M93" s="956"/>
      <c r="N93" s="956"/>
      <c r="O93" s="956"/>
      <c r="P93" s="1045"/>
      <c r="Q93" s="1045"/>
      <c r="R93" s="1045"/>
      <c r="S93" s="1045"/>
      <c r="T93" s="1045"/>
      <c r="U93" s="1045"/>
      <c r="V93" s="1045"/>
      <c r="W93" s="956"/>
      <c r="X93" s="1045"/>
      <c r="Y93" s="963"/>
      <c r="Z93" s="963"/>
      <c r="AA93" s="963"/>
      <c r="AB93" s="963"/>
      <c r="AC93" s="963"/>
      <c r="AD93" s="963"/>
      <c r="AE93" s="963"/>
      <c r="AF93" s="963"/>
      <c r="AG93" s="963"/>
      <c r="AH93" s="958"/>
      <c r="AI93" s="958"/>
      <c r="AJ93" s="958"/>
      <c r="AK93" s="958"/>
      <c r="AL93" s="958"/>
      <c r="AM93" s="958"/>
      <c r="AN93" s="958"/>
      <c r="AO93" s="958"/>
      <c r="AP93" s="958"/>
      <c r="AQ93" s="963"/>
      <c r="AR93" s="963"/>
      <c r="CG93" s="40"/>
      <c r="CH93" s="40"/>
      <c r="CI93" s="40"/>
      <c r="CJ93" s="40"/>
    </row>
    <row r="94" spans="1:88" ht="16.350000000000001" customHeight="1" x14ac:dyDescent="0.2">
      <c r="A94" s="283" t="s">
        <v>123</v>
      </c>
      <c r="B94" s="284">
        <f>SUM(C94:D94)</f>
        <v>22</v>
      </c>
      <c r="C94" s="285"/>
      <c r="D94" s="1051">
        <v>22</v>
      </c>
      <c r="E94" s="190">
        <v>22</v>
      </c>
      <c r="F94" s="285"/>
      <c r="G94" s="6"/>
      <c r="H94" s="956"/>
      <c r="I94" s="956"/>
      <c r="J94" s="956"/>
      <c r="K94" s="956"/>
      <c r="L94" s="956"/>
      <c r="M94" s="956"/>
      <c r="N94" s="956"/>
      <c r="O94" s="956"/>
      <c r="P94" s="1045"/>
      <c r="Q94" s="1045"/>
      <c r="R94" s="1045"/>
      <c r="S94" s="1045"/>
      <c r="T94" s="1045"/>
      <c r="U94" s="1045"/>
      <c r="V94" s="1045"/>
      <c r="W94" s="956"/>
      <c r="X94" s="1045"/>
      <c r="Y94" s="963"/>
      <c r="Z94" s="963"/>
      <c r="AA94" s="963"/>
      <c r="AB94" s="963"/>
      <c r="AC94" s="963"/>
      <c r="AD94" s="963"/>
      <c r="AE94" s="963"/>
      <c r="AF94" s="963"/>
      <c r="AG94" s="963"/>
      <c r="AH94" s="958"/>
      <c r="AI94" s="958"/>
      <c r="AJ94" s="958"/>
      <c r="AK94" s="958"/>
      <c r="AL94" s="958"/>
      <c r="AM94" s="958"/>
      <c r="AN94" s="958"/>
      <c r="AO94" s="958"/>
      <c r="AP94" s="958"/>
      <c r="AQ94" s="963"/>
      <c r="AR94" s="963"/>
      <c r="CG94" s="40"/>
      <c r="CH94" s="40"/>
      <c r="CI94" s="40"/>
      <c r="CJ94" s="40"/>
    </row>
    <row r="95" spans="1:88" ht="16.350000000000001" customHeight="1" x14ac:dyDescent="0.2">
      <c r="A95" s="3467" t="s">
        <v>124</v>
      </c>
      <c r="B95" s="3468"/>
      <c r="C95" s="3468"/>
      <c r="D95" s="3468"/>
      <c r="E95" s="3468"/>
      <c r="F95" s="3469"/>
      <c r="G95" s="6"/>
      <c r="H95" s="956"/>
      <c r="I95" s="956"/>
      <c r="J95" s="956"/>
      <c r="K95" s="956"/>
      <c r="L95" s="956"/>
      <c r="M95" s="956"/>
      <c r="N95" s="956"/>
      <c r="O95" s="956"/>
      <c r="P95" s="1045"/>
      <c r="Q95" s="1045"/>
      <c r="R95" s="1045"/>
      <c r="S95" s="1045"/>
      <c r="T95" s="1045"/>
      <c r="U95" s="1045"/>
      <c r="V95" s="1045"/>
      <c r="W95" s="956"/>
      <c r="X95" s="1045"/>
      <c r="Y95" s="963"/>
      <c r="Z95" s="963"/>
      <c r="AA95" s="963"/>
      <c r="AB95" s="963"/>
      <c r="AC95" s="963"/>
      <c r="AD95" s="963"/>
      <c r="AE95" s="963"/>
      <c r="AF95" s="963"/>
      <c r="AG95" s="963"/>
      <c r="AH95" s="958"/>
      <c r="AI95" s="958"/>
      <c r="AJ95" s="958"/>
      <c r="AK95" s="958"/>
      <c r="AL95" s="958"/>
      <c r="AM95" s="958"/>
      <c r="AN95" s="958"/>
      <c r="AO95" s="958"/>
      <c r="AP95" s="958"/>
      <c r="AQ95" s="963"/>
      <c r="AR95" s="963"/>
      <c r="CG95" s="40"/>
      <c r="CH95" s="40"/>
      <c r="CI95" s="40"/>
      <c r="CJ95" s="40"/>
    </row>
    <row r="96" spans="1:88" ht="16.350000000000001" customHeight="1" x14ac:dyDescent="0.2">
      <c r="A96" s="993" t="s">
        <v>125</v>
      </c>
      <c r="B96" s="1052">
        <f>SUM(C96:D96)</f>
        <v>1</v>
      </c>
      <c r="C96" s="1048"/>
      <c r="D96" s="1049">
        <v>1</v>
      </c>
      <c r="E96" s="1050">
        <v>1</v>
      </c>
      <c r="F96" s="1048"/>
      <c r="G96" s="6"/>
      <c r="H96" s="956"/>
      <c r="I96" s="956"/>
      <c r="J96" s="956"/>
      <c r="K96" s="956"/>
      <c r="L96" s="956"/>
      <c r="M96" s="956"/>
      <c r="N96" s="956"/>
      <c r="O96" s="956"/>
      <c r="P96" s="1045"/>
      <c r="Q96" s="1045"/>
      <c r="R96" s="1045"/>
      <c r="S96" s="1045"/>
      <c r="T96" s="1045"/>
      <c r="U96" s="1045"/>
      <c r="V96" s="1045"/>
      <c r="W96" s="956"/>
      <c r="X96" s="1045"/>
      <c r="Y96" s="963"/>
      <c r="Z96" s="963"/>
      <c r="AA96" s="963"/>
      <c r="AB96" s="963"/>
      <c r="AC96" s="963"/>
      <c r="AD96" s="963"/>
      <c r="AE96" s="963"/>
      <c r="AF96" s="963"/>
      <c r="AG96" s="963"/>
      <c r="AH96" s="963"/>
      <c r="AI96" s="963"/>
      <c r="AJ96" s="963"/>
      <c r="AK96" s="963"/>
      <c r="AL96" s="963"/>
      <c r="AM96" s="963"/>
      <c r="AN96" s="963"/>
      <c r="AO96" s="963"/>
      <c r="AP96" s="963"/>
      <c r="AQ96" s="963"/>
      <c r="AR96" s="963"/>
      <c r="CG96" s="40"/>
      <c r="CH96" s="40"/>
      <c r="CI96" s="40"/>
      <c r="CJ96" s="40"/>
    </row>
    <row r="97" spans="1:104" ht="16.350000000000001" customHeight="1" x14ac:dyDescent="0.2">
      <c r="A97" s="288" t="s">
        <v>126</v>
      </c>
      <c r="B97" s="289">
        <f>SUM(C97:D97)</f>
        <v>0</v>
      </c>
      <c r="C97" s="161"/>
      <c r="D97" s="282"/>
      <c r="E97" s="46"/>
      <c r="F97" s="161"/>
      <c r="G97" s="6"/>
      <c r="H97" s="956"/>
      <c r="I97" s="956"/>
      <c r="J97" s="956"/>
      <c r="K97" s="956"/>
      <c r="L97" s="956"/>
      <c r="M97" s="956"/>
      <c r="N97" s="956"/>
      <c r="O97" s="956"/>
      <c r="P97" s="1045"/>
      <c r="Q97" s="1045"/>
      <c r="R97" s="1045"/>
      <c r="S97" s="1045"/>
      <c r="T97" s="1045"/>
      <c r="U97" s="1045"/>
      <c r="V97" s="1045"/>
      <c r="W97" s="956"/>
      <c r="X97" s="1045"/>
      <c r="Y97" s="963"/>
      <c r="Z97" s="963"/>
      <c r="AA97" s="963"/>
      <c r="AB97" s="963"/>
      <c r="AC97" s="963"/>
      <c r="AD97" s="963"/>
      <c r="AE97" s="963"/>
      <c r="AF97" s="963"/>
      <c r="AG97" s="963"/>
      <c r="AH97" s="963"/>
      <c r="AI97" s="963"/>
      <c r="AJ97" s="963"/>
      <c r="AK97" s="963"/>
      <c r="AL97" s="963"/>
      <c r="AM97" s="963"/>
      <c r="AN97" s="963"/>
      <c r="AO97" s="963"/>
      <c r="AP97" s="963"/>
      <c r="AQ97" s="963"/>
      <c r="AR97" s="963"/>
      <c r="CG97" s="40"/>
      <c r="CH97" s="40"/>
      <c r="CI97" s="40"/>
      <c r="CJ97" s="40"/>
    </row>
    <row r="98" spans="1:104" ht="24.75" customHeight="1" x14ac:dyDescent="0.2">
      <c r="A98" s="996" t="s">
        <v>127</v>
      </c>
      <c r="B98" s="290">
        <f>SUM(C98:D98)</f>
        <v>1</v>
      </c>
      <c r="C98" s="1053"/>
      <c r="D98" s="1051">
        <v>1</v>
      </c>
      <c r="E98" s="778">
        <v>1</v>
      </c>
      <c r="F98" s="1053"/>
      <c r="G98" s="6"/>
      <c r="H98" s="956"/>
      <c r="I98" s="956"/>
      <c r="J98" s="956"/>
      <c r="K98" s="956"/>
      <c r="L98" s="956"/>
      <c r="M98" s="956"/>
      <c r="N98" s="956"/>
      <c r="O98" s="956"/>
      <c r="P98" s="1045"/>
      <c r="Q98" s="1045"/>
      <c r="R98" s="1045"/>
      <c r="S98" s="1045"/>
      <c r="T98" s="1045"/>
      <c r="U98" s="1045"/>
      <c r="V98" s="1045"/>
      <c r="W98" s="956"/>
      <c r="X98" s="1045"/>
      <c r="Y98" s="963"/>
      <c r="Z98" s="963"/>
      <c r="AA98" s="963"/>
      <c r="AB98" s="963"/>
      <c r="AC98" s="963"/>
      <c r="AD98" s="963"/>
      <c r="AE98" s="963"/>
      <c r="AF98" s="963"/>
      <c r="AG98" s="963"/>
      <c r="AH98" s="963"/>
      <c r="AI98" s="963"/>
      <c r="AJ98" s="963"/>
      <c r="AK98" s="963"/>
      <c r="AL98" s="963"/>
      <c r="AM98" s="963"/>
      <c r="AN98" s="963"/>
      <c r="AO98" s="963"/>
      <c r="AP98" s="963"/>
      <c r="AQ98" s="963"/>
      <c r="AR98" s="963"/>
      <c r="CG98" s="40"/>
      <c r="CH98" s="40"/>
      <c r="CI98" s="40"/>
      <c r="CJ98" s="40"/>
    </row>
    <row r="99" spans="1:104" s="8" customFormat="1" ht="31.35" customHeight="1" x14ac:dyDescent="0.2">
      <c r="A99" s="2935" t="s">
        <v>128</v>
      </c>
      <c r="B99" s="2935"/>
      <c r="C99" s="2935"/>
      <c r="D99" s="2935"/>
      <c r="E99" s="2935"/>
      <c r="F99" s="2935"/>
      <c r="G99" s="1004"/>
      <c r="H99" s="1004"/>
      <c r="I99" s="1004"/>
      <c r="J99" s="1004"/>
      <c r="K99" s="1004"/>
      <c r="L99" s="1004"/>
      <c r="M99" s="1004"/>
      <c r="N99" s="1004"/>
      <c r="O99" s="1004"/>
      <c r="P99" s="1004"/>
      <c r="Q99" s="959"/>
      <c r="R99" s="959"/>
      <c r="S99" s="959"/>
      <c r="T99" s="959"/>
      <c r="U99" s="959"/>
      <c r="V99" s="959"/>
      <c r="W99" s="1004"/>
      <c r="X99" s="959"/>
      <c r="Y99" s="959"/>
      <c r="Z99" s="959"/>
      <c r="AA99" s="959"/>
      <c r="AB99" s="959"/>
      <c r="AC99" s="959"/>
      <c r="AD99" s="959"/>
      <c r="AE99" s="959"/>
      <c r="AF99" s="959"/>
      <c r="AG99" s="959"/>
      <c r="AH99" s="959"/>
      <c r="AI99" s="959"/>
      <c r="AJ99" s="959"/>
      <c r="AK99" s="959"/>
      <c r="AL99" s="959"/>
      <c r="AM99" s="959"/>
      <c r="AN99" s="959"/>
      <c r="AO99" s="959"/>
      <c r="AP99" s="959"/>
      <c r="AQ99" s="959"/>
      <c r="AR99" s="959"/>
      <c r="BX99" s="4"/>
      <c r="BY99" s="4"/>
      <c r="BZ99" s="4"/>
      <c r="CA99" s="5"/>
      <c r="CB99" s="5"/>
      <c r="CC99" s="5"/>
      <c r="CD99" s="5"/>
      <c r="CE99" s="5"/>
      <c r="CF99" s="5"/>
      <c r="CG99" s="40"/>
      <c r="CH99" s="40"/>
      <c r="CI99" s="40"/>
      <c r="CJ99" s="40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4"/>
    </row>
    <row r="100" spans="1:104" ht="16.350000000000001" customHeight="1" x14ac:dyDescent="0.2">
      <c r="A100" s="3461" t="s">
        <v>129</v>
      </c>
      <c r="B100" s="3470" t="s">
        <v>130</v>
      </c>
      <c r="C100" s="3471"/>
      <c r="D100" s="3471"/>
      <c r="E100" s="3472"/>
      <c r="F100" s="3470" t="s">
        <v>131</v>
      </c>
      <c r="G100" s="3471"/>
      <c r="H100" s="3471"/>
      <c r="I100" s="3472"/>
      <c r="J100" s="3453" t="s">
        <v>132</v>
      </c>
      <c r="K100" s="3455" t="s">
        <v>133</v>
      </c>
      <c r="L100" s="3456"/>
      <c r="M100" s="3455" t="s">
        <v>134</v>
      </c>
      <c r="N100" s="3456"/>
      <c r="O100" s="6"/>
      <c r="P100" s="233"/>
      <c r="Q100" s="233"/>
      <c r="R100" s="233"/>
      <c r="S100" s="233"/>
      <c r="T100" s="233"/>
      <c r="U100" s="233"/>
      <c r="V100" s="6"/>
      <c r="W100" s="233"/>
      <c r="X100" s="1054"/>
      <c r="Y100" s="1021"/>
      <c r="Z100" s="1021"/>
      <c r="AA100" s="1021"/>
      <c r="AB100" s="1021"/>
      <c r="AC100" s="1021"/>
      <c r="AD100" s="1021"/>
      <c r="AE100" s="1021"/>
      <c r="AF100" s="1021"/>
      <c r="AG100" s="1021"/>
      <c r="AH100" s="1021"/>
      <c r="AI100" s="963"/>
      <c r="AJ100" s="963"/>
      <c r="AK100" s="963"/>
      <c r="AL100" s="963"/>
      <c r="AM100" s="963"/>
      <c r="AN100" s="963"/>
      <c r="AO100" s="963"/>
      <c r="AP100" s="963"/>
      <c r="AQ100" s="963"/>
      <c r="AR100" s="963"/>
      <c r="CG100" s="40"/>
      <c r="CH100" s="40"/>
      <c r="CI100" s="40"/>
      <c r="CJ100" s="40"/>
    </row>
    <row r="101" spans="1:104" ht="39" customHeight="1" x14ac:dyDescent="0.2">
      <c r="A101" s="2937"/>
      <c r="B101" s="3473"/>
      <c r="C101" s="2943"/>
      <c r="D101" s="2943"/>
      <c r="E101" s="3474"/>
      <c r="F101" s="2945"/>
      <c r="G101" s="2946"/>
      <c r="H101" s="2946"/>
      <c r="I101" s="2947"/>
      <c r="J101" s="2918"/>
      <c r="K101" s="3457"/>
      <c r="L101" s="3458"/>
      <c r="M101" s="3457"/>
      <c r="N101" s="3458"/>
      <c r="O101" s="6"/>
      <c r="P101" s="233"/>
      <c r="Q101" s="233"/>
      <c r="R101" s="233"/>
      <c r="S101" s="233"/>
      <c r="T101" s="233"/>
      <c r="U101" s="233"/>
      <c r="V101" s="6"/>
      <c r="W101" s="233"/>
      <c r="X101" s="1045"/>
      <c r="Y101" s="963"/>
      <c r="Z101" s="963"/>
      <c r="AA101" s="963"/>
      <c r="AB101" s="963"/>
      <c r="AC101" s="963"/>
      <c r="AD101" s="963"/>
      <c r="AE101" s="963"/>
      <c r="AF101" s="963"/>
      <c r="AG101" s="963"/>
      <c r="AH101" s="963"/>
      <c r="AI101" s="963"/>
      <c r="AJ101" s="963"/>
      <c r="AK101" s="963"/>
      <c r="AL101" s="963"/>
      <c r="AM101" s="963"/>
      <c r="AN101" s="963"/>
      <c r="AO101" s="963"/>
      <c r="AP101" s="963"/>
      <c r="AQ101" s="963"/>
      <c r="AR101" s="963"/>
      <c r="CG101" s="40"/>
      <c r="CH101" s="40"/>
      <c r="CI101" s="40"/>
      <c r="CJ101" s="40"/>
    </row>
    <row r="102" spans="1:104" ht="40.5" customHeight="1" x14ac:dyDescent="0.2">
      <c r="A102" s="3462"/>
      <c r="B102" s="1055" t="s">
        <v>135</v>
      </c>
      <c r="C102" s="1056" t="s">
        <v>136</v>
      </c>
      <c r="D102" s="1057" t="s">
        <v>137</v>
      </c>
      <c r="E102" s="1058" t="s">
        <v>138</v>
      </c>
      <c r="F102" s="1059" t="s">
        <v>139</v>
      </c>
      <c r="G102" s="1060" t="s">
        <v>140</v>
      </c>
      <c r="H102" s="1060" t="s">
        <v>137</v>
      </c>
      <c r="I102" s="1058" t="s">
        <v>138</v>
      </c>
      <c r="J102" s="3454"/>
      <c r="K102" s="1055" t="s">
        <v>135</v>
      </c>
      <c r="L102" s="1061" t="s">
        <v>136</v>
      </c>
      <c r="M102" s="1055" t="s">
        <v>139</v>
      </c>
      <c r="N102" s="1061" t="s">
        <v>141</v>
      </c>
      <c r="O102" s="6"/>
      <c r="P102" s="233"/>
      <c r="Q102" s="233"/>
      <c r="R102" s="233"/>
      <c r="S102" s="233"/>
      <c r="T102" s="233"/>
      <c r="U102" s="233"/>
      <c r="V102" s="6"/>
      <c r="W102" s="233"/>
      <c r="X102" s="1062"/>
      <c r="Y102" s="1063"/>
      <c r="Z102" s="1063"/>
      <c r="AA102" s="1063"/>
      <c r="AB102" s="1063"/>
      <c r="AC102" s="1063"/>
      <c r="AD102" s="1063"/>
      <c r="AE102" s="1063"/>
      <c r="AF102" s="1063"/>
      <c r="AG102" s="1063"/>
      <c r="AH102" s="1063"/>
      <c r="AI102" s="1063"/>
      <c r="AJ102" s="1063"/>
      <c r="AK102" s="1063"/>
      <c r="AL102" s="1063"/>
      <c r="AM102" s="1063"/>
      <c r="AN102" s="1063"/>
      <c r="AO102" s="1063"/>
      <c r="AP102" s="1063"/>
      <c r="AQ102" s="1063"/>
      <c r="AR102" s="1063"/>
      <c r="CG102" s="40"/>
      <c r="CH102" s="40"/>
      <c r="CI102" s="40"/>
      <c r="CJ102" s="40"/>
    </row>
    <row r="103" spans="1:104" ht="16.350000000000001" customHeight="1" x14ac:dyDescent="0.2">
      <c r="A103" s="1064" t="s">
        <v>142</v>
      </c>
      <c r="B103" s="1065">
        <v>11190</v>
      </c>
      <c r="C103" s="1066">
        <v>250</v>
      </c>
      <c r="D103" s="1067">
        <v>8612</v>
      </c>
      <c r="E103" s="1068">
        <v>2828</v>
      </c>
      <c r="F103" s="1065">
        <v>35138</v>
      </c>
      <c r="G103" s="1069">
        <v>299</v>
      </c>
      <c r="H103" s="1069">
        <v>26551</v>
      </c>
      <c r="I103" s="1066">
        <v>8288</v>
      </c>
      <c r="J103" s="858">
        <v>8362</v>
      </c>
      <c r="K103" s="1065"/>
      <c r="L103" s="858"/>
      <c r="M103" s="1065"/>
      <c r="N103" s="858"/>
      <c r="O103" s="6" t="str">
        <f>CA103&amp;CB103&amp;CC103&amp;CD103</f>
        <v/>
      </c>
      <c r="P103" s="233"/>
      <c r="Q103" s="233"/>
      <c r="R103" s="233"/>
      <c r="S103" s="233"/>
      <c r="T103" s="233"/>
      <c r="U103" s="233"/>
      <c r="V103" s="6"/>
      <c r="W103" s="233"/>
      <c r="X103" s="1070"/>
      <c r="Y103" s="1071"/>
      <c r="Z103" s="1071"/>
      <c r="AA103" s="1071"/>
      <c r="AB103" s="1071"/>
      <c r="AC103" s="1071"/>
      <c r="AD103" s="1071"/>
      <c r="AE103" s="1071"/>
      <c r="AF103" s="1071"/>
      <c r="AG103" s="1071"/>
      <c r="AH103" s="1071"/>
      <c r="AI103" s="1071"/>
      <c r="AJ103" s="1071"/>
      <c r="AK103" s="1071"/>
      <c r="AL103" s="1071"/>
      <c r="AM103" s="1071"/>
      <c r="AN103" s="1071"/>
      <c r="AO103" s="1071"/>
      <c r="AP103" s="1071"/>
      <c r="AQ103" s="1071"/>
      <c r="AR103" s="1071"/>
      <c r="CA103" s="306" t="str">
        <f>IF(CG103=1,"* Las recetas totales despachadas a pacientes del PSC, deben ser menores o iguales al total de Recetas con Despacho Total. ","")</f>
        <v/>
      </c>
      <c r="CB103" s="306" t="str">
        <f>IF(CH103=1,"* Las recetas parciales despachadas a pacientes del PSC, deben ser menores o iguales al total de Recetas con Despacho Parcial. ","")</f>
        <v/>
      </c>
      <c r="CC103" s="306" t="str">
        <f>IF(CI103=1,"* Las prescripciones emitidas a pacientes del PSC, deben ser menores o iguales a las Prescripciones totales emitidas. ","")</f>
        <v/>
      </c>
      <c r="CD103" s="306" t="str">
        <f>IF(CJ103=1,"* Las prescripciones rechazadas a pacientes del PSC, deben ser menores o iguales a las Prescripciones totales rechazadas. ","")</f>
        <v/>
      </c>
      <c r="CG103" s="307">
        <f>IF(B103&lt;K103,1,0)</f>
        <v>0</v>
      </c>
      <c r="CH103" s="307">
        <f>IF(C103&lt;L103,1,0)</f>
        <v>0</v>
      </c>
      <c r="CI103" s="307">
        <f>IF(F103&lt;M103,1,0)</f>
        <v>0</v>
      </c>
      <c r="CJ103" s="307">
        <f>IF(G103&lt;N103,1,0)</f>
        <v>0</v>
      </c>
    </row>
    <row r="104" spans="1:104" ht="16.350000000000001" customHeight="1" x14ac:dyDescent="0.2">
      <c r="A104" s="308" t="s">
        <v>143</v>
      </c>
      <c r="B104" s="309">
        <v>1183</v>
      </c>
      <c r="C104" s="310">
        <v>42</v>
      </c>
      <c r="D104" s="311">
        <v>1225</v>
      </c>
      <c r="E104" s="312">
        <v>0</v>
      </c>
      <c r="F104" s="309">
        <v>2554</v>
      </c>
      <c r="G104" s="313">
        <v>58</v>
      </c>
      <c r="H104" s="313">
        <v>2496</v>
      </c>
      <c r="I104" s="310">
        <v>0</v>
      </c>
      <c r="J104" s="314">
        <v>1183</v>
      </c>
      <c r="K104" s="315"/>
      <c r="L104" s="316"/>
      <c r="M104" s="315"/>
      <c r="N104" s="316"/>
      <c r="O104" s="6"/>
      <c r="P104" s="233"/>
      <c r="Q104" s="233"/>
      <c r="R104" s="233"/>
      <c r="S104" s="233"/>
      <c r="T104" s="233"/>
      <c r="U104" s="233"/>
      <c r="V104" s="6"/>
      <c r="W104" s="233"/>
      <c r="X104" s="1070"/>
      <c r="Y104" s="1071"/>
      <c r="Z104" s="1071"/>
      <c r="AA104" s="1071"/>
      <c r="AB104" s="1071"/>
      <c r="AC104" s="1071"/>
      <c r="AD104" s="1071"/>
      <c r="AE104" s="1071"/>
      <c r="AF104" s="1071"/>
      <c r="AG104" s="1071"/>
      <c r="AH104" s="1071"/>
      <c r="AI104" s="1071"/>
      <c r="AJ104" s="1071"/>
      <c r="AK104" s="1071"/>
      <c r="AL104" s="1071"/>
      <c r="AM104" s="1071"/>
      <c r="AN104" s="1071"/>
      <c r="AO104" s="1071"/>
      <c r="AP104" s="1071"/>
      <c r="AQ104" s="1071"/>
      <c r="AR104" s="1071"/>
      <c r="CA104" s="306" t="str">
        <f>IF(CG104=1,"* Las recetas totales despachadas a pacientes del PSC, deben ser menores o iguales al total de Recetas con Despacho Total. ","")</f>
        <v/>
      </c>
      <c r="CB104" s="306" t="str">
        <f>IF(CH104=1,"* Las recetas parciales despachadas a pacientes del PSC, deben ser menores o iguales al total de Recetas con Despacho Parcial. ","")</f>
        <v/>
      </c>
      <c r="CC104" s="306" t="str">
        <f>IF(CI104=1,"* Las prescripciones emitidas a pacientes del PSC, deben ser menores o iguales a las Prescripciones totales emitidas. ","")</f>
        <v/>
      </c>
      <c r="CD104" s="306" t="str">
        <f>IF(CJ104=1,"* Las prescripciones rechazadas a pacientes del PSC, deben ser menores o iguales a las Prescripciones totales rechazadas. ","")</f>
        <v/>
      </c>
      <c r="CG104" s="307">
        <f t="shared" ref="CG104:CH105" si="8">IF(B104&lt;K104,1,0)</f>
        <v>0</v>
      </c>
      <c r="CH104" s="307">
        <f t="shared" si="8"/>
        <v>0</v>
      </c>
      <c r="CI104" s="307">
        <f t="shared" ref="CI104:CJ105" si="9">IF(F104&lt;M104,1,0)</f>
        <v>0</v>
      </c>
      <c r="CJ104" s="307">
        <f t="shared" si="9"/>
        <v>0</v>
      </c>
    </row>
    <row r="105" spans="1:104" ht="16.350000000000001" customHeight="1" x14ac:dyDescent="0.2">
      <c r="A105" s="308" t="s">
        <v>144</v>
      </c>
      <c r="B105" s="317">
        <v>948</v>
      </c>
      <c r="C105" s="318">
        <v>0</v>
      </c>
      <c r="D105" s="319">
        <v>948</v>
      </c>
      <c r="E105" s="320">
        <v>0</v>
      </c>
      <c r="F105" s="317">
        <v>948</v>
      </c>
      <c r="G105" s="321">
        <v>0</v>
      </c>
      <c r="H105" s="321">
        <v>948</v>
      </c>
      <c r="I105" s="318">
        <v>0</v>
      </c>
      <c r="J105" s="322">
        <v>948</v>
      </c>
      <c r="K105" s="323"/>
      <c r="L105" s="324"/>
      <c r="M105" s="323"/>
      <c r="N105" s="324"/>
      <c r="O105" s="6"/>
      <c r="P105" s="233"/>
      <c r="Q105" s="233"/>
      <c r="R105" s="233"/>
      <c r="S105" s="233"/>
      <c r="T105" s="233"/>
      <c r="U105" s="233"/>
      <c r="V105" s="6"/>
      <c r="W105" s="233"/>
      <c r="X105" s="1070"/>
      <c r="Y105" s="1071"/>
      <c r="Z105" s="1071"/>
      <c r="AA105" s="1071"/>
      <c r="AB105" s="1071"/>
      <c r="AC105" s="1071"/>
      <c r="AD105" s="1071"/>
      <c r="AE105" s="1071"/>
      <c r="AF105" s="1071"/>
      <c r="AG105" s="1071"/>
      <c r="AH105" s="1071"/>
      <c r="AI105" s="1071"/>
      <c r="AJ105" s="1071"/>
      <c r="AK105" s="1071"/>
      <c r="AL105" s="1071"/>
      <c r="AM105" s="1071"/>
      <c r="AN105" s="1071"/>
      <c r="AO105" s="1071"/>
      <c r="AP105" s="1071"/>
      <c r="AQ105" s="1071"/>
      <c r="AR105" s="1071"/>
      <c r="CA105" s="306" t="str">
        <f>IF(CG105=1,"* Las recetas totales despachadas a pacientes del PSC, deben ser menores o iguales al total de Recetas con Despacho Total. ","")</f>
        <v/>
      </c>
      <c r="CB105" s="306" t="str">
        <f>IF(CH105=1,"* Las recetas parciales despachadas a pacientes del PSC, deben ser menores o iguales al total de Recetas con Despacho Parcial. ","")</f>
        <v/>
      </c>
      <c r="CC105" s="306" t="str">
        <f>IF(CI105=1,"* Las prescripciones emitidas a pacientes del PSC, deben ser menores o iguales a las Prescripciones totales emitidas. ","")</f>
        <v/>
      </c>
      <c r="CD105" s="306" t="str">
        <f>IF(CJ105=1,"* Las prescripciones rechazadas a pacientes del PSC, deben ser menores o iguales a las Prescripciones totales rechazadas. ","")</f>
        <v/>
      </c>
      <c r="CG105" s="307">
        <f t="shared" si="8"/>
        <v>0</v>
      </c>
      <c r="CH105" s="307">
        <f t="shared" si="8"/>
        <v>0</v>
      </c>
      <c r="CI105" s="307">
        <f t="shared" si="9"/>
        <v>0</v>
      </c>
      <c r="CJ105" s="307">
        <f t="shared" si="9"/>
        <v>0</v>
      </c>
    </row>
    <row r="106" spans="1:104" ht="16.350000000000001" customHeight="1" x14ac:dyDescent="0.2">
      <c r="A106" s="1072" t="s">
        <v>32</v>
      </c>
      <c r="B106" s="1073">
        <f>SUM(B103:B105)</f>
        <v>13321</v>
      </c>
      <c r="C106" s="1074">
        <f>SUM(C103:C105)</f>
        <v>292</v>
      </c>
      <c r="D106" s="1075">
        <f t="shared" ref="D106:E106" si="10">SUM(D103:D105)</f>
        <v>10785</v>
      </c>
      <c r="E106" s="1074">
        <f t="shared" si="10"/>
        <v>2828</v>
      </c>
      <c r="F106" s="1073">
        <f>SUM(F103:F105)</f>
        <v>38640</v>
      </c>
      <c r="G106" s="1076">
        <f>SUM(G103:G105)</f>
        <v>357</v>
      </c>
      <c r="H106" s="1076">
        <f t="shared" ref="H106:I106" si="11">SUM(H103:H105)</f>
        <v>29995</v>
      </c>
      <c r="I106" s="1074">
        <f t="shared" si="11"/>
        <v>8288</v>
      </c>
      <c r="J106" s="1077">
        <f>SUM(J103:J105)</f>
        <v>10493</v>
      </c>
      <c r="K106" s="1073">
        <f>+K103</f>
        <v>0</v>
      </c>
      <c r="L106" s="1077">
        <f>+L103</f>
        <v>0</v>
      </c>
      <c r="M106" s="1073">
        <f>+M103</f>
        <v>0</v>
      </c>
      <c r="N106" s="1077">
        <f>+N103</f>
        <v>0</v>
      </c>
      <c r="O106" s="6"/>
      <c r="P106" s="233"/>
      <c r="Q106" s="233"/>
      <c r="R106" s="233"/>
      <c r="S106" s="233"/>
      <c r="T106" s="233"/>
      <c r="U106" s="233"/>
      <c r="V106" s="6"/>
      <c r="W106" s="233"/>
      <c r="X106" s="1078"/>
      <c r="Y106" s="1079"/>
      <c r="Z106" s="1079"/>
      <c r="AA106" s="1079"/>
      <c r="AB106" s="1079"/>
      <c r="AC106" s="1079"/>
      <c r="AD106" s="1079"/>
      <c r="AE106" s="1079"/>
      <c r="AF106" s="1079"/>
      <c r="AG106" s="1079"/>
      <c r="AH106" s="1079"/>
      <c r="AI106" s="1079"/>
      <c r="AJ106" s="1079"/>
      <c r="AK106" s="1079"/>
      <c r="AL106" s="1079"/>
      <c r="AM106" s="1079"/>
      <c r="AN106" s="1079"/>
      <c r="AO106" s="1079"/>
      <c r="AP106" s="1079"/>
      <c r="AQ106" s="1079"/>
      <c r="AR106" s="1079"/>
      <c r="CG106" s="40"/>
      <c r="CH106" s="40"/>
      <c r="CI106" s="40"/>
      <c r="CJ106" s="40"/>
    </row>
    <row r="107" spans="1:104" ht="31.35" customHeight="1" x14ac:dyDescent="0.2">
      <c r="A107" s="9" t="s">
        <v>145</v>
      </c>
      <c r="B107" s="1080"/>
      <c r="C107" s="1081"/>
      <c r="D107" s="335"/>
      <c r="E107" s="1082"/>
      <c r="F107" s="1082"/>
      <c r="G107" s="1083"/>
      <c r="H107" s="1083"/>
      <c r="I107" s="1084"/>
      <c r="J107" s="339"/>
      <c r="K107" s="1084"/>
      <c r="L107" s="339"/>
      <c r="M107" s="6"/>
      <c r="N107" s="6"/>
      <c r="O107" s="6"/>
      <c r="P107" s="6"/>
      <c r="Q107" s="233"/>
      <c r="R107" s="233"/>
      <c r="S107" s="233"/>
      <c r="T107" s="233"/>
      <c r="U107" s="233"/>
      <c r="V107" s="233"/>
      <c r="W107" s="6"/>
      <c r="X107" s="1085"/>
      <c r="Y107" s="1085"/>
      <c r="Z107" s="1086"/>
      <c r="AA107" s="1086"/>
      <c r="AB107" s="1086"/>
      <c r="AC107" s="1086"/>
      <c r="AD107" s="1086"/>
      <c r="AE107" s="1086"/>
      <c r="AF107" s="1086"/>
      <c r="AG107" s="1086"/>
      <c r="AH107" s="1086"/>
      <c r="AI107" s="1086"/>
      <c r="AJ107" s="1086"/>
      <c r="AK107" s="1086"/>
      <c r="AL107" s="1086"/>
      <c r="AM107" s="1086"/>
      <c r="AN107" s="1086"/>
      <c r="AO107" s="1086"/>
      <c r="AP107" s="1086"/>
      <c r="AQ107" s="1086"/>
      <c r="AR107" s="1086"/>
      <c r="CG107" s="40"/>
      <c r="CH107" s="40"/>
      <c r="CI107" s="40"/>
      <c r="CJ107" s="40"/>
    </row>
    <row r="108" spans="1:104" ht="31.35" customHeight="1" x14ac:dyDescent="0.2">
      <c r="A108" s="3459" t="s">
        <v>146</v>
      </c>
      <c r="B108" s="3461" t="s">
        <v>147</v>
      </c>
      <c r="C108" s="3463" t="s">
        <v>148</v>
      </c>
      <c r="D108" s="3464"/>
      <c r="E108" s="3464"/>
      <c r="F108" s="3464"/>
      <c r="G108" s="3464"/>
      <c r="H108" s="3464"/>
      <c r="I108" s="3464"/>
      <c r="J108" s="3464"/>
      <c r="K108" s="3464"/>
      <c r="L108" s="3465"/>
      <c r="M108" s="3461" t="s">
        <v>149</v>
      </c>
      <c r="N108" s="6"/>
      <c r="O108" s="335"/>
      <c r="P108" s="335"/>
      <c r="Q108" s="335"/>
      <c r="R108" s="233"/>
      <c r="S108" s="233"/>
      <c r="T108" s="233"/>
      <c r="U108" s="233"/>
      <c r="V108" s="233"/>
      <c r="W108" s="233"/>
      <c r="X108" s="233"/>
      <c r="Y108" s="233"/>
      <c r="Z108" s="1087"/>
      <c r="AA108" s="1088"/>
      <c r="AB108" s="1088"/>
      <c r="AC108" s="1088"/>
      <c r="AD108" s="1088"/>
      <c r="AE108" s="1088"/>
      <c r="AF108" s="1088"/>
      <c r="AG108" s="1088"/>
      <c r="AH108" s="1088"/>
      <c r="AI108" s="1088"/>
      <c r="AJ108" s="1088"/>
      <c r="AK108" s="1088"/>
      <c r="AL108" s="1088"/>
      <c r="AM108" s="1088"/>
      <c r="AN108" s="1088"/>
      <c r="AO108" s="1088"/>
      <c r="AP108" s="1088"/>
      <c r="AQ108" s="1088"/>
      <c r="AR108" s="1088"/>
      <c r="AS108" s="1088"/>
      <c r="AT108" s="1088"/>
      <c r="BX108" s="2"/>
      <c r="BZ108" s="3"/>
      <c r="CG108" s="40"/>
      <c r="CH108" s="40"/>
      <c r="CI108" s="40"/>
      <c r="CJ108" s="40"/>
    </row>
    <row r="109" spans="1:104" ht="35.25" customHeight="1" x14ac:dyDescent="0.2">
      <c r="A109" s="3460"/>
      <c r="B109" s="3462"/>
      <c r="C109" s="1089" t="s">
        <v>150</v>
      </c>
      <c r="D109" s="1090" t="s">
        <v>151</v>
      </c>
      <c r="E109" s="1090" t="s">
        <v>152</v>
      </c>
      <c r="F109" s="1090" t="s">
        <v>153</v>
      </c>
      <c r="G109" s="1090" t="s">
        <v>154</v>
      </c>
      <c r="H109" s="1091" t="s">
        <v>155</v>
      </c>
      <c r="I109" s="1091" t="s">
        <v>156</v>
      </c>
      <c r="J109" s="1090" t="s">
        <v>157</v>
      </c>
      <c r="K109" s="1091" t="s">
        <v>158</v>
      </c>
      <c r="L109" s="1092" t="s">
        <v>159</v>
      </c>
      <c r="M109" s="3462"/>
      <c r="N109" s="6"/>
      <c r="O109" s="335"/>
      <c r="P109" s="335"/>
      <c r="Q109" s="335"/>
      <c r="R109" s="233"/>
      <c r="S109" s="233"/>
      <c r="T109" s="233"/>
      <c r="U109" s="233"/>
      <c r="V109" s="233"/>
      <c r="W109" s="233"/>
      <c r="X109" s="233"/>
      <c r="Y109" s="233"/>
      <c r="Z109" s="1087"/>
      <c r="AA109" s="1088"/>
      <c r="AB109" s="1088"/>
      <c r="AC109" s="1088"/>
      <c r="AD109" s="1088"/>
      <c r="AE109" s="1088"/>
      <c r="AF109" s="1088"/>
      <c r="AG109" s="1088"/>
      <c r="AH109" s="1088"/>
      <c r="AI109" s="1088"/>
      <c r="AJ109" s="1088"/>
      <c r="AK109" s="1088"/>
      <c r="AL109" s="1088"/>
      <c r="AM109" s="1088"/>
      <c r="AN109" s="1088"/>
      <c r="AO109" s="1088"/>
      <c r="AP109" s="1088"/>
      <c r="AQ109" s="1088"/>
      <c r="AR109" s="1088"/>
      <c r="AS109" s="1088"/>
      <c r="AT109" s="1088"/>
      <c r="BX109" s="2"/>
      <c r="BZ109" s="3"/>
      <c r="CG109" s="40"/>
      <c r="CH109" s="40"/>
      <c r="CI109" s="40"/>
      <c r="CJ109" s="40"/>
    </row>
    <row r="110" spans="1:104" ht="16.350000000000001" customHeight="1" x14ac:dyDescent="0.2">
      <c r="A110" s="1093" t="s">
        <v>160</v>
      </c>
      <c r="B110" s="1094"/>
      <c r="C110" s="1065"/>
      <c r="D110" s="1069"/>
      <c r="E110" s="1069"/>
      <c r="F110" s="1069"/>
      <c r="G110" s="1069"/>
      <c r="H110" s="1069"/>
      <c r="I110" s="1069"/>
      <c r="J110" s="1069"/>
      <c r="K110" s="1069"/>
      <c r="L110" s="1094"/>
      <c r="M110" s="1095"/>
      <c r="N110" s="6"/>
      <c r="O110" s="335"/>
      <c r="P110" s="335"/>
      <c r="Q110" s="335"/>
      <c r="R110" s="233"/>
      <c r="S110" s="233"/>
      <c r="T110" s="233"/>
      <c r="U110" s="233"/>
      <c r="V110" s="233"/>
      <c r="W110" s="233"/>
      <c r="X110" s="233"/>
      <c r="Y110" s="233"/>
      <c r="Z110" s="1087"/>
      <c r="AA110" s="1088"/>
      <c r="AB110" s="1088"/>
      <c r="AC110" s="1088"/>
      <c r="AD110" s="1088"/>
      <c r="AE110" s="1088"/>
      <c r="AF110" s="1088"/>
      <c r="AG110" s="1088"/>
      <c r="AH110" s="1088"/>
      <c r="AI110" s="1088"/>
      <c r="AJ110" s="1088"/>
      <c r="AK110" s="1088"/>
      <c r="AL110" s="1088"/>
      <c r="AM110" s="1088"/>
      <c r="AN110" s="1088"/>
      <c r="AO110" s="1088"/>
      <c r="AP110" s="1088"/>
      <c r="AQ110" s="1088"/>
      <c r="AR110" s="1088"/>
      <c r="AS110" s="1088"/>
      <c r="AT110" s="1088"/>
      <c r="BX110" s="2"/>
      <c r="BZ110" s="3"/>
      <c r="CG110" s="40"/>
      <c r="CH110" s="40"/>
      <c r="CI110" s="40"/>
      <c r="CJ110" s="40"/>
    </row>
    <row r="111" spans="1:104" ht="16.350000000000001" customHeight="1" x14ac:dyDescent="0.2">
      <c r="A111" s="109" t="s">
        <v>161</v>
      </c>
      <c r="B111" s="318"/>
      <c r="C111" s="349"/>
      <c r="D111" s="321"/>
      <c r="E111" s="321"/>
      <c r="F111" s="321"/>
      <c r="G111" s="321"/>
      <c r="H111" s="321"/>
      <c r="I111" s="321"/>
      <c r="J111" s="321"/>
      <c r="K111" s="321"/>
      <c r="L111" s="318"/>
      <c r="M111" s="350"/>
      <c r="N111" s="339"/>
      <c r="O111" s="335"/>
      <c r="P111" s="335"/>
      <c r="Q111" s="335"/>
      <c r="R111" s="233"/>
      <c r="S111" s="233"/>
      <c r="T111" s="233"/>
      <c r="U111" s="233"/>
      <c r="V111" s="233"/>
      <c r="W111" s="233"/>
      <c r="X111" s="233"/>
      <c r="Y111" s="233"/>
      <c r="Z111" s="1087"/>
      <c r="AA111" s="1088"/>
      <c r="AB111" s="1088"/>
      <c r="AC111" s="1088"/>
      <c r="AD111" s="1088"/>
      <c r="AE111" s="1088"/>
      <c r="AF111" s="1088"/>
      <c r="AG111" s="1088"/>
      <c r="AH111" s="1088"/>
      <c r="AI111" s="1088"/>
      <c r="AJ111" s="1088"/>
      <c r="AK111" s="1088"/>
      <c r="AL111" s="1088"/>
      <c r="AM111" s="1088"/>
      <c r="AN111" s="1088"/>
      <c r="AO111" s="1088"/>
      <c r="AP111" s="1088"/>
      <c r="AQ111" s="1088"/>
      <c r="AR111" s="1088"/>
      <c r="AS111" s="1088"/>
      <c r="AT111" s="1088"/>
      <c r="BX111" s="2"/>
      <c r="BZ111" s="3"/>
      <c r="CG111" s="40"/>
      <c r="CH111" s="40"/>
      <c r="CI111" s="40"/>
      <c r="CJ111" s="40"/>
    </row>
    <row r="112" spans="1:104" ht="16.350000000000001" customHeight="1" x14ac:dyDescent="0.2">
      <c r="A112" s="230" t="s">
        <v>162</v>
      </c>
      <c r="B112" s="351"/>
      <c r="C112" s="317"/>
      <c r="D112" s="352"/>
      <c r="E112" s="352"/>
      <c r="F112" s="352"/>
      <c r="G112" s="352"/>
      <c r="H112" s="352"/>
      <c r="I112" s="352"/>
      <c r="J112" s="352"/>
      <c r="K112" s="352"/>
      <c r="L112" s="351"/>
      <c r="M112" s="353"/>
      <c r="N112" s="1096"/>
      <c r="O112" s="335"/>
      <c r="P112" s="335"/>
      <c r="Q112" s="335"/>
      <c r="R112" s="233"/>
      <c r="S112" s="233"/>
      <c r="T112" s="233"/>
      <c r="U112" s="233"/>
      <c r="V112" s="233"/>
      <c r="W112" s="233"/>
      <c r="X112" s="233"/>
      <c r="Y112" s="233"/>
      <c r="Z112" s="1087"/>
      <c r="AA112" s="1088"/>
      <c r="AB112" s="1088"/>
      <c r="AC112" s="1088"/>
      <c r="AD112" s="1088"/>
      <c r="AE112" s="1088"/>
      <c r="AF112" s="1088"/>
      <c r="AG112" s="1088"/>
      <c r="AH112" s="1088"/>
      <c r="AI112" s="1088"/>
      <c r="AJ112" s="1088"/>
      <c r="AK112" s="1088"/>
      <c r="AL112" s="1088"/>
      <c r="AM112" s="1088"/>
      <c r="AN112" s="1088"/>
      <c r="AO112" s="1088"/>
      <c r="AP112" s="1088"/>
      <c r="AQ112" s="1088"/>
      <c r="AR112" s="1088"/>
      <c r="AS112" s="1088"/>
      <c r="AT112" s="1088"/>
      <c r="BX112" s="2"/>
      <c r="BZ112" s="3"/>
      <c r="CG112" s="40"/>
      <c r="CH112" s="40"/>
      <c r="CI112" s="40"/>
      <c r="CJ112" s="40"/>
    </row>
    <row r="113" spans="1:88" ht="31.35" customHeight="1" x14ac:dyDescent="0.2">
      <c r="A113" s="10" t="s">
        <v>163</v>
      </c>
      <c r="B113" s="355"/>
      <c r="C113" s="355"/>
      <c r="D113" s="355"/>
      <c r="E113" s="355"/>
      <c r="F113" s="355"/>
      <c r="G113" s="355"/>
      <c r="H113" s="355"/>
      <c r="I113" s="355"/>
      <c r="J113" s="355"/>
      <c r="K113" s="355"/>
      <c r="L113" s="355"/>
      <c r="M113" s="355"/>
      <c r="N113" s="355"/>
      <c r="O113" s="355"/>
      <c r="P113" s="355"/>
      <c r="Q113" s="355"/>
      <c r="R113" s="355"/>
      <c r="S113" s="355"/>
      <c r="T113" s="355"/>
      <c r="U113" s="355"/>
      <c r="V113" s="355"/>
      <c r="W113" s="355"/>
      <c r="X113" s="355"/>
      <c r="Y113" s="355"/>
      <c r="Z113" s="355"/>
      <c r="AA113" s="355"/>
      <c r="AB113" s="355"/>
      <c r="AC113" s="355"/>
      <c r="AD113" s="355"/>
      <c r="AE113" s="355"/>
      <c r="AF113" s="355"/>
      <c r="AG113" s="355"/>
      <c r="AH113" s="355"/>
      <c r="AI113" s="355"/>
      <c r="AJ113" s="355"/>
      <c r="AK113" s="355"/>
      <c r="AL113" s="355"/>
      <c r="AM113" s="355"/>
      <c r="AN113" s="355"/>
      <c r="AO113" s="1097"/>
      <c r="AP113" s="1097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CG113" s="40"/>
      <c r="CH113" s="40"/>
      <c r="CI113" s="40"/>
      <c r="CJ113" s="40"/>
    </row>
    <row r="114" spans="1:88" ht="16.350000000000001" customHeight="1" x14ac:dyDescent="0.2">
      <c r="A114" s="3422" t="s">
        <v>164</v>
      </c>
      <c r="B114" s="2890" t="s">
        <v>4</v>
      </c>
      <c r="C114" s="2891"/>
      <c r="D114" s="2892"/>
      <c r="E114" s="3448" t="s">
        <v>5</v>
      </c>
      <c r="F114" s="3449"/>
      <c r="G114" s="3449"/>
      <c r="H114" s="3449"/>
      <c r="I114" s="3449"/>
      <c r="J114" s="3449"/>
      <c r="K114" s="3449"/>
      <c r="L114" s="3449"/>
      <c r="M114" s="3449"/>
      <c r="N114" s="3449"/>
      <c r="O114" s="3449"/>
      <c r="P114" s="3449"/>
      <c r="Q114" s="3449"/>
      <c r="R114" s="3449"/>
      <c r="S114" s="3449"/>
      <c r="T114" s="3449"/>
      <c r="U114" s="3449"/>
      <c r="V114" s="3449"/>
      <c r="W114" s="3449"/>
      <c r="X114" s="3449"/>
      <c r="Y114" s="3449"/>
      <c r="Z114" s="3449"/>
      <c r="AA114" s="3449"/>
      <c r="AB114" s="3449"/>
      <c r="AC114" s="3449"/>
      <c r="AD114" s="3449"/>
      <c r="AE114" s="3449"/>
      <c r="AF114" s="3449"/>
      <c r="AG114" s="3449"/>
      <c r="AH114" s="3449"/>
      <c r="AI114" s="3449"/>
      <c r="AJ114" s="3449"/>
      <c r="AK114" s="3449"/>
      <c r="AL114" s="3449"/>
      <c r="AM114" s="3449"/>
      <c r="AN114" s="3450"/>
      <c r="AO114" s="2892" t="s">
        <v>6</v>
      </c>
      <c r="AP114" s="2871" t="s">
        <v>165</v>
      </c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CG114" s="40"/>
      <c r="CH114" s="40"/>
      <c r="CI114" s="40"/>
      <c r="CJ114" s="40"/>
    </row>
    <row r="115" spans="1:88" ht="16.350000000000001" customHeight="1" x14ac:dyDescent="0.2">
      <c r="A115" s="2888"/>
      <c r="B115" s="3424"/>
      <c r="C115" s="2894"/>
      <c r="D115" s="3425"/>
      <c r="E115" s="3448" t="s">
        <v>11</v>
      </c>
      <c r="F115" s="3452"/>
      <c r="G115" s="3448" t="s">
        <v>12</v>
      </c>
      <c r="H115" s="3452"/>
      <c r="I115" s="3448" t="s">
        <v>13</v>
      </c>
      <c r="J115" s="3452"/>
      <c r="K115" s="3448" t="s">
        <v>14</v>
      </c>
      <c r="L115" s="3452"/>
      <c r="M115" s="3448" t="s">
        <v>15</v>
      </c>
      <c r="N115" s="3452"/>
      <c r="O115" s="3448" t="s">
        <v>16</v>
      </c>
      <c r="P115" s="3452"/>
      <c r="Q115" s="3449" t="s">
        <v>17</v>
      </c>
      <c r="R115" s="3452"/>
      <c r="S115" s="3448" t="s">
        <v>18</v>
      </c>
      <c r="T115" s="3452"/>
      <c r="U115" s="3448" t="s">
        <v>19</v>
      </c>
      <c r="V115" s="3452"/>
      <c r="W115" s="3448" t="s">
        <v>20</v>
      </c>
      <c r="X115" s="3452"/>
      <c r="Y115" s="3448" t="s">
        <v>21</v>
      </c>
      <c r="Z115" s="3452"/>
      <c r="AA115" s="3448" t="s">
        <v>22</v>
      </c>
      <c r="AB115" s="3452"/>
      <c r="AC115" s="3448" t="s">
        <v>23</v>
      </c>
      <c r="AD115" s="3452"/>
      <c r="AE115" s="3448" t="s">
        <v>24</v>
      </c>
      <c r="AF115" s="3452"/>
      <c r="AG115" s="3448" t="s">
        <v>25</v>
      </c>
      <c r="AH115" s="3452"/>
      <c r="AI115" s="3448" t="s">
        <v>26</v>
      </c>
      <c r="AJ115" s="3452"/>
      <c r="AK115" s="3448" t="s">
        <v>27</v>
      </c>
      <c r="AL115" s="3452"/>
      <c r="AM115" s="3449" t="s">
        <v>28</v>
      </c>
      <c r="AN115" s="3450"/>
      <c r="AO115" s="2892"/>
      <c r="AP115" s="2871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CG115" s="40"/>
      <c r="CH115" s="40"/>
      <c r="CI115" s="40"/>
      <c r="CJ115" s="40"/>
    </row>
    <row r="116" spans="1:88" ht="16.350000000000001" customHeight="1" x14ac:dyDescent="0.2">
      <c r="A116" s="3423"/>
      <c r="B116" s="1098" t="s">
        <v>29</v>
      </c>
      <c r="C116" s="1023" t="s">
        <v>30</v>
      </c>
      <c r="D116" s="1099" t="s">
        <v>31</v>
      </c>
      <c r="E116" s="987" t="s">
        <v>30</v>
      </c>
      <c r="F116" s="990" t="s">
        <v>31</v>
      </c>
      <c r="G116" s="987" t="s">
        <v>30</v>
      </c>
      <c r="H116" s="990" t="s">
        <v>31</v>
      </c>
      <c r="I116" s="987" t="s">
        <v>30</v>
      </c>
      <c r="J116" s="990" t="s">
        <v>31</v>
      </c>
      <c r="K116" s="987" t="s">
        <v>30</v>
      </c>
      <c r="L116" s="990" t="s">
        <v>31</v>
      </c>
      <c r="M116" s="987" t="s">
        <v>30</v>
      </c>
      <c r="N116" s="990" t="s">
        <v>31</v>
      </c>
      <c r="O116" s="987" t="s">
        <v>30</v>
      </c>
      <c r="P116" s="990" t="s">
        <v>31</v>
      </c>
      <c r="Q116" s="987" t="s">
        <v>30</v>
      </c>
      <c r="R116" s="990" t="s">
        <v>31</v>
      </c>
      <c r="S116" s="987" t="s">
        <v>30</v>
      </c>
      <c r="T116" s="990" t="s">
        <v>31</v>
      </c>
      <c r="U116" s="987" t="s">
        <v>30</v>
      </c>
      <c r="V116" s="990" t="s">
        <v>31</v>
      </c>
      <c r="W116" s="987" t="s">
        <v>30</v>
      </c>
      <c r="X116" s="990" t="s">
        <v>31</v>
      </c>
      <c r="Y116" s="987" t="s">
        <v>30</v>
      </c>
      <c r="Z116" s="990" t="s">
        <v>31</v>
      </c>
      <c r="AA116" s="987" t="s">
        <v>30</v>
      </c>
      <c r="AB116" s="990" t="s">
        <v>31</v>
      </c>
      <c r="AC116" s="987" t="s">
        <v>30</v>
      </c>
      <c r="AD116" s="990" t="s">
        <v>31</v>
      </c>
      <c r="AE116" s="987" t="s">
        <v>30</v>
      </c>
      <c r="AF116" s="990" t="s">
        <v>31</v>
      </c>
      <c r="AG116" s="987" t="s">
        <v>30</v>
      </c>
      <c r="AH116" s="990" t="s">
        <v>31</v>
      </c>
      <c r="AI116" s="987" t="s">
        <v>30</v>
      </c>
      <c r="AJ116" s="990" t="s">
        <v>31</v>
      </c>
      <c r="AK116" s="987" t="s">
        <v>30</v>
      </c>
      <c r="AL116" s="990" t="s">
        <v>31</v>
      </c>
      <c r="AM116" s="987" t="s">
        <v>30</v>
      </c>
      <c r="AN116" s="1024" t="s">
        <v>31</v>
      </c>
      <c r="AO116" s="3425"/>
      <c r="AP116" s="3451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CG116" s="40"/>
      <c r="CH116" s="40"/>
      <c r="CI116" s="40"/>
      <c r="CJ116" s="40"/>
    </row>
    <row r="117" spans="1:88" ht="16.350000000000001" customHeight="1" x14ac:dyDescent="0.2">
      <c r="A117" s="358" t="s">
        <v>166</v>
      </c>
      <c r="B117" s="109">
        <f>SUM(C117:D117)</f>
        <v>0</v>
      </c>
      <c r="C117" s="359">
        <f>SUM(E117+G117+I117+K117+M117+O117+Q117+S117+U117+W117+Y117+AA117+AC117+AE117+AG117+AI117+AK117+AM117)</f>
        <v>0</v>
      </c>
      <c r="D117" s="360">
        <f>SUM(F117+H117+J117+L117+N117+P117+R117+T117+V117+X117+Z117+AB117+AD117+AF117+AH117+AJ117+AL117+AN117)</f>
        <v>0</v>
      </c>
      <c r="E117" s="65"/>
      <c r="F117" s="190"/>
      <c r="G117" s="65"/>
      <c r="H117" s="361"/>
      <c r="I117" s="65"/>
      <c r="J117" s="361"/>
      <c r="K117" s="65"/>
      <c r="L117" s="361"/>
      <c r="M117" s="65"/>
      <c r="N117" s="361"/>
      <c r="O117" s="65"/>
      <c r="P117" s="361"/>
      <c r="Q117" s="362"/>
      <c r="R117" s="361"/>
      <c r="S117" s="65"/>
      <c r="T117" s="361"/>
      <c r="U117" s="65"/>
      <c r="V117" s="361"/>
      <c r="W117" s="65"/>
      <c r="X117" s="361"/>
      <c r="Y117" s="65"/>
      <c r="Z117" s="361"/>
      <c r="AA117" s="65"/>
      <c r="AB117" s="361"/>
      <c r="AC117" s="65"/>
      <c r="AD117" s="361"/>
      <c r="AE117" s="65"/>
      <c r="AF117" s="361"/>
      <c r="AG117" s="65"/>
      <c r="AH117" s="361"/>
      <c r="AI117" s="65"/>
      <c r="AJ117" s="361"/>
      <c r="AK117" s="65"/>
      <c r="AL117" s="361"/>
      <c r="AM117" s="363"/>
      <c r="AN117" s="364"/>
      <c r="AO117" s="112"/>
      <c r="AP117" s="112"/>
      <c r="AQ117" s="162"/>
      <c r="AR117" s="38"/>
      <c r="AS117" s="38"/>
      <c r="AT117" s="38"/>
      <c r="AU117" s="38"/>
      <c r="AV117" s="38"/>
      <c r="AW117" s="38"/>
      <c r="AX117" s="38"/>
      <c r="AY117" s="38"/>
      <c r="AZ117" s="38"/>
      <c r="BA117" s="38"/>
      <c r="BB117" s="38"/>
      <c r="BC117" s="8"/>
      <c r="BD117" s="8"/>
      <c r="BE117" s="8"/>
      <c r="BF117" s="8"/>
      <c r="CA117" s="39"/>
      <c r="CB117" s="39"/>
      <c r="CC117" s="39"/>
      <c r="CG117" s="40">
        <v>0</v>
      </c>
      <c r="CH117" s="40">
        <v>0</v>
      </c>
      <c r="CI117" s="40">
        <v>0</v>
      </c>
      <c r="CJ117" s="40"/>
    </row>
    <row r="118" spans="1:88" ht="16.350000000000001" customHeight="1" x14ac:dyDescent="0.2">
      <c r="A118" s="358" t="s">
        <v>167</v>
      </c>
      <c r="B118" s="109">
        <f>SUM(C118:D118)</f>
        <v>0</v>
      </c>
      <c r="C118" s="359">
        <f t="shared" ref="C118:D119" si="12">SUM(E118+G118+I118+K118+M118+O118+Q118+S118+U118+W118+Y118+AA118+AC118+AE118+AG118+AI118+AK118+AM118)</f>
        <v>0</v>
      </c>
      <c r="D118" s="360">
        <f t="shared" si="12"/>
        <v>0</v>
      </c>
      <c r="E118" s="45"/>
      <c r="F118" s="46"/>
      <c r="G118" s="45"/>
      <c r="H118" s="47"/>
      <c r="I118" s="45"/>
      <c r="J118" s="47"/>
      <c r="K118" s="45"/>
      <c r="L118" s="47"/>
      <c r="M118" s="45"/>
      <c r="N118" s="47"/>
      <c r="O118" s="45"/>
      <c r="P118" s="47"/>
      <c r="Q118" s="110"/>
      <c r="R118" s="47"/>
      <c r="S118" s="45"/>
      <c r="T118" s="47"/>
      <c r="U118" s="45"/>
      <c r="V118" s="47"/>
      <c r="W118" s="45"/>
      <c r="X118" s="47"/>
      <c r="Y118" s="45"/>
      <c r="Z118" s="47"/>
      <c r="AA118" s="45"/>
      <c r="AB118" s="47"/>
      <c r="AC118" s="45"/>
      <c r="AD118" s="47"/>
      <c r="AE118" s="45"/>
      <c r="AF118" s="47"/>
      <c r="AG118" s="45"/>
      <c r="AH118" s="47"/>
      <c r="AI118" s="45"/>
      <c r="AJ118" s="47"/>
      <c r="AK118" s="45"/>
      <c r="AL118" s="47"/>
      <c r="AM118" s="111"/>
      <c r="AN118" s="55"/>
      <c r="AO118" s="52"/>
      <c r="AP118" s="52"/>
      <c r="AQ118" s="162"/>
      <c r="AR118" s="38"/>
      <c r="AS118" s="38"/>
      <c r="AT118" s="38"/>
      <c r="AU118" s="38"/>
      <c r="AV118" s="38"/>
      <c r="AW118" s="38"/>
      <c r="AX118" s="38"/>
      <c r="AY118" s="38"/>
      <c r="AZ118" s="38"/>
      <c r="BA118" s="38"/>
      <c r="BB118" s="38"/>
      <c r="BC118" s="8"/>
      <c r="BD118" s="8"/>
      <c r="BE118" s="8"/>
      <c r="BF118" s="8"/>
      <c r="CG118" s="40">
        <v>0</v>
      </c>
      <c r="CH118" s="40">
        <v>0</v>
      </c>
      <c r="CI118" s="40">
        <v>0</v>
      </c>
      <c r="CJ118" s="40"/>
    </row>
    <row r="119" spans="1:88" ht="16.350000000000001" customHeight="1" x14ac:dyDescent="0.2">
      <c r="A119" s="1100" t="s">
        <v>168</v>
      </c>
      <c r="B119" s="230">
        <f>SUM(C119:D119)</f>
        <v>0</v>
      </c>
      <c r="C119" s="366">
        <f t="shared" si="12"/>
        <v>0</v>
      </c>
      <c r="D119" s="367">
        <f t="shared" si="12"/>
        <v>0</v>
      </c>
      <c r="E119" s="88"/>
      <c r="F119" s="89"/>
      <c r="G119" s="88"/>
      <c r="H119" s="87"/>
      <c r="I119" s="88"/>
      <c r="J119" s="87"/>
      <c r="K119" s="88"/>
      <c r="L119" s="87"/>
      <c r="M119" s="88"/>
      <c r="N119" s="87"/>
      <c r="O119" s="88"/>
      <c r="P119" s="87"/>
      <c r="Q119" s="126"/>
      <c r="R119" s="87"/>
      <c r="S119" s="88"/>
      <c r="T119" s="87"/>
      <c r="U119" s="88"/>
      <c r="V119" s="87"/>
      <c r="W119" s="88"/>
      <c r="X119" s="87"/>
      <c r="Y119" s="88"/>
      <c r="Z119" s="87"/>
      <c r="AA119" s="88"/>
      <c r="AB119" s="87"/>
      <c r="AC119" s="88"/>
      <c r="AD119" s="87"/>
      <c r="AE119" s="88"/>
      <c r="AF119" s="87"/>
      <c r="AG119" s="88"/>
      <c r="AH119" s="87"/>
      <c r="AI119" s="88"/>
      <c r="AJ119" s="87"/>
      <c r="AK119" s="88"/>
      <c r="AL119" s="87"/>
      <c r="AM119" s="127"/>
      <c r="AN119" s="92"/>
      <c r="AO119" s="94"/>
      <c r="AP119" s="94"/>
      <c r="AQ119" s="162"/>
      <c r="AR119" s="38"/>
      <c r="AS119" s="38"/>
      <c r="AT119" s="38"/>
      <c r="AU119" s="38"/>
      <c r="AV119" s="38"/>
      <c r="AW119" s="38"/>
      <c r="AX119" s="38"/>
      <c r="AY119" s="38"/>
      <c r="AZ119" s="38"/>
      <c r="BA119" s="38"/>
      <c r="BB119" s="38"/>
      <c r="BC119" s="8"/>
      <c r="BD119" s="8"/>
      <c r="BE119" s="8"/>
      <c r="BF119" s="8"/>
      <c r="CG119" s="40">
        <v>0</v>
      </c>
      <c r="CH119" s="40">
        <v>0</v>
      </c>
      <c r="CI119" s="40">
        <v>0</v>
      </c>
      <c r="CJ119" s="40"/>
    </row>
    <row r="120" spans="1:88" ht="31.35" customHeight="1" x14ac:dyDescent="0.2">
      <c r="A120" s="9" t="s">
        <v>169</v>
      </c>
      <c r="B120" s="368"/>
      <c r="C120" s="368"/>
      <c r="D120" s="6"/>
      <c r="E120" s="368"/>
      <c r="F120" s="6"/>
      <c r="G120" s="6"/>
      <c r="H120" s="6"/>
      <c r="I120" s="6"/>
      <c r="J120" s="6"/>
      <c r="K120" s="6"/>
      <c r="L120" s="369"/>
      <c r="M120" s="369"/>
      <c r="N120" s="369"/>
      <c r="O120" s="369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CG120" s="40"/>
      <c r="CH120" s="40"/>
      <c r="CI120" s="40"/>
      <c r="CJ120" s="40"/>
    </row>
    <row r="121" spans="1:88" ht="16.350000000000001" customHeight="1" x14ac:dyDescent="0.2">
      <c r="A121" s="3437" t="s">
        <v>170</v>
      </c>
      <c r="B121" s="3438"/>
      <c r="C121" s="3437" t="s">
        <v>32</v>
      </c>
      <c r="D121" s="3441"/>
      <c r="E121" s="3438"/>
      <c r="F121" s="3426" t="s">
        <v>171</v>
      </c>
      <c r="G121" s="3442"/>
      <c r="H121" s="3442"/>
      <c r="I121" s="3442"/>
      <c r="J121" s="3442"/>
      <c r="K121" s="3442"/>
      <c r="L121" s="3442"/>
      <c r="M121" s="3442"/>
      <c r="N121" s="3442"/>
      <c r="O121" s="3427"/>
      <c r="P121" s="3443" t="s">
        <v>7</v>
      </c>
      <c r="Q121" s="3438" t="s">
        <v>8</v>
      </c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CG121" s="40"/>
      <c r="CH121" s="40"/>
      <c r="CI121" s="40"/>
      <c r="CJ121" s="40"/>
    </row>
    <row r="122" spans="1:88" ht="24" customHeight="1" x14ac:dyDescent="0.2">
      <c r="A122" s="2907"/>
      <c r="B122" s="2883"/>
      <c r="C122" s="3439"/>
      <c r="D122" s="2910"/>
      <c r="E122" s="3440"/>
      <c r="F122" s="3426" t="s">
        <v>172</v>
      </c>
      <c r="G122" s="3445"/>
      <c r="H122" s="3426" t="s">
        <v>173</v>
      </c>
      <c r="I122" s="3445"/>
      <c r="J122" s="3446" t="s">
        <v>174</v>
      </c>
      <c r="K122" s="3447"/>
      <c r="L122" s="3446" t="s">
        <v>175</v>
      </c>
      <c r="M122" s="3447"/>
      <c r="N122" s="3426" t="s">
        <v>176</v>
      </c>
      <c r="O122" s="3427"/>
      <c r="P122" s="2904"/>
      <c r="Q122" s="2883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CG122" s="40"/>
      <c r="CH122" s="40"/>
      <c r="CI122" s="40"/>
      <c r="CJ122" s="40"/>
    </row>
    <row r="123" spans="1:88" ht="22.5" customHeight="1" x14ac:dyDescent="0.2">
      <c r="A123" s="3439"/>
      <c r="B123" s="3440"/>
      <c r="C123" s="1089" t="s">
        <v>29</v>
      </c>
      <c r="D123" s="1090" t="s">
        <v>30</v>
      </c>
      <c r="E123" s="1101" t="s">
        <v>31</v>
      </c>
      <c r="F123" s="1089" t="s">
        <v>30</v>
      </c>
      <c r="G123" s="1101" t="s">
        <v>31</v>
      </c>
      <c r="H123" s="1089" t="s">
        <v>30</v>
      </c>
      <c r="I123" s="1101" t="s">
        <v>31</v>
      </c>
      <c r="J123" s="1089" t="s">
        <v>30</v>
      </c>
      <c r="K123" s="1101" t="s">
        <v>31</v>
      </c>
      <c r="L123" s="1089" t="s">
        <v>30</v>
      </c>
      <c r="M123" s="1101" t="s">
        <v>31</v>
      </c>
      <c r="N123" s="1089" t="s">
        <v>30</v>
      </c>
      <c r="O123" s="1102" t="s">
        <v>31</v>
      </c>
      <c r="P123" s="3444"/>
      <c r="Q123" s="3440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CG123" s="40"/>
      <c r="CH123" s="40"/>
      <c r="CI123" s="40"/>
      <c r="CJ123" s="40"/>
    </row>
    <row r="124" spans="1:88" ht="16.350000000000001" customHeight="1" x14ac:dyDescent="0.2">
      <c r="A124" s="3428" t="s">
        <v>177</v>
      </c>
      <c r="B124" s="1103" t="s">
        <v>178</v>
      </c>
      <c r="C124" s="1104">
        <f t="shared" ref="C124:C130" si="13">SUM(D124:E124)</f>
        <v>0</v>
      </c>
      <c r="D124" s="910">
        <f>SUM(F124+H124+J124+L124+N124)</f>
        <v>0</v>
      </c>
      <c r="E124" s="377">
        <f>SUM(G124+I124+K124+M124+O124)</f>
        <v>0</v>
      </c>
      <c r="F124" s="1105"/>
      <c r="G124" s="1106"/>
      <c r="H124" s="1105"/>
      <c r="I124" s="1106"/>
      <c r="J124" s="1105"/>
      <c r="K124" s="1106"/>
      <c r="L124" s="1105"/>
      <c r="M124" s="1106"/>
      <c r="N124" s="1105"/>
      <c r="O124" s="1107"/>
      <c r="P124" s="1108"/>
      <c r="Q124" s="1106"/>
      <c r="R124" s="3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CG124" s="40">
        <v>0</v>
      </c>
      <c r="CH124" s="40">
        <v>0</v>
      </c>
      <c r="CI124" s="40">
        <v>0</v>
      </c>
      <c r="CJ124" s="40">
        <v>0</v>
      </c>
    </row>
    <row r="125" spans="1:88" ht="16.350000000000001" customHeight="1" x14ac:dyDescent="0.2">
      <c r="A125" s="2890"/>
      <c r="B125" s="382" t="s">
        <v>179</v>
      </c>
      <c r="C125" s="383">
        <f>SUM(D125:E125)</f>
        <v>0</v>
      </c>
      <c r="D125" s="384">
        <f t="shared" ref="D125:E130" si="14">SUM(F125+H125+J125+L125+N125)</f>
        <v>0</v>
      </c>
      <c r="E125" s="385">
        <f t="shared" si="14"/>
        <v>0</v>
      </c>
      <c r="F125" s="1109"/>
      <c r="G125" s="1110"/>
      <c r="H125" s="1109"/>
      <c r="I125" s="1110"/>
      <c r="J125" s="1109"/>
      <c r="K125" s="1110"/>
      <c r="L125" s="1109"/>
      <c r="M125" s="1110"/>
      <c r="N125" s="1109"/>
      <c r="O125" s="1111"/>
      <c r="P125" s="1112"/>
      <c r="Q125" s="1110"/>
      <c r="R125" s="3"/>
      <c r="CG125" s="40"/>
      <c r="CH125" s="40"/>
      <c r="CI125" s="40"/>
      <c r="CJ125" s="40"/>
    </row>
    <row r="126" spans="1:88" ht="30.75" customHeight="1" thickBot="1" x14ac:dyDescent="0.3">
      <c r="A126" s="2898"/>
      <c r="B126" s="390" t="s">
        <v>180</v>
      </c>
      <c r="C126" s="391">
        <f t="shared" si="13"/>
        <v>0</v>
      </c>
      <c r="D126" s="392">
        <f>SUM(F126+H126+J126+L126+N126)</f>
        <v>0</v>
      </c>
      <c r="E126" s="393">
        <f t="shared" si="14"/>
        <v>0</v>
      </c>
      <c r="F126" s="1113"/>
      <c r="G126" s="1114"/>
      <c r="H126" s="1113"/>
      <c r="I126" s="1114"/>
      <c r="J126" s="1113"/>
      <c r="K126" s="1114"/>
      <c r="L126" s="1113"/>
      <c r="M126" s="1114"/>
      <c r="N126" s="1113"/>
      <c r="O126" s="1115"/>
      <c r="P126" s="1116"/>
      <c r="Q126" s="1114"/>
      <c r="R126" s="3"/>
      <c r="CG126" s="40"/>
      <c r="CH126" s="40"/>
      <c r="CI126" s="40"/>
      <c r="CJ126" s="40"/>
    </row>
    <row r="127" spans="1:88" ht="16.350000000000001" customHeight="1" thickTop="1" x14ac:dyDescent="0.2">
      <c r="A127" s="2899" t="s">
        <v>181</v>
      </c>
      <c r="B127" s="26" t="s">
        <v>72</v>
      </c>
      <c r="C127" s="398">
        <f t="shared" si="13"/>
        <v>0</v>
      </c>
      <c r="D127" s="399">
        <f t="shared" si="14"/>
        <v>0</v>
      </c>
      <c r="E127" s="377">
        <f t="shared" si="14"/>
        <v>0</v>
      </c>
      <c r="F127" s="1105"/>
      <c r="G127" s="1106"/>
      <c r="H127" s="1105"/>
      <c r="I127" s="1106"/>
      <c r="J127" s="1105"/>
      <c r="K127" s="1106"/>
      <c r="L127" s="1105"/>
      <c r="M127" s="1106"/>
      <c r="N127" s="1105"/>
      <c r="O127" s="1107"/>
      <c r="P127" s="1108"/>
      <c r="Q127" s="1106"/>
      <c r="R127" s="3"/>
      <c r="CG127" s="40"/>
      <c r="CH127" s="40"/>
      <c r="CI127" s="40"/>
      <c r="CJ127" s="40"/>
    </row>
    <row r="128" spans="1:88" ht="16.350000000000001" customHeight="1" x14ac:dyDescent="0.2">
      <c r="A128" s="2871"/>
      <c r="B128" s="26" t="s">
        <v>182</v>
      </c>
      <c r="C128" s="398">
        <f t="shared" si="13"/>
        <v>0</v>
      </c>
      <c r="D128" s="399">
        <f t="shared" si="14"/>
        <v>0</v>
      </c>
      <c r="E128" s="377">
        <f t="shared" si="14"/>
        <v>0</v>
      </c>
      <c r="F128" s="1105"/>
      <c r="G128" s="1106"/>
      <c r="H128" s="1105"/>
      <c r="I128" s="1106"/>
      <c r="J128" s="1105"/>
      <c r="K128" s="1106"/>
      <c r="L128" s="1105"/>
      <c r="M128" s="1106"/>
      <c r="N128" s="1105"/>
      <c r="O128" s="1107"/>
      <c r="P128" s="1108"/>
      <c r="Q128" s="1106"/>
      <c r="R128" s="3"/>
      <c r="CG128" s="40"/>
      <c r="CH128" s="40"/>
      <c r="CI128" s="40"/>
      <c r="CJ128" s="40"/>
    </row>
    <row r="129" spans="1:88" ht="16.350000000000001" customHeight="1" x14ac:dyDescent="0.2">
      <c r="A129" s="2871"/>
      <c r="B129" s="41" t="s">
        <v>183</v>
      </c>
      <c r="C129" s="383">
        <f t="shared" si="13"/>
        <v>0</v>
      </c>
      <c r="D129" s="384">
        <f t="shared" si="14"/>
        <v>0</v>
      </c>
      <c r="E129" s="385">
        <f t="shared" si="14"/>
        <v>0</v>
      </c>
      <c r="F129" s="1109"/>
      <c r="G129" s="1110"/>
      <c r="H129" s="1109"/>
      <c r="I129" s="1110"/>
      <c r="J129" s="1109"/>
      <c r="K129" s="1110"/>
      <c r="L129" s="1109"/>
      <c r="M129" s="1110"/>
      <c r="N129" s="1109"/>
      <c r="O129" s="1111"/>
      <c r="P129" s="1112"/>
      <c r="Q129" s="1110"/>
      <c r="R129" s="3"/>
      <c r="CG129" s="40"/>
      <c r="CH129" s="40"/>
      <c r="CI129" s="40"/>
      <c r="CJ129" s="40"/>
    </row>
    <row r="130" spans="1:88" ht="16.350000000000001" customHeight="1" x14ac:dyDescent="0.2">
      <c r="A130" s="3429"/>
      <c r="B130" s="400" t="s">
        <v>109</v>
      </c>
      <c r="C130" s="401">
        <f t="shared" si="13"/>
        <v>0</v>
      </c>
      <c r="D130" s="402">
        <f t="shared" si="14"/>
        <v>0</v>
      </c>
      <c r="E130" s="403">
        <f t="shared" si="14"/>
        <v>0</v>
      </c>
      <c r="F130" s="1117"/>
      <c r="G130" s="1118"/>
      <c r="H130" s="1117"/>
      <c r="I130" s="1118"/>
      <c r="J130" s="1117"/>
      <c r="K130" s="1118"/>
      <c r="L130" s="1117"/>
      <c r="M130" s="1118"/>
      <c r="N130" s="1117"/>
      <c r="O130" s="1119"/>
      <c r="P130" s="1120"/>
      <c r="Q130" s="1118"/>
      <c r="R130" s="3"/>
      <c r="CG130" s="40"/>
      <c r="CH130" s="40"/>
      <c r="CI130" s="40"/>
      <c r="CJ130" s="40"/>
    </row>
    <row r="131" spans="1:88" ht="27" customHeight="1" x14ac:dyDescent="0.25">
      <c r="A131" s="9" t="s">
        <v>184</v>
      </c>
      <c r="B131" s="408"/>
      <c r="C131" s="408"/>
      <c r="D131" s="408"/>
      <c r="E131" s="408"/>
      <c r="F131" s="408"/>
      <c r="G131" s="408"/>
      <c r="H131" s="408"/>
      <c r="I131" s="408"/>
      <c r="J131" s="408"/>
      <c r="K131" s="408"/>
      <c r="L131" s="408"/>
      <c r="M131" s="408"/>
      <c r="N131" s="408"/>
      <c r="O131" s="408"/>
      <c r="P131" s="408"/>
      <c r="Q131" s="408"/>
      <c r="R131" s="408"/>
      <c r="S131" s="408"/>
      <c r="T131" s="408"/>
      <c r="U131" s="408"/>
      <c r="V131" s="408"/>
      <c r="W131" s="408"/>
      <c r="X131" s="408"/>
      <c r="Y131" s="408"/>
      <c r="Z131" s="408"/>
      <c r="AA131" s="408"/>
      <c r="AB131" s="408"/>
      <c r="AC131" s="408"/>
      <c r="AD131" s="408"/>
      <c r="AE131" s="408"/>
      <c r="AF131" s="408"/>
      <c r="AG131" s="408"/>
      <c r="AH131" s="408"/>
      <c r="AI131" s="408"/>
      <c r="AJ131" s="408"/>
      <c r="AK131" s="408"/>
      <c r="AL131" s="408"/>
      <c r="AM131" s="408"/>
      <c r="CG131" s="40"/>
      <c r="CH131" s="40"/>
      <c r="CI131" s="40"/>
      <c r="CJ131" s="40"/>
    </row>
    <row r="132" spans="1:88" ht="16.5" customHeight="1" x14ac:dyDescent="0.2">
      <c r="A132" s="3430" t="s">
        <v>49</v>
      </c>
      <c r="B132" s="3430" t="s">
        <v>185</v>
      </c>
      <c r="C132" s="3432" t="s">
        <v>29</v>
      </c>
      <c r="D132" s="3432" t="s">
        <v>30</v>
      </c>
      <c r="E132" s="3418" t="s">
        <v>31</v>
      </c>
      <c r="F132" s="3434" t="s">
        <v>186</v>
      </c>
      <c r="G132" s="3435"/>
      <c r="H132" s="3435"/>
      <c r="I132" s="3435"/>
      <c r="J132" s="3435"/>
      <c r="K132" s="3435"/>
      <c r="L132" s="3435"/>
      <c r="M132" s="3435"/>
      <c r="N132" s="3435"/>
      <c r="O132" s="3435"/>
      <c r="P132" s="3435"/>
      <c r="Q132" s="3435"/>
      <c r="R132" s="3435"/>
      <c r="S132" s="3435"/>
      <c r="T132" s="3435"/>
      <c r="U132" s="3435"/>
      <c r="V132" s="3435"/>
      <c r="W132" s="3435"/>
      <c r="X132" s="3435"/>
      <c r="Y132" s="3435"/>
      <c r="Z132" s="3435"/>
      <c r="AA132" s="3435"/>
      <c r="AB132" s="3435"/>
      <c r="AC132" s="3435"/>
      <c r="AD132" s="3435"/>
      <c r="AE132" s="3435"/>
      <c r="AF132" s="3435"/>
      <c r="AG132" s="3435"/>
      <c r="AH132" s="3435"/>
      <c r="AI132" s="3435"/>
      <c r="AJ132" s="3435"/>
      <c r="AK132" s="3435"/>
      <c r="AL132" s="3435"/>
      <c r="AM132" s="3436"/>
      <c r="AN132" s="3432" t="s">
        <v>7</v>
      </c>
      <c r="AO132" s="3418" t="s">
        <v>8</v>
      </c>
      <c r="CG132" s="40"/>
      <c r="CH132" s="40"/>
      <c r="CI132" s="40"/>
      <c r="CJ132" s="40"/>
    </row>
    <row r="133" spans="1:88" ht="15" customHeight="1" x14ac:dyDescent="0.2">
      <c r="A133" s="2901"/>
      <c r="B133" s="2901"/>
      <c r="C133" s="2904"/>
      <c r="D133" s="2904"/>
      <c r="E133" s="2883"/>
      <c r="F133" s="3416" t="s">
        <v>187</v>
      </c>
      <c r="G133" s="3420"/>
      <c r="H133" s="3416" t="s">
        <v>188</v>
      </c>
      <c r="I133" s="3420"/>
      <c r="J133" s="3416" t="s">
        <v>189</v>
      </c>
      <c r="K133" s="3420"/>
      <c r="L133" s="3416" t="s">
        <v>190</v>
      </c>
      <c r="M133" s="3420"/>
      <c r="N133" s="3416" t="s">
        <v>191</v>
      </c>
      <c r="O133" s="3420"/>
      <c r="P133" s="3416" t="s">
        <v>192</v>
      </c>
      <c r="Q133" s="3417"/>
      <c r="R133" s="3416" t="s">
        <v>193</v>
      </c>
      <c r="S133" s="3417"/>
      <c r="T133" s="3416" t="s">
        <v>194</v>
      </c>
      <c r="U133" s="3417"/>
      <c r="V133" s="3416" t="s">
        <v>195</v>
      </c>
      <c r="W133" s="3417"/>
      <c r="X133" s="3416" t="s">
        <v>196</v>
      </c>
      <c r="Y133" s="3417"/>
      <c r="Z133" s="3416" t="s">
        <v>197</v>
      </c>
      <c r="AA133" s="3417"/>
      <c r="AB133" s="3416" t="s">
        <v>198</v>
      </c>
      <c r="AC133" s="3417"/>
      <c r="AD133" s="3416" t="s">
        <v>199</v>
      </c>
      <c r="AE133" s="3417"/>
      <c r="AF133" s="3416" t="s">
        <v>200</v>
      </c>
      <c r="AG133" s="3417"/>
      <c r="AH133" s="3416" t="s">
        <v>201</v>
      </c>
      <c r="AI133" s="3417"/>
      <c r="AJ133" s="3416" t="s">
        <v>202</v>
      </c>
      <c r="AK133" s="3417"/>
      <c r="AL133" s="3416" t="s">
        <v>203</v>
      </c>
      <c r="AM133" s="3421"/>
      <c r="AN133" s="2904"/>
      <c r="AO133" s="2883"/>
      <c r="CG133" s="40"/>
      <c r="CH133" s="40"/>
      <c r="CI133" s="40"/>
      <c r="CJ133" s="40"/>
    </row>
    <row r="134" spans="1:88" ht="15.75" customHeight="1" x14ac:dyDescent="0.2">
      <c r="A134" s="3431"/>
      <c r="B134" s="3431"/>
      <c r="C134" s="3433"/>
      <c r="D134" s="3433"/>
      <c r="E134" s="3419"/>
      <c r="F134" s="987" t="s">
        <v>204</v>
      </c>
      <c r="G134" s="988" t="s">
        <v>31</v>
      </c>
      <c r="H134" s="987" t="s">
        <v>204</v>
      </c>
      <c r="I134" s="988" t="s">
        <v>31</v>
      </c>
      <c r="J134" s="987" t="s">
        <v>204</v>
      </c>
      <c r="K134" s="988" t="s">
        <v>31</v>
      </c>
      <c r="L134" s="987" t="s">
        <v>204</v>
      </c>
      <c r="M134" s="988" t="s">
        <v>31</v>
      </c>
      <c r="N134" s="987" t="s">
        <v>204</v>
      </c>
      <c r="O134" s="988" t="s">
        <v>31</v>
      </c>
      <c r="P134" s="987" t="s">
        <v>204</v>
      </c>
      <c r="Q134" s="988" t="s">
        <v>31</v>
      </c>
      <c r="R134" s="987" t="s">
        <v>204</v>
      </c>
      <c r="S134" s="988" t="s">
        <v>31</v>
      </c>
      <c r="T134" s="987" t="s">
        <v>204</v>
      </c>
      <c r="U134" s="988" t="s">
        <v>31</v>
      </c>
      <c r="V134" s="987" t="s">
        <v>204</v>
      </c>
      <c r="W134" s="988" t="s">
        <v>31</v>
      </c>
      <c r="X134" s="987" t="s">
        <v>204</v>
      </c>
      <c r="Y134" s="988" t="s">
        <v>31</v>
      </c>
      <c r="Z134" s="987" t="s">
        <v>204</v>
      </c>
      <c r="AA134" s="988" t="s">
        <v>31</v>
      </c>
      <c r="AB134" s="987" t="s">
        <v>204</v>
      </c>
      <c r="AC134" s="988" t="s">
        <v>31</v>
      </c>
      <c r="AD134" s="987" t="s">
        <v>204</v>
      </c>
      <c r="AE134" s="988" t="s">
        <v>31</v>
      </c>
      <c r="AF134" s="987" t="s">
        <v>204</v>
      </c>
      <c r="AG134" s="988" t="s">
        <v>31</v>
      </c>
      <c r="AH134" s="987" t="s">
        <v>204</v>
      </c>
      <c r="AI134" s="988" t="s">
        <v>31</v>
      </c>
      <c r="AJ134" s="987" t="s">
        <v>204</v>
      </c>
      <c r="AK134" s="988" t="s">
        <v>31</v>
      </c>
      <c r="AL134" s="987" t="s">
        <v>204</v>
      </c>
      <c r="AM134" s="1121" t="s">
        <v>31</v>
      </c>
      <c r="AN134" s="3433"/>
      <c r="AO134" s="3419"/>
      <c r="CG134" s="40"/>
      <c r="CH134" s="40"/>
      <c r="CI134" s="40"/>
      <c r="CJ134" s="40"/>
    </row>
    <row r="135" spans="1:88" x14ac:dyDescent="0.2">
      <c r="A135" s="3407" t="s">
        <v>72</v>
      </c>
      <c r="B135" s="1093" t="s">
        <v>205</v>
      </c>
      <c r="C135" s="1122">
        <f>SUM(D135:E135)</f>
        <v>0</v>
      </c>
      <c r="D135" s="1123">
        <f>+F135+H135+J135+L135+N135+P135+R135+T135+V135+X135+Z135+AB135+AD135+AF135+AH135+AJ135+AL135</f>
        <v>0</v>
      </c>
      <c r="E135" s="1124">
        <f>+G135+I135+K135+M135+O135+Q135+S135+U135+W135+Y135+AA135+AC135+AE135+AG135+AI135+AK135+AM135</f>
        <v>0</v>
      </c>
      <c r="F135" s="1125"/>
      <c r="G135" s="1126"/>
      <c r="H135" s="1125"/>
      <c r="I135" s="1126"/>
      <c r="J135" s="1125"/>
      <c r="K135" s="1126"/>
      <c r="L135" s="1125"/>
      <c r="M135" s="1126"/>
      <c r="N135" s="1125"/>
      <c r="O135" s="1126"/>
      <c r="P135" s="1125"/>
      <c r="Q135" s="1126"/>
      <c r="R135" s="1125"/>
      <c r="S135" s="1126"/>
      <c r="T135" s="1125"/>
      <c r="U135" s="1126"/>
      <c r="V135" s="1125"/>
      <c r="W135" s="1126"/>
      <c r="X135" s="1125"/>
      <c r="Y135" s="1126"/>
      <c r="Z135" s="1125"/>
      <c r="AA135" s="1126"/>
      <c r="AB135" s="1125"/>
      <c r="AC135" s="1126"/>
      <c r="AD135" s="1125"/>
      <c r="AE135" s="1126"/>
      <c r="AF135" s="1125"/>
      <c r="AG135" s="1126"/>
      <c r="AH135" s="1125"/>
      <c r="AI135" s="1126"/>
      <c r="AJ135" s="1125"/>
      <c r="AK135" s="1126"/>
      <c r="AL135" s="1125"/>
      <c r="AM135" s="1127"/>
      <c r="AN135" s="1128"/>
      <c r="AO135" s="1126"/>
      <c r="AP135" s="3"/>
      <c r="CG135" s="5">
        <v>0</v>
      </c>
      <c r="CH135" s="5">
        <v>0</v>
      </c>
      <c r="CI135" s="5">
        <v>0</v>
      </c>
      <c r="CJ135" s="5">
        <v>0</v>
      </c>
    </row>
    <row r="136" spans="1:88" x14ac:dyDescent="0.2">
      <c r="A136" s="2871"/>
      <c r="B136" s="109" t="s">
        <v>206</v>
      </c>
      <c r="C136" s="383">
        <f>SUM(D136:E136)</f>
        <v>0</v>
      </c>
      <c r="D136" s="384">
        <f t="shared" ref="D136:E148" si="15">+F136+H136+J136+L136+N136+P136+R136+T136+V136+X136+Z136+AB136+AD136+AF136+AH136+AJ136+AL136</f>
        <v>0</v>
      </c>
      <c r="E136" s="358">
        <f t="shared" si="15"/>
        <v>0</v>
      </c>
      <c r="F136" s="65"/>
      <c r="G136" s="190"/>
      <c r="H136" s="65"/>
      <c r="I136" s="190"/>
      <c r="J136" s="65"/>
      <c r="K136" s="190"/>
      <c r="L136" s="65"/>
      <c r="M136" s="190"/>
      <c r="N136" s="65"/>
      <c r="O136" s="190"/>
      <c r="P136" s="65"/>
      <c r="Q136" s="190"/>
      <c r="R136" s="65"/>
      <c r="S136" s="190"/>
      <c r="T136" s="65"/>
      <c r="U136" s="190"/>
      <c r="V136" s="65"/>
      <c r="W136" s="190"/>
      <c r="X136" s="65"/>
      <c r="Y136" s="190"/>
      <c r="Z136" s="65"/>
      <c r="AA136" s="190"/>
      <c r="AB136" s="65"/>
      <c r="AC136" s="190"/>
      <c r="AD136" s="65"/>
      <c r="AE136" s="190"/>
      <c r="AF136" s="65"/>
      <c r="AG136" s="190"/>
      <c r="AH136" s="65"/>
      <c r="AI136" s="190"/>
      <c r="AJ136" s="65"/>
      <c r="AK136" s="190"/>
      <c r="AL136" s="65"/>
      <c r="AM136" s="414"/>
      <c r="AN136" s="362"/>
      <c r="AO136" s="190"/>
      <c r="AP136" s="3"/>
    </row>
    <row r="137" spans="1:88" x14ac:dyDescent="0.2">
      <c r="A137" s="2871"/>
      <c r="B137" s="109" t="s">
        <v>207</v>
      </c>
      <c r="C137" s="383">
        <f t="shared" ref="C137:C148" si="16">SUM(D137:E137)</f>
        <v>0</v>
      </c>
      <c r="D137" s="384">
        <f t="shared" si="15"/>
        <v>0</v>
      </c>
      <c r="E137" s="358">
        <f t="shared" si="15"/>
        <v>0</v>
      </c>
      <c r="F137" s="45"/>
      <c r="G137" s="46"/>
      <c r="H137" s="45"/>
      <c r="I137" s="46"/>
      <c r="J137" s="45"/>
      <c r="K137" s="46"/>
      <c r="L137" s="45"/>
      <c r="M137" s="46"/>
      <c r="N137" s="45"/>
      <c r="O137" s="46"/>
      <c r="P137" s="45"/>
      <c r="Q137" s="46"/>
      <c r="R137" s="45"/>
      <c r="S137" s="46"/>
      <c r="T137" s="45"/>
      <c r="U137" s="46"/>
      <c r="V137" s="45"/>
      <c r="W137" s="46"/>
      <c r="X137" s="45"/>
      <c r="Y137" s="46"/>
      <c r="Z137" s="45"/>
      <c r="AA137" s="46"/>
      <c r="AB137" s="45"/>
      <c r="AC137" s="46"/>
      <c r="AD137" s="45"/>
      <c r="AE137" s="46"/>
      <c r="AF137" s="45"/>
      <c r="AG137" s="46"/>
      <c r="AH137" s="45"/>
      <c r="AI137" s="46"/>
      <c r="AJ137" s="45"/>
      <c r="AK137" s="46"/>
      <c r="AL137" s="45"/>
      <c r="AM137" s="415"/>
      <c r="AN137" s="110"/>
      <c r="AO137" s="46"/>
      <c r="AP137" s="3"/>
    </row>
    <row r="138" spans="1:88" x14ac:dyDescent="0.2">
      <c r="A138" s="2871"/>
      <c r="B138" s="109" t="s">
        <v>208</v>
      </c>
      <c r="C138" s="383">
        <f t="shared" si="16"/>
        <v>0</v>
      </c>
      <c r="D138" s="384">
        <f t="shared" si="15"/>
        <v>0</v>
      </c>
      <c r="E138" s="358">
        <f t="shared" si="15"/>
        <v>0</v>
      </c>
      <c r="F138" s="45"/>
      <c r="G138" s="46"/>
      <c r="H138" s="45"/>
      <c r="I138" s="46"/>
      <c r="J138" s="45"/>
      <c r="K138" s="46"/>
      <c r="L138" s="45"/>
      <c r="M138" s="46"/>
      <c r="N138" s="45"/>
      <c r="O138" s="46"/>
      <c r="P138" s="45"/>
      <c r="Q138" s="46"/>
      <c r="R138" s="45"/>
      <c r="S138" s="46"/>
      <c r="T138" s="45"/>
      <c r="U138" s="46"/>
      <c r="V138" s="45"/>
      <c r="W138" s="46"/>
      <c r="X138" s="45"/>
      <c r="Y138" s="46"/>
      <c r="Z138" s="45"/>
      <c r="AA138" s="46"/>
      <c r="AB138" s="45"/>
      <c r="AC138" s="46"/>
      <c r="AD138" s="45"/>
      <c r="AE138" s="46"/>
      <c r="AF138" s="45"/>
      <c r="AG138" s="46"/>
      <c r="AH138" s="45"/>
      <c r="AI138" s="46"/>
      <c r="AJ138" s="45"/>
      <c r="AK138" s="46"/>
      <c r="AL138" s="45"/>
      <c r="AM138" s="415"/>
      <c r="AN138" s="110"/>
      <c r="AO138" s="46"/>
      <c r="AP138" s="3"/>
    </row>
    <row r="139" spans="1:88" x14ac:dyDescent="0.2">
      <c r="A139" s="2871"/>
      <c r="B139" s="416" t="s">
        <v>209</v>
      </c>
      <c r="C139" s="383">
        <f t="shared" si="16"/>
        <v>0</v>
      </c>
      <c r="D139" s="384">
        <f t="shared" si="15"/>
        <v>0</v>
      </c>
      <c r="E139" s="358">
        <f t="shared" si="15"/>
        <v>0</v>
      </c>
      <c r="F139" s="45"/>
      <c r="G139" s="46"/>
      <c r="H139" s="45"/>
      <c r="I139" s="46"/>
      <c r="J139" s="45"/>
      <c r="K139" s="46"/>
      <c r="L139" s="45"/>
      <c r="M139" s="46"/>
      <c r="N139" s="45"/>
      <c r="O139" s="46"/>
      <c r="P139" s="45"/>
      <c r="Q139" s="46"/>
      <c r="R139" s="45"/>
      <c r="S139" s="46"/>
      <c r="T139" s="45"/>
      <c r="U139" s="46"/>
      <c r="V139" s="45"/>
      <c r="W139" s="46"/>
      <c r="X139" s="45"/>
      <c r="Y139" s="46"/>
      <c r="Z139" s="45"/>
      <c r="AA139" s="46"/>
      <c r="AB139" s="45"/>
      <c r="AC139" s="46"/>
      <c r="AD139" s="45"/>
      <c r="AE139" s="46"/>
      <c r="AF139" s="45"/>
      <c r="AG139" s="46"/>
      <c r="AH139" s="45"/>
      <c r="AI139" s="46"/>
      <c r="AJ139" s="45"/>
      <c r="AK139" s="46"/>
      <c r="AL139" s="45"/>
      <c r="AM139" s="415"/>
      <c r="AN139" s="110"/>
      <c r="AO139" s="46"/>
      <c r="AP139" s="3"/>
    </row>
    <row r="140" spans="1:88" x14ac:dyDescent="0.2">
      <c r="A140" s="2871"/>
      <c r="B140" s="109" t="s">
        <v>210</v>
      </c>
      <c r="C140" s="383">
        <f t="shared" si="16"/>
        <v>0</v>
      </c>
      <c r="D140" s="384">
        <f t="shared" si="15"/>
        <v>0</v>
      </c>
      <c r="E140" s="358">
        <f t="shared" si="15"/>
        <v>0</v>
      </c>
      <c r="F140" s="79"/>
      <c r="G140" s="73"/>
      <c r="H140" s="79"/>
      <c r="I140" s="73"/>
      <c r="J140" s="79"/>
      <c r="K140" s="73"/>
      <c r="L140" s="79"/>
      <c r="M140" s="73"/>
      <c r="N140" s="79"/>
      <c r="O140" s="73"/>
      <c r="P140" s="79"/>
      <c r="Q140" s="73"/>
      <c r="R140" s="79"/>
      <c r="S140" s="73"/>
      <c r="T140" s="79"/>
      <c r="U140" s="73"/>
      <c r="V140" s="79"/>
      <c r="W140" s="73"/>
      <c r="X140" s="79"/>
      <c r="Y140" s="73"/>
      <c r="Z140" s="79"/>
      <c r="AA140" s="73"/>
      <c r="AB140" s="79"/>
      <c r="AC140" s="73"/>
      <c r="AD140" s="79"/>
      <c r="AE140" s="73"/>
      <c r="AF140" s="79"/>
      <c r="AG140" s="73"/>
      <c r="AH140" s="79"/>
      <c r="AI140" s="73"/>
      <c r="AJ140" s="79"/>
      <c r="AK140" s="73"/>
      <c r="AL140" s="79"/>
      <c r="AM140" s="417"/>
      <c r="AN140" s="418"/>
      <c r="AO140" s="73"/>
      <c r="AP140" s="3"/>
    </row>
    <row r="141" spans="1:88" x14ac:dyDescent="0.2">
      <c r="A141" s="2871"/>
      <c r="B141" s="109" t="s">
        <v>211</v>
      </c>
      <c r="C141" s="383">
        <f t="shared" si="16"/>
        <v>0</v>
      </c>
      <c r="D141" s="384">
        <f t="shared" si="15"/>
        <v>0</v>
      </c>
      <c r="E141" s="358">
        <f t="shared" si="15"/>
        <v>0</v>
      </c>
      <c r="F141" s="79"/>
      <c r="G141" s="73"/>
      <c r="H141" s="79"/>
      <c r="I141" s="73"/>
      <c r="J141" s="79"/>
      <c r="K141" s="73"/>
      <c r="L141" s="79"/>
      <c r="M141" s="73"/>
      <c r="N141" s="79"/>
      <c r="O141" s="73"/>
      <c r="P141" s="79"/>
      <c r="Q141" s="73"/>
      <c r="R141" s="79"/>
      <c r="S141" s="73"/>
      <c r="T141" s="79"/>
      <c r="U141" s="73"/>
      <c r="V141" s="79"/>
      <c r="W141" s="73"/>
      <c r="X141" s="79"/>
      <c r="Y141" s="73"/>
      <c r="Z141" s="79"/>
      <c r="AA141" s="73"/>
      <c r="AB141" s="79"/>
      <c r="AC141" s="73"/>
      <c r="AD141" s="79"/>
      <c r="AE141" s="73"/>
      <c r="AF141" s="79"/>
      <c r="AG141" s="73"/>
      <c r="AH141" s="79"/>
      <c r="AI141" s="73"/>
      <c r="AJ141" s="79"/>
      <c r="AK141" s="73"/>
      <c r="AL141" s="79"/>
      <c r="AM141" s="417"/>
      <c r="AN141" s="418"/>
      <c r="AO141" s="73"/>
      <c r="AP141" s="3"/>
    </row>
    <row r="142" spans="1:88" x14ac:dyDescent="0.2">
      <c r="A142" s="3408"/>
      <c r="B142" s="230" t="s">
        <v>212</v>
      </c>
      <c r="C142" s="401">
        <f t="shared" si="16"/>
        <v>0</v>
      </c>
      <c r="D142" s="402">
        <f t="shared" si="15"/>
        <v>0</v>
      </c>
      <c r="E142" s="419">
        <f t="shared" si="15"/>
        <v>0</v>
      </c>
      <c r="F142" s="88"/>
      <c r="G142" s="89"/>
      <c r="H142" s="88"/>
      <c r="I142" s="89"/>
      <c r="J142" s="88"/>
      <c r="K142" s="89"/>
      <c r="L142" s="88"/>
      <c r="M142" s="89"/>
      <c r="N142" s="88"/>
      <c r="O142" s="89"/>
      <c r="P142" s="88"/>
      <c r="Q142" s="89"/>
      <c r="R142" s="88"/>
      <c r="S142" s="89"/>
      <c r="T142" s="88"/>
      <c r="U142" s="89"/>
      <c r="V142" s="88"/>
      <c r="W142" s="89"/>
      <c r="X142" s="88"/>
      <c r="Y142" s="89"/>
      <c r="Z142" s="88"/>
      <c r="AA142" s="89"/>
      <c r="AB142" s="88"/>
      <c r="AC142" s="89"/>
      <c r="AD142" s="88"/>
      <c r="AE142" s="89"/>
      <c r="AF142" s="88"/>
      <c r="AG142" s="89"/>
      <c r="AH142" s="88"/>
      <c r="AI142" s="89"/>
      <c r="AJ142" s="88"/>
      <c r="AK142" s="89"/>
      <c r="AL142" s="88"/>
      <c r="AM142" s="420"/>
      <c r="AN142" s="126"/>
      <c r="AO142" s="89"/>
      <c r="AP142" s="3"/>
    </row>
    <row r="143" spans="1:88" x14ac:dyDescent="0.2">
      <c r="A143" s="3407" t="s">
        <v>183</v>
      </c>
      <c r="B143" s="1093" t="s">
        <v>213</v>
      </c>
      <c r="C143" s="1122">
        <f t="shared" si="16"/>
        <v>1</v>
      </c>
      <c r="D143" s="1123">
        <f t="shared" si="15"/>
        <v>1</v>
      </c>
      <c r="E143" s="1124">
        <f t="shared" si="15"/>
        <v>0</v>
      </c>
      <c r="F143" s="1125"/>
      <c r="G143" s="1126"/>
      <c r="H143" s="1125"/>
      <c r="I143" s="1126"/>
      <c r="J143" s="1125"/>
      <c r="K143" s="1126"/>
      <c r="L143" s="1125"/>
      <c r="M143" s="1126"/>
      <c r="N143" s="1125"/>
      <c r="O143" s="1126"/>
      <c r="P143" s="1125"/>
      <c r="Q143" s="1126"/>
      <c r="R143" s="1125"/>
      <c r="S143" s="1126"/>
      <c r="T143" s="1125"/>
      <c r="U143" s="1126"/>
      <c r="V143" s="1125"/>
      <c r="W143" s="1126"/>
      <c r="X143" s="1125"/>
      <c r="Y143" s="1126"/>
      <c r="Z143" s="1125"/>
      <c r="AA143" s="1126"/>
      <c r="AB143" s="1125"/>
      <c r="AC143" s="1126"/>
      <c r="AD143" s="1125">
        <v>1</v>
      </c>
      <c r="AE143" s="1126"/>
      <c r="AF143" s="1125"/>
      <c r="AG143" s="1126"/>
      <c r="AH143" s="1125"/>
      <c r="AI143" s="1126"/>
      <c r="AJ143" s="1125"/>
      <c r="AK143" s="1126"/>
      <c r="AL143" s="1125"/>
      <c r="AM143" s="1127"/>
      <c r="AN143" s="1128">
        <v>0</v>
      </c>
      <c r="AO143" s="1126">
        <v>0</v>
      </c>
      <c r="AP143" s="3"/>
      <c r="CG143" s="5">
        <v>0</v>
      </c>
      <c r="CH143" s="5">
        <v>0</v>
      </c>
      <c r="CI143" s="5">
        <v>0</v>
      </c>
      <c r="CJ143" s="5">
        <v>0</v>
      </c>
    </row>
    <row r="144" spans="1:88" x14ac:dyDescent="0.2">
      <c r="A144" s="2871"/>
      <c r="B144" s="109" t="s">
        <v>207</v>
      </c>
      <c r="C144" s="383">
        <f t="shared" si="16"/>
        <v>4</v>
      </c>
      <c r="D144" s="384">
        <f t="shared" si="15"/>
        <v>4</v>
      </c>
      <c r="E144" s="358">
        <f>+G144+I144+K144+M144+O144+Q144+S144+U144+W144+Y144+AA144+AC144+AE144+AG144+AI144+AK144+AM144</f>
        <v>0</v>
      </c>
      <c r="F144" s="45"/>
      <c r="G144" s="46"/>
      <c r="H144" s="45"/>
      <c r="I144" s="46"/>
      <c r="J144" s="45"/>
      <c r="K144" s="46"/>
      <c r="L144" s="45"/>
      <c r="M144" s="46"/>
      <c r="N144" s="45">
        <v>1</v>
      </c>
      <c r="O144" s="46"/>
      <c r="P144" s="45"/>
      <c r="Q144" s="46"/>
      <c r="R144" s="45"/>
      <c r="S144" s="46"/>
      <c r="T144" s="45"/>
      <c r="U144" s="46"/>
      <c r="V144" s="45"/>
      <c r="W144" s="46"/>
      <c r="X144" s="45">
        <v>1</v>
      </c>
      <c r="Y144" s="46"/>
      <c r="Z144" s="45"/>
      <c r="AA144" s="46"/>
      <c r="AB144" s="45"/>
      <c r="AC144" s="46"/>
      <c r="AD144" s="45">
        <v>1</v>
      </c>
      <c r="AE144" s="46"/>
      <c r="AF144" s="45">
        <v>1</v>
      </c>
      <c r="AG144" s="46"/>
      <c r="AH144" s="45"/>
      <c r="AI144" s="46"/>
      <c r="AJ144" s="45"/>
      <c r="AK144" s="46"/>
      <c r="AL144" s="45"/>
      <c r="AM144" s="415"/>
      <c r="AN144" s="110">
        <v>0</v>
      </c>
      <c r="AO144" s="46">
        <v>0</v>
      </c>
      <c r="AP144" s="3"/>
    </row>
    <row r="145" spans="1:88" x14ac:dyDescent="0.2">
      <c r="A145" s="2871"/>
      <c r="B145" s="109" t="s">
        <v>208</v>
      </c>
      <c r="C145" s="383">
        <f>SUM(D145:E145)</f>
        <v>16</v>
      </c>
      <c r="D145" s="384">
        <f t="shared" si="15"/>
        <v>10</v>
      </c>
      <c r="E145" s="358">
        <f t="shared" si="15"/>
        <v>6</v>
      </c>
      <c r="F145" s="45"/>
      <c r="G145" s="46"/>
      <c r="H145" s="45">
        <v>2</v>
      </c>
      <c r="I145" s="46">
        <v>1</v>
      </c>
      <c r="J145" s="45">
        <v>2</v>
      </c>
      <c r="K145" s="46"/>
      <c r="L145" s="45">
        <v>1</v>
      </c>
      <c r="M145" s="46"/>
      <c r="N145" s="45"/>
      <c r="O145" s="46"/>
      <c r="P145" s="45"/>
      <c r="Q145" s="46"/>
      <c r="R145" s="45">
        <v>1</v>
      </c>
      <c r="S145" s="46">
        <v>1</v>
      </c>
      <c r="T145" s="45"/>
      <c r="U145" s="46"/>
      <c r="V145" s="45"/>
      <c r="W145" s="46"/>
      <c r="X145" s="45"/>
      <c r="Y145" s="46"/>
      <c r="Z145" s="45">
        <v>1</v>
      </c>
      <c r="AA145" s="46">
        <v>1</v>
      </c>
      <c r="AB145" s="45">
        <v>1</v>
      </c>
      <c r="AC145" s="46">
        <v>1</v>
      </c>
      <c r="AD145" s="45">
        <v>1</v>
      </c>
      <c r="AE145" s="46">
        <v>1</v>
      </c>
      <c r="AF145" s="45"/>
      <c r="AG145" s="46"/>
      <c r="AH145" s="45">
        <v>1</v>
      </c>
      <c r="AI145" s="46">
        <v>1</v>
      </c>
      <c r="AJ145" s="45"/>
      <c r="AK145" s="46"/>
      <c r="AL145" s="45"/>
      <c r="AM145" s="415"/>
      <c r="AN145" s="110">
        <v>0</v>
      </c>
      <c r="AO145" s="46">
        <v>0</v>
      </c>
      <c r="AP145" s="3"/>
    </row>
    <row r="146" spans="1:88" x14ac:dyDescent="0.2">
      <c r="A146" s="2871"/>
      <c r="B146" s="416" t="s">
        <v>209</v>
      </c>
      <c r="C146" s="383">
        <f t="shared" si="16"/>
        <v>0</v>
      </c>
      <c r="D146" s="384">
        <f>+F146+H146+J146+L146+N146+P146+R146+T146+V146+X146+Z146+AB146+AD146+AF146+AH146+AJ146+AL146</f>
        <v>0</v>
      </c>
      <c r="E146" s="358">
        <f t="shared" si="15"/>
        <v>0</v>
      </c>
      <c r="F146" s="45"/>
      <c r="G146" s="46"/>
      <c r="H146" s="45"/>
      <c r="I146" s="46"/>
      <c r="J146" s="45"/>
      <c r="K146" s="46"/>
      <c r="L146" s="45"/>
      <c r="M146" s="46"/>
      <c r="N146" s="45"/>
      <c r="O146" s="46"/>
      <c r="P146" s="45"/>
      <c r="Q146" s="46"/>
      <c r="R146" s="45"/>
      <c r="S146" s="46"/>
      <c r="T146" s="45"/>
      <c r="U146" s="46"/>
      <c r="V146" s="45"/>
      <c r="W146" s="46"/>
      <c r="X146" s="45"/>
      <c r="Y146" s="46"/>
      <c r="Z146" s="45"/>
      <c r="AA146" s="46"/>
      <c r="AB146" s="45"/>
      <c r="AC146" s="46"/>
      <c r="AD146" s="45"/>
      <c r="AE146" s="46"/>
      <c r="AF146" s="45"/>
      <c r="AG146" s="46"/>
      <c r="AH146" s="45"/>
      <c r="AI146" s="46"/>
      <c r="AJ146" s="45"/>
      <c r="AK146" s="46"/>
      <c r="AL146" s="45"/>
      <c r="AM146" s="415"/>
      <c r="AN146" s="110">
        <v>0</v>
      </c>
      <c r="AO146" s="46">
        <v>0</v>
      </c>
      <c r="AP146" s="3"/>
    </row>
    <row r="147" spans="1:88" x14ac:dyDescent="0.2">
      <c r="A147" s="2871"/>
      <c r="B147" s="109" t="s">
        <v>210</v>
      </c>
      <c r="C147" s="421">
        <f t="shared" si="16"/>
        <v>0</v>
      </c>
      <c r="D147" s="422">
        <f t="shared" si="15"/>
        <v>0</v>
      </c>
      <c r="E147" s="423">
        <f t="shared" si="15"/>
        <v>0</v>
      </c>
      <c r="F147" s="79"/>
      <c r="G147" s="73"/>
      <c r="H147" s="79"/>
      <c r="I147" s="73"/>
      <c r="J147" s="79"/>
      <c r="K147" s="73"/>
      <c r="L147" s="79"/>
      <c r="M147" s="73"/>
      <c r="N147" s="79"/>
      <c r="O147" s="73"/>
      <c r="P147" s="79"/>
      <c r="Q147" s="73"/>
      <c r="R147" s="79"/>
      <c r="S147" s="73"/>
      <c r="T147" s="79"/>
      <c r="U147" s="73"/>
      <c r="V147" s="79"/>
      <c r="W147" s="73"/>
      <c r="X147" s="79"/>
      <c r="Y147" s="73"/>
      <c r="Z147" s="79"/>
      <c r="AA147" s="73"/>
      <c r="AB147" s="79"/>
      <c r="AC147" s="73"/>
      <c r="AD147" s="79"/>
      <c r="AE147" s="73"/>
      <c r="AF147" s="79"/>
      <c r="AG147" s="73"/>
      <c r="AH147" s="79"/>
      <c r="AI147" s="73"/>
      <c r="AJ147" s="79"/>
      <c r="AK147" s="73"/>
      <c r="AL147" s="79"/>
      <c r="AM147" s="417"/>
      <c r="AN147" s="418">
        <v>0</v>
      </c>
      <c r="AO147" s="73">
        <v>0</v>
      </c>
      <c r="AP147" s="3"/>
    </row>
    <row r="148" spans="1:88" x14ac:dyDescent="0.2">
      <c r="A148" s="3408"/>
      <c r="B148" s="230" t="s">
        <v>212</v>
      </c>
      <c r="C148" s="401">
        <f t="shared" si="16"/>
        <v>0</v>
      </c>
      <c r="D148" s="402">
        <f t="shared" si="15"/>
        <v>0</v>
      </c>
      <c r="E148" s="419">
        <f t="shared" si="15"/>
        <v>0</v>
      </c>
      <c r="F148" s="88"/>
      <c r="G148" s="89"/>
      <c r="H148" s="88"/>
      <c r="I148" s="89"/>
      <c r="J148" s="88"/>
      <c r="K148" s="89"/>
      <c r="L148" s="88"/>
      <c r="M148" s="89"/>
      <c r="N148" s="88"/>
      <c r="O148" s="89"/>
      <c r="P148" s="88"/>
      <c r="Q148" s="89"/>
      <c r="R148" s="88"/>
      <c r="S148" s="89"/>
      <c r="T148" s="88"/>
      <c r="U148" s="89"/>
      <c r="V148" s="88"/>
      <c r="W148" s="89"/>
      <c r="X148" s="88"/>
      <c r="Y148" s="89"/>
      <c r="Z148" s="88"/>
      <c r="AA148" s="89"/>
      <c r="AB148" s="88"/>
      <c r="AC148" s="89"/>
      <c r="AD148" s="88"/>
      <c r="AE148" s="89"/>
      <c r="AF148" s="88"/>
      <c r="AG148" s="89"/>
      <c r="AH148" s="88"/>
      <c r="AI148" s="89"/>
      <c r="AJ148" s="88"/>
      <c r="AK148" s="89"/>
      <c r="AL148" s="88"/>
      <c r="AM148" s="420"/>
      <c r="AN148" s="126">
        <v>0</v>
      </c>
      <c r="AO148" s="89">
        <v>0</v>
      </c>
      <c r="AP148" s="3"/>
    </row>
    <row r="149" spans="1:88" ht="21.75" customHeight="1" x14ac:dyDescent="0.25">
      <c r="A149" s="9" t="s">
        <v>214</v>
      </c>
      <c r="B149" s="424"/>
      <c r="C149" s="424"/>
      <c r="D149" s="424"/>
      <c r="E149" s="424"/>
      <c r="F149" s="424"/>
      <c r="G149" s="424"/>
      <c r="H149" s="424"/>
      <c r="I149" s="424"/>
      <c r="J149" s="424"/>
      <c r="K149" s="424"/>
      <c r="L149" s="424"/>
      <c r="M149" s="424"/>
      <c r="N149" s="424"/>
      <c r="O149" s="424"/>
      <c r="P149" s="408"/>
    </row>
    <row r="150" spans="1:88" ht="17.25" customHeight="1" x14ac:dyDescent="0.2">
      <c r="A150" s="3407" t="s">
        <v>215</v>
      </c>
      <c r="B150" s="3409" t="s">
        <v>32</v>
      </c>
      <c r="C150" s="3411" t="s">
        <v>186</v>
      </c>
      <c r="D150" s="3412"/>
      <c r="E150" s="3412"/>
      <c r="F150" s="3412"/>
      <c r="G150" s="3412"/>
      <c r="H150" s="3412"/>
      <c r="I150" s="3412"/>
      <c r="J150" s="3412"/>
      <c r="K150" s="3412"/>
      <c r="L150" s="3412"/>
      <c r="M150" s="3412"/>
      <c r="N150" s="3412"/>
      <c r="O150" s="3412"/>
      <c r="P150" s="3412"/>
      <c r="Q150" s="3412"/>
      <c r="R150" s="3412"/>
      <c r="S150" s="3413"/>
      <c r="T150" s="3414" t="s">
        <v>7</v>
      </c>
      <c r="U150" s="3415" t="s">
        <v>8</v>
      </c>
      <c r="BX150" s="2"/>
      <c r="BY150" s="2"/>
      <c r="BZ150" s="2"/>
    </row>
    <row r="151" spans="1:88" ht="24" customHeight="1" x14ac:dyDescent="0.2">
      <c r="A151" s="3408"/>
      <c r="B151" s="3410"/>
      <c r="C151" s="1129" t="s">
        <v>216</v>
      </c>
      <c r="D151" s="1130" t="s">
        <v>217</v>
      </c>
      <c r="E151" s="1130" t="s">
        <v>218</v>
      </c>
      <c r="F151" s="1130" t="s">
        <v>69</v>
      </c>
      <c r="G151" s="1130" t="s">
        <v>219</v>
      </c>
      <c r="H151" s="1130" t="s">
        <v>220</v>
      </c>
      <c r="I151" s="1130" t="s">
        <v>221</v>
      </c>
      <c r="J151" s="1130" t="s">
        <v>222</v>
      </c>
      <c r="K151" s="1130" t="s">
        <v>223</v>
      </c>
      <c r="L151" s="1130" t="s">
        <v>224</v>
      </c>
      <c r="M151" s="1130" t="s">
        <v>225</v>
      </c>
      <c r="N151" s="1130" t="s">
        <v>226</v>
      </c>
      <c r="O151" s="1130" t="s">
        <v>227</v>
      </c>
      <c r="P151" s="1130" t="s">
        <v>228</v>
      </c>
      <c r="Q151" s="1130" t="s">
        <v>229</v>
      </c>
      <c r="R151" s="1130" t="s">
        <v>230</v>
      </c>
      <c r="S151" s="1131" t="s">
        <v>231</v>
      </c>
      <c r="T151" s="3414"/>
      <c r="U151" s="3415"/>
      <c r="BX151" s="2"/>
      <c r="BY151" s="2"/>
      <c r="BZ151" s="2"/>
    </row>
    <row r="152" spans="1:88" ht="29.25" customHeight="1" x14ac:dyDescent="0.2">
      <c r="A152" s="1132" t="s">
        <v>232</v>
      </c>
      <c r="B152" s="1133">
        <f>SUM(C152:S152)</f>
        <v>151</v>
      </c>
      <c r="C152" s="88"/>
      <c r="D152" s="145"/>
      <c r="E152" s="145"/>
      <c r="F152" s="145">
        <v>1</v>
      </c>
      <c r="G152" s="145">
        <v>1</v>
      </c>
      <c r="H152" s="145">
        <v>2</v>
      </c>
      <c r="I152" s="145">
        <v>11</v>
      </c>
      <c r="J152" s="145">
        <v>2</v>
      </c>
      <c r="K152" s="145">
        <v>3</v>
      </c>
      <c r="L152" s="145">
        <v>12</v>
      </c>
      <c r="M152" s="145">
        <v>9</v>
      </c>
      <c r="N152" s="145">
        <v>15</v>
      </c>
      <c r="O152" s="145">
        <v>25</v>
      </c>
      <c r="P152" s="145">
        <v>11</v>
      </c>
      <c r="Q152" s="145">
        <v>18</v>
      </c>
      <c r="R152" s="145">
        <v>17</v>
      </c>
      <c r="S152" s="420">
        <v>24</v>
      </c>
      <c r="T152" s="126">
        <v>0</v>
      </c>
      <c r="U152" s="167">
        <v>3</v>
      </c>
      <c r="V152" s="3"/>
      <c r="BX152" s="2"/>
      <c r="BY152" s="2"/>
      <c r="BZ152" s="2"/>
      <c r="CG152" s="5">
        <v>0</v>
      </c>
      <c r="CH152" s="5">
        <v>0</v>
      </c>
      <c r="CI152" s="5">
        <v>0</v>
      </c>
      <c r="CJ152" s="5">
        <v>0</v>
      </c>
    </row>
    <row r="204" spans="1:104" hidden="1" x14ac:dyDescent="0.2"/>
    <row r="205" spans="1:104" hidden="1" x14ac:dyDescent="0.2"/>
    <row r="206" spans="1:104" s="430" customFormat="1" ht="18.75" hidden="1" customHeight="1" x14ac:dyDescent="0.2">
      <c r="A206" s="430">
        <f>SUM(B12:D12,B31:B44,B48:B49,B54,B57,C82:E82,B96:B98,B106:F106,B110:B112,B117:B119,C124:C130,C83:C85,B77,B72:B73,B63:G64)</f>
        <v>65868</v>
      </c>
      <c r="B206" s="430">
        <f>SUM(CG13:CJ134)</f>
        <v>0</v>
      </c>
      <c r="BX206" s="431"/>
      <c r="BY206" s="431"/>
      <c r="BZ206" s="431"/>
      <c r="CA206" s="431"/>
      <c r="CB206" s="431"/>
      <c r="CC206" s="431"/>
      <c r="CD206" s="431"/>
      <c r="CE206" s="431"/>
      <c r="CF206" s="431"/>
      <c r="CG206" s="431"/>
      <c r="CH206" s="431"/>
      <c r="CI206" s="431"/>
      <c r="CJ206" s="431"/>
      <c r="CK206" s="431"/>
      <c r="CL206" s="431"/>
      <c r="CM206" s="431"/>
      <c r="CN206" s="431"/>
      <c r="CO206" s="431"/>
      <c r="CP206" s="431"/>
      <c r="CQ206" s="431"/>
      <c r="CR206" s="431"/>
      <c r="CS206" s="431"/>
      <c r="CT206" s="431"/>
      <c r="CU206" s="431"/>
      <c r="CV206" s="431"/>
      <c r="CW206" s="431"/>
      <c r="CX206" s="431"/>
      <c r="CY206" s="431"/>
      <c r="CZ206" s="431"/>
    </row>
    <row r="207" spans="1:104" hidden="1" x14ac:dyDescent="0.2"/>
    <row r="208" spans="1:104" hidden="1" x14ac:dyDescent="0.2"/>
  </sheetData>
  <mergeCells count="200">
    <mergeCell ref="A6:W6"/>
    <mergeCell ref="A9:A11"/>
    <mergeCell ref="B9:D10"/>
    <mergeCell ref="E9:AN9"/>
    <mergeCell ref="AO9:AO11"/>
    <mergeCell ref="AP9:AP11"/>
    <mergeCell ref="S10:T10"/>
    <mergeCell ref="U10:V10"/>
    <mergeCell ref="W10:X10"/>
    <mergeCell ref="Y10:Z10"/>
    <mergeCell ref="AQ9:AQ11"/>
    <mergeCell ref="AR9:AR11"/>
    <mergeCell ref="AS9:AS11"/>
    <mergeCell ref="E10:F10"/>
    <mergeCell ref="G10:H10"/>
    <mergeCell ref="I10:J10"/>
    <mergeCell ref="K10:L10"/>
    <mergeCell ref="M10:N10"/>
    <mergeCell ref="O10:P10"/>
    <mergeCell ref="Q10:R10"/>
    <mergeCell ref="AM10:AN10"/>
    <mergeCell ref="AA10:AB10"/>
    <mergeCell ref="AC10:AD10"/>
    <mergeCell ref="AE10:AF10"/>
    <mergeCell ref="AG10:AH10"/>
    <mergeCell ref="AI10:AJ10"/>
    <mergeCell ref="AK10:AL10"/>
    <mergeCell ref="A28:A30"/>
    <mergeCell ref="B28:D29"/>
    <mergeCell ref="E28:AN28"/>
    <mergeCell ref="AO28:AO30"/>
    <mergeCell ref="AP28:AP30"/>
    <mergeCell ref="S29:T29"/>
    <mergeCell ref="U29:V29"/>
    <mergeCell ref="W29:X29"/>
    <mergeCell ref="Y29:Z29"/>
    <mergeCell ref="AQ28:AQ30"/>
    <mergeCell ref="AR28:AR30"/>
    <mergeCell ref="AS28:AS30"/>
    <mergeCell ref="E29:F29"/>
    <mergeCell ref="G29:H29"/>
    <mergeCell ref="I29:J29"/>
    <mergeCell ref="K29:L29"/>
    <mergeCell ref="M29:N29"/>
    <mergeCell ref="O29:P29"/>
    <mergeCell ref="Q29:R29"/>
    <mergeCell ref="W51:W53"/>
    <mergeCell ref="E52:E53"/>
    <mergeCell ref="F52:F53"/>
    <mergeCell ref="G52:G53"/>
    <mergeCell ref="H52:H53"/>
    <mergeCell ref="I52:I53"/>
    <mergeCell ref="J52:J53"/>
    <mergeCell ref="AM29:AN29"/>
    <mergeCell ref="A46:A47"/>
    <mergeCell ref="B46:B47"/>
    <mergeCell ref="C46:F46"/>
    <mergeCell ref="G46:J46"/>
    <mergeCell ref="L46:R46"/>
    <mergeCell ref="AA29:AB29"/>
    <mergeCell ref="AC29:AD29"/>
    <mergeCell ref="AE29:AF29"/>
    <mergeCell ref="AG29:AH29"/>
    <mergeCell ref="AI29:AJ29"/>
    <mergeCell ref="AK29:AL29"/>
    <mergeCell ref="S52:S53"/>
    <mergeCell ref="T52:T53"/>
    <mergeCell ref="U52:U53"/>
    <mergeCell ref="V52:V53"/>
    <mergeCell ref="K52:K53"/>
    <mergeCell ref="A66:A67"/>
    <mergeCell ref="B66:C66"/>
    <mergeCell ref="D66:E66"/>
    <mergeCell ref="Q52:Q53"/>
    <mergeCell ref="R52:R53"/>
    <mergeCell ref="A51:A53"/>
    <mergeCell ref="B51:D52"/>
    <mergeCell ref="E51:V51"/>
    <mergeCell ref="A75:A76"/>
    <mergeCell ref="B75:B76"/>
    <mergeCell ref="C75:C76"/>
    <mergeCell ref="D75:D76"/>
    <mergeCell ref="L52:L53"/>
    <mergeCell ref="M52:M53"/>
    <mergeCell ref="N52:N53"/>
    <mergeCell ref="O52:O53"/>
    <mergeCell ref="P52:P53"/>
    <mergeCell ref="A61:A62"/>
    <mergeCell ref="B61:C61"/>
    <mergeCell ref="D61:E61"/>
    <mergeCell ref="F61:G61"/>
    <mergeCell ref="A78:G78"/>
    <mergeCell ref="A79:A81"/>
    <mergeCell ref="B79:B81"/>
    <mergeCell ref="C79:E80"/>
    <mergeCell ref="F79:AI79"/>
    <mergeCell ref="V80:W80"/>
    <mergeCell ref="AD80:AE80"/>
    <mergeCell ref="AF80:AG80"/>
    <mergeCell ref="AH80:AI80"/>
    <mergeCell ref="AJ79:AJ81"/>
    <mergeCell ref="AK79:AK81"/>
    <mergeCell ref="F80:G80"/>
    <mergeCell ref="H80:I80"/>
    <mergeCell ref="J80:K80"/>
    <mergeCell ref="L80:M80"/>
    <mergeCell ref="N80:O80"/>
    <mergeCell ref="P80:Q80"/>
    <mergeCell ref="R80:S80"/>
    <mergeCell ref="T80:U80"/>
    <mergeCell ref="A83:A84"/>
    <mergeCell ref="A87:A88"/>
    <mergeCell ref="B87:B88"/>
    <mergeCell ref="C87:C88"/>
    <mergeCell ref="D87:D88"/>
    <mergeCell ref="E87:E88"/>
    <mergeCell ref="X80:Y80"/>
    <mergeCell ref="Z80:AA80"/>
    <mergeCell ref="AB80:AC80"/>
    <mergeCell ref="A108:A109"/>
    <mergeCell ref="B108:B109"/>
    <mergeCell ref="C108:L108"/>
    <mergeCell ref="M108:M109"/>
    <mergeCell ref="F87:F88"/>
    <mergeCell ref="A89:F89"/>
    <mergeCell ref="A95:F95"/>
    <mergeCell ref="A99:F99"/>
    <mergeCell ref="A100:A102"/>
    <mergeCell ref="B100:E101"/>
    <mergeCell ref="F100:I101"/>
    <mergeCell ref="AO114:AO116"/>
    <mergeCell ref="AP114:AP116"/>
    <mergeCell ref="E115:F115"/>
    <mergeCell ref="G115:H115"/>
    <mergeCell ref="I115:J115"/>
    <mergeCell ref="K115:L115"/>
    <mergeCell ref="M115:N115"/>
    <mergeCell ref="J100:J102"/>
    <mergeCell ref="K100:L101"/>
    <mergeCell ref="M100:N101"/>
    <mergeCell ref="AM115:AN115"/>
    <mergeCell ref="AA115:AB115"/>
    <mergeCell ref="AC115:AD115"/>
    <mergeCell ref="AE115:AF115"/>
    <mergeCell ref="AG115:AH115"/>
    <mergeCell ref="AI115:AJ115"/>
    <mergeCell ref="AK115:AL115"/>
    <mergeCell ref="O115:P115"/>
    <mergeCell ref="Q115:R115"/>
    <mergeCell ref="S115:T115"/>
    <mergeCell ref="U115:V115"/>
    <mergeCell ref="W115:X115"/>
    <mergeCell ref="Y115:Z115"/>
    <mergeCell ref="A114:A116"/>
    <mergeCell ref="B114:D115"/>
    <mergeCell ref="N122:O122"/>
    <mergeCell ref="A124:A126"/>
    <mergeCell ref="A127:A130"/>
    <mergeCell ref="A132:A134"/>
    <mergeCell ref="B132:B134"/>
    <mergeCell ref="C132:C134"/>
    <mergeCell ref="D132:D134"/>
    <mergeCell ref="E132:E134"/>
    <mergeCell ref="F132:AM132"/>
    <mergeCell ref="V133:W133"/>
    <mergeCell ref="A121:B123"/>
    <mergeCell ref="C121:E122"/>
    <mergeCell ref="F121:O121"/>
    <mergeCell ref="P121:P123"/>
    <mergeCell ref="Q121:Q123"/>
    <mergeCell ref="F122:G122"/>
    <mergeCell ref="H122:I122"/>
    <mergeCell ref="J122:K122"/>
    <mergeCell ref="L122:M122"/>
    <mergeCell ref="E114:AN114"/>
    <mergeCell ref="AN132:AN134"/>
    <mergeCell ref="AO132:AO134"/>
    <mergeCell ref="F133:G133"/>
    <mergeCell ref="H133:I133"/>
    <mergeCell ref="J133:K133"/>
    <mergeCell ref="L133:M133"/>
    <mergeCell ref="N133:O133"/>
    <mergeCell ref="P133:Q133"/>
    <mergeCell ref="R133:S133"/>
    <mergeCell ref="T133:U133"/>
    <mergeCell ref="AJ133:AK133"/>
    <mergeCell ref="AL133:AM133"/>
    <mergeCell ref="AB133:AC133"/>
    <mergeCell ref="AD133:AE133"/>
    <mergeCell ref="AF133:AG133"/>
    <mergeCell ref="AH133:AI133"/>
    <mergeCell ref="A135:A142"/>
    <mergeCell ref="A143:A148"/>
    <mergeCell ref="A150:A151"/>
    <mergeCell ref="B150:B151"/>
    <mergeCell ref="C150:S150"/>
    <mergeCell ref="T150:T151"/>
    <mergeCell ref="U150:U151"/>
    <mergeCell ref="X133:Y133"/>
    <mergeCell ref="Z133:AA133"/>
  </mergeCells>
  <dataValidations count="2">
    <dataValidation type="whole" operator="greaterThanOrEqual" allowBlank="1" showInputMessage="1" showErrorMessage="1" errorTitle="Error" error="Favor Ingrese sólo Números." sqref="E13:AS26 E31:AS44 C48:J49 C55:W56 C58:W59 B63:G64 B68:E69 B72:B73 C77:D77 F82:AK85 C90:F94 C96:F98 B103:N105 B110:M112 E117:AP119 F124:Q130 F135:AO148 C152:U152" xr:uid="{78EE16D6-638D-4426-A873-B70944A963C1}">
      <formula1>0</formula1>
    </dataValidation>
    <dataValidation type="whole" allowBlank="1" showInputMessage="1" showErrorMessage="1" sqref="C132:E132" xr:uid="{BE36DDBA-5362-44F9-ADE5-0CB81567C6EB}">
      <formula1>0</formula1>
      <formula2>1E+30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7FF68-1577-4AB8-9F38-966EE3DA73A2}">
  <dimension ref="A1:CZ208"/>
  <sheetViews>
    <sheetView workbookViewId="0">
      <selection activeCell="A6" sqref="A6:W6"/>
    </sheetView>
  </sheetViews>
  <sheetFormatPr baseColWidth="10" defaultColWidth="11.42578125" defaultRowHeight="14.25" x14ac:dyDescent="0.2"/>
  <cols>
    <col min="1" max="1" width="45.7109375" style="2" customWidth="1"/>
    <col min="2" max="2" width="24" style="2" customWidth="1"/>
    <col min="3" max="3" width="12.5703125" style="2" customWidth="1"/>
    <col min="4" max="4" width="17.28515625" style="2" customWidth="1"/>
    <col min="5" max="5" width="16.28515625" style="2" customWidth="1"/>
    <col min="6" max="6" width="13.85546875" style="2" customWidth="1"/>
    <col min="7" max="7" width="12.28515625" style="2" customWidth="1"/>
    <col min="8" max="8" width="14.5703125" style="2" customWidth="1"/>
    <col min="9" max="9" width="12.28515625" style="2" customWidth="1"/>
    <col min="10" max="10" width="13.28515625" style="2" customWidth="1"/>
    <col min="11" max="12" width="11.42578125" style="2"/>
    <col min="13" max="13" width="11.85546875" style="2" customWidth="1"/>
    <col min="14" max="14" width="13.85546875" style="2" customWidth="1"/>
    <col min="15" max="18" width="11.42578125" style="2"/>
    <col min="19" max="19" width="13.5703125" style="2" customWidth="1"/>
    <col min="20" max="40" width="11.42578125" style="2"/>
    <col min="41" max="41" width="11.28515625" style="2" customWidth="1"/>
    <col min="42" max="42" width="12" style="2" customWidth="1"/>
    <col min="43" max="75" width="11.42578125" style="2"/>
    <col min="76" max="76" width="11.28515625" style="3" customWidth="1"/>
    <col min="77" max="77" width="11.85546875" style="3" customWidth="1"/>
    <col min="78" max="78" width="10.85546875" style="4" customWidth="1"/>
    <col min="79" max="103" width="10.85546875" style="5" hidden="1" customWidth="1"/>
    <col min="104" max="104" width="6.42578125" style="5" hidden="1" customWidth="1"/>
    <col min="105" max="105" width="10.85546875" style="2" customWidth="1"/>
    <col min="106" max="16384" width="11.42578125" style="2"/>
  </cols>
  <sheetData>
    <row r="1" spans="1:104" ht="16.350000000000001" customHeight="1" x14ac:dyDescent="0.2">
      <c r="A1" s="1" t="s">
        <v>0</v>
      </c>
    </row>
    <row r="2" spans="1:104" ht="16.350000000000001" customHeight="1" x14ac:dyDescent="0.2">
      <c r="A2" s="1" t="str">
        <f>CONCATENATE("COMUNA: ",[8]NOMBRE!B2," - ","( ",[8]NOMBRE!C2,[8]NOMBRE!D2,[8]NOMBRE!E2,[8]NOMBRE!F2,[8]NOMBRE!G2," )")</f>
        <v>COMUNA: LINARES - ( 07401 )</v>
      </c>
    </row>
    <row r="3" spans="1:104" ht="16.350000000000001" customHeight="1" x14ac:dyDescent="0.2">
      <c r="A3" s="1" t="str">
        <f>CONCATENATE("ESTABLECIMIENTO/ESTRATEGIA: ",[8]NOMBRE!B3," - ","( ",[8]NOMBRE!C3,[8]NOMBRE!D3,[8]NOMBRE!E3,[8]NOMBRE!F3,[8]NOMBRE!G3,[8]NOMBRE!H3," )")</f>
        <v>ESTABLECIMIENTO/ESTRATEGIA: HOSPITAL PRESIDENTE CARLOS IBAÑEZ DEL CAMPO - ( 116108 )</v>
      </c>
    </row>
    <row r="4" spans="1:104" ht="16.350000000000001" customHeight="1" x14ac:dyDescent="0.2">
      <c r="A4" s="1" t="str">
        <f>CONCATENATE("MES: ",[8]NOMBRE!B6," - ","( ",[8]NOMBRE!C6,[8]NOMBRE!D6," )")</f>
        <v>MES: JULIO - ( 07 )</v>
      </c>
    </row>
    <row r="5" spans="1:104" ht="16.350000000000001" customHeight="1" x14ac:dyDescent="0.2">
      <c r="A5" s="1" t="str">
        <f>CONCATENATE("AÑO: ",[8]NOMBRE!B7)</f>
        <v>AÑO: 2022</v>
      </c>
    </row>
    <row r="6" spans="1:104" ht="15" x14ac:dyDescent="0.2">
      <c r="A6" s="2974" t="s">
        <v>1</v>
      </c>
      <c r="B6" s="2974"/>
      <c r="C6" s="2974"/>
      <c r="D6" s="2974"/>
      <c r="E6" s="2974"/>
      <c r="F6" s="2974"/>
      <c r="G6" s="2974"/>
      <c r="H6" s="2974"/>
      <c r="I6" s="2974"/>
      <c r="J6" s="2974"/>
      <c r="K6" s="2974"/>
      <c r="L6" s="2974"/>
      <c r="M6" s="2974"/>
      <c r="N6" s="2974"/>
      <c r="O6" s="2974"/>
      <c r="P6" s="2974"/>
      <c r="Q6" s="2974"/>
      <c r="R6" s="2974"/>
      <c r="S6" s="2974"/>
      <c r="T6" s="2974"/>
      <c r="U6" s="2974"/>
      <c r="V6" s="2974"/>
      <c r="W6" s="2974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</row>
    <row r="7" spans="1:104" ht="15" x14ac:dyDescent="0.2">
      <c r="A7" s="922"/>
      <c r="B7" s="922"/>
      <c r="C7" s="922"/>
      <c r="D7" s="922"/>
      <c r="E7" s="922"/>
      <c r="F7" s="922"/>
      <c r="G7" s="922"/>
      <c r="H7" s="922"/>
      <c r="I7" s="922"/>
      <c r="J7" s="922"/>
      <c r="K7" s="922"/>
      <c r="L7" s="922"/>
      <c r="M7" s="922"/>
      <c r="N7" s="922"/>
      <c r="O7" s="922"/>
      <c r="P7" s="922"/>
      <c r="Q7" s="922"/>
      <c r="R7" s="922"/>
      <c r="S7" s="922"/>
      <c r="T7" s="922"/>
      <c r="U7" s="922"/>
      <c r="V7" s="922"/>
      <c r="W7" s="922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</row>
    <row r="8" spans="1:104" ht="31.35" customHeight="1" x14ac:dyDescent="0.2">
      <c r="A8" s="9" t="s">
        <v>2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"/>
      <c r="Z8" s="1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</row>
    <row r="9" spans="1:104" ht="20.100000000000001" customHeight="1" x14ac:dyDescent="0.2">
      <c r="A9" s="3087" t="s">
        <v>3</v>
      </c>
      <c r="B9" s="3317" t="s">
        <v>4</v>
      </c>
      <c r="C9" s="3338"/>
      <c r="D9" s="3313"/>
      <c r="E9" s="3588" t="s">
        <v>5</v>
      </c>
      <c r="F9" s="3369"/>
      <c r="G9" s="3369"/>
      <c r="H9" s="3369"/>
      <c r="I9" s="3369"/>
      <c r="J9" s="3369"/>
      <c r="K9" s="3369"/>
      <c r="L9" s="3369"/>
      <c r="M9" s="3369"/>
      <c r="N9" s="3369"/>
      <c r="O9" s="3369"/>
      <c r="P9" s="3369"/>
      <c r="Q9" s="3369"/>
      <c r="R9" s="3369"/>
      <c r="S9" s="3369"/>
      <c r="T9" s="3369"/>
      <c r="U9" s="3369"/>
      <c r="V9" s="3369"/>
      <c r="W9" s="3369"/>
      <c r="X9" s="3369"/>
      <c r="Y9" s="3369"/>
      <c r="Z9" s="3369"/>
      <c r="AA9" s="3369"/>
      <c r="AB9" s="3369"/>
      <c r="AC9" s="3369"/>
      <c r="AD9" s="3369"/>
      <c r="AE9" s="3369"/>
      <c r="AF9" s="3369"/>
      <c r="AG9" s="3369"/>
      <c r="AH9" s="3369"/>
      <c r="AI9" s="3369"/>
      <c r="AJ9" s="3369"/>
      <c r="AK9" s="3369"/>
      <c r="AL9" s="3369"/>
      <c r="AM9" s="3369"/>
      <c r="AN9" s="3586"/>
      <c r="AO9" s="3313" t="s">
        <v>6</v>
      </c>
      <c r="AP9" s="3253" t="s">
        <v>7</v>
      </c>
      <c r="AQ9" s="3253" t="s">
        <v>8</v>
      </c>
      <c r="AR9" s="3313" t="s">
        <v>9</v>
      </c>
      <c r="AS9" s="3313" t="s">
        <v>10</v>
      </c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W9" s="3"/>
      <c r="BY9" s="4"/>
      <c r="CZ9" s="2"/>
    </row>
    <row r="10" spans="1:104" ht="20.100000000000001" customHeight="1" x14ac:dyDescent="0.2">
      <c r="A10" s="2888"/>
      <c r="B10" s="3574"/>
      <c r="C10" s="2894"/>
      <c r="D10" s="3393"/>
      <c r="E10" s="3588" t="s">
        <v>11</v>
      </c>
      <c r="F10" s="3406"/>
      <c r="G10" s="3587" t="s">
        <v>12</v>
      </c>
      <c r="H10" s="3405"/>
      <c r="I10" s="3587" t="s">
        <v>13</v>
      </c>
      <c r="J10" s="3405"/>
      <c r="K10" s="3587" t="s">
        <v>14</v>
      </c>
      <c r="L10" s="3405"/>
      <c r="M10" s="3587" t="s">
        <v>15</v>
      </c>
      <c r="N10" s="3405"/>
      <c r="O10" s="3587" t="s">
        <v>16</v>
      </c>
      <c r="P10" s="3405"/>
      <c r="Q10" s="3587" t="s">
        <v>17</v>
      </c>
      <c r="R10" s="3405"/>
      <c r="S10" s="3587" t="s">
        <v>18</v>
      </c>
      <c r="T10" s="3405"/>
      <c r="U10" s="3587" t="s">
        <v>19</v>
      </c>
      <c r="V10" s="3405"/>
      <c r="W10" s="3587" t="s">
        <v>20</v>
      </c>
      <c r="X10" s="3405"/>
      <c r="Y10" s="3587" t="s">
        <v>21</v>
      </c>
      <c r="Z10" s="3405"/>
      <c r="AA10" s="3587" t="s">
        <v>22</v>
      </c>
      <c r="AB10" s="3405"/>
      <c r="AC10" s="3587" t="s">
        <v>23</v>
      </c>
      <c r="AD10" s="3405"/>
      <c r="AE10" s="3587" t="s">
        <v>24</v>
      </c>
      <c r="AF10" s="3405"/>
      <c r="AG10" s="3587" t="s">
        <v>25</v>
      </c>
      <c r="AH10" s="3405"/>
      <c r="AI10" s="3587" t="s">
        <v>26</v>
      </c>
      <c r="AJ10" s="3405"/>
      <c r="AK10" s="3587" t="s">
        <v>27</v>
      </c>
      <c r="AL10" s="3405"/>
      <c r="AM10" s="3588" t="s">
        <v>28</v>
      </c>
      <c r="AN10" s="3586"/>
      <c r="AO10" s="2892"/>
      <c r="AP10" s="2871"/>
      <c r="AQ10" s="2871"/>
      <c r="AR10" s="2892"/>
      <c r="AS10" s="2892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W10" s="3"/>
      <c r="BY10" s="4"/>
      <c r="CZ10" s="2"/>
    </row>
    <row r="11" spans="1:104" ht="20.100000000000001" customHeight="1" x14ac:dyDescent="0.2">
      <c r="A11" s="3577"/>
      <c r="B11" s="1135" t="s">
        <v>29</v>
      </c>
      <c r="C11" s="1136" t="s">
        <v>30</v>
      </c>
      <c r="D11" s="925" t="s">
        <v>31</v>
      </c>
      <c r="E11" s="1137" t="s">
        <v>30</v>
      </c>
      <c r="F11" s="709" t="s">
        <v>31</v>
      </c>
      <c r="G11" s="1137" t="s">
        <v>30</v>
      </c>
      <c r="H11" s="709" t="s">
        <v>31</v>
      </c>
      <c r="I11" s="1137" t="s">
        <v>30</v>
      </c>
      <c r="J11" s="709" t="s">
        <v>31</v>
      </c>
      <c r="K11" s="1137" t="s">
        <v>30</v>
      </c>
      <c r="L11" s="709" t="s">
        <v>31</v>
      </c>
      <c r="M11" s="1137" t="s">
        <v>30</v>
      </c>
      <c r="N11" s="709" t="s">
        <v>31</v>
      </c>
      <c r="O11" s="1137" t="s">
        <v>30</v>
      </c>
      <c r="P11" s="709" t="s">
        <v>31</v>
      </c>
      <c r="Q11" s="1137" t="s">
        <v>30</v>
      </c>
      <c r="R11" s="709" t="s">
        <v>31</v>
      </c>
      <c r="S11" s="1137" t="s">
        <v>30</v>
      </c>
      <c r="T11" s="709" t="s">
        <v>31</v>
      </c>
      <c r="U11" s="1137" t="s">
        <v>30</v>
      </c>
      <c r="V11" s="709" t="s">
        <v>31</v>
      </c>
      <c r="W11" s="1137" t="s">
        <v>30</v>
      </c>
      <c r="X11" s="709" t="s">
        <v>31</v>
      </c>
      <c r="Y11" s="1137" t="s">
        <v>30</v>
      </c>
      <c r="Z11" s="709" t="s">
        <v>31</v>
      </c>
      <c r="AA11" s="1137" t="s">
        <v>30</v>
      </c>
      <c r="AB11" s="709" t="s">
        <v>31</v>
      </c>
      <c r="AC11" s="1137" t="s">
        <v>30</v>
      </c>
      <c r="AD11" s="709" t="s">
        <v>31</v>
      </c>
      <c r="AE11" s="1137" t="s">
        <v>30</v>
      </c>
      <c r="AF11" s="709" t="s">
        <v>31</v>
      </c>
      <c r="AG11" s="1137" t="s">
        <v>30</v>
      </c>
      <c r="AH11" s="709" t="s">
        <v>31</v>
      </c>
      <c r="AI11" s="1137" t="s">
        <v>30</v>
      </c>
      <c r="AJ11" s="709" t="s">
        <v>31</v>
      </c>
      <c r="AK11" s="1137" t="s">
        <v>30</v>
      </c>
      <c r="AL11" s="709" t="s">
        <v>31</v>
      </c>
      <c r="AM11" s="1137" t="s">
        <v>30</v>
      </c>
      <c r="AN11" s="1138" t="s">
        <v>31</v>
      </c>
      <c r="AO11" s="3393"/>
      <c r="AP11" s="3505"/>
      <c r="AQ11" s="3505"/>
      <c r="AR11" s="3393"/>
      <c r="AS11" s="3393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W11" s="3"/>
      <c r="BY11" s="4"/>
      <c r="CZ11" s="2"/>
    </row>
    <row r="12" spans="1:104" ht="16.350000000000001" customHeight="1" x14ac:dyDescent="0.2">
      <c r="A12" s="1035" t="s">
        <v>32</v>
      </c>
      <c r="B12" s="1139">
        <f>SUM(B13:B26)</f>
        <v>0</v>
      </c>
      <c r="C12" s="1140">
        <f>SUM(C13:C26)</f>
        <v>0</v>
      </c>
      <c r="D12" s="20">
        <f>SUM(D13:D26)</f>
        <v>0</v>
      </c>
      <c r="E12" s="1137">
        <f>SUM(E13:E26)</f>
        <v>0</v>
      </c>
      <c r="F12" s="21">
        <f t="shared" ref="F12:AO12" si="0">SUM(F13:F26)</f>
        <v>0</v>
      </c>
      <c r="G12" s="22">
        <f>SUM(G13:G26)</f>
        <v>0</v>
      </c>
      <c r="H12" s="21">
        <f t="shared" si="0"/>
        <v>0</v>
      </c>
      <c r="I12" s="1137">
        <f t="shared" si="0"/>
        <v>0</v>
      </c>
      <c r="J12" s="21">
        <f t="shared" si="0"/>
        <v>0</v>
      </c>
      <c r="K12" s="1137">
        <f t="shared" si="0"/>
        <v>0</v>
      </c>
      <c r="L12" s="21">
        <f t="shared" si="0"/>
        <v>0</v>
      </c>
      <c r="M12" s="1137">
        <f t="shared" si="0"/>
        <v>0</v>
      </c>
      <c r="N12" s="21">
        <f t="shared" si="0"/>
        <v>0</v>
      </c>
      <c r="O12" s="1137">
        <f t="shared" si="0"/>
        <v>0</v>
      </c>
      <c r="P12" s="21">
        <f t="shared" si="0"/>
        <v>0</v>
      </c>
      <c r="Q12" s="1137">
        <f t="shared" si="0"/>
        <v>0</v>
      </c>
      <c r="R12" s="21">
        <f t="shared" si="0"/>
        <v>0</v>
      </c>
      <c r="S12" s="1137">
        <f t="shared" si="0"/>
        <v>0</v>
      </c>
      <c r="T12" s="21">
        <f t="shared" si="0"/>
        <v>0</v>
      </c>
      <c r="U12" s="1137">
        <f>SUM(U13:U26)</f>
        <v>0</v>
      </c>
      <c r="V12" s="21">
        <f>SUM(V13:V26)</f>
        <v>0</v>
      </c>
      <c r="W12" s="1137">
        <f t="shared" si="0"/>
        <v>0</v>
      </c>
      <c r="X12" s="21">
        <f t="shared" si="0"/>
        <v>0</v>
      </c>
      <c r="Y12" s="1137">
        <f t="shared" si="0"/>
        <v>0</v>
      </c>
      <c r="Z12" s="21">
        <f t="shared" si="0"/>
        <v>0</v>
      </c>
      <c r="AA12" s="1137">
        <f t="shared" si="0"/>
        <v>0</v>
      </c>
      <c r="AB12" s="21">
        <f t="shared" si="0"/>
        <v>0</v>
      </c>
      <c r="AC12" s="1137">
        <f t="shared" si="0"/>
        <v>0</v>
      </c>
      <c r="AD12" s="21">
        <f t="shared" si="0"/>
        <v>0</v>
      </c>
      <c r="AE12" s="1137">
        <f t="shared" si="0"/>
        <v>0</v>
      </c>
      <c r="AF12" s="21">
        <f t="shared" si="0"/>
        <v>0</v>
      </c>
      <c r="AG12" s="1137">
        <f t="shared" si="0"/>
        <v>0</v>
      </c>
      <c r="AH12" s="21">
        <f t="shared" si="0"/>
        <v>0</v>
      </c>
      <c r="AI12" s="1137">
        <f t="shared" si="0"/>
        <v>0</v>
      </c>
      <c r="AJ12" s="21">
        <f t="shared" si="0"/>
        <v>0</v>
      </c>
      <c r="AK12" s="1137">
        <f t="shared" si="0"/>
        <v>0</v>
      </c>
      <c r="AL12" s="21">
        <f t="shared" si="0"/>
        <v>0</v>
      </c>
      <c r="AM12" s="1137">
        <f t="shared" si="0"/>
        <v>0</v>
      </c>
      <c r="AN12" s="23">
        <f t="shared" si="0"/>
        <v>0</v>
      </c>
      <c r="AO12" s="709">
        <f t="shared" si="0"/>
        <v>0</v>
      </c>
      <c r="AP12" s="24">
        <f>SUM(AP13:AP26)</f>
        <v>0</v>
      </c>
      <c r="AQ12" s="1141">
        <f>SUM(AQ13:AQ26)</f>
        <v>0</v>
      </c>
      <c r="AR12" s="709">
        <f>SUM(AR13:AR26)</f>
        <v>0</v>
      </c>
      <c r="AS12" s="709">
        <f>SUM(AS13:AS26)</f>
        <v>0</v>
      </c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W12" s="3"/>
      <c r="BY12" s="4"/>
      <c r="CZ12" s="2"/>
    </row>
    <row r="13" spans="1:104" ht="16.350000000000001" customHeight="1" x14ac:dyDescent="0.2">
      <c r="A13" s="26" t="s">
        <v>33</v>
      </c>
      <c r="B13" s="27">
        <f>SUM(C13:D13)</f>
        <v>0</v>
      </c>
      <c r="C13" s="934">
        <f>SUM(E13+G13+I13+K13+M13+O13+Q13+S13+U13+W13+Y13+AA13+AC13+AE13+AG13+AI13+AK13+AM13)</f>
        <v>0</v>
      </c>
      <c r="D13" s="1142">
        <f>SUM(F13+H13+J13+L13+N13+P13+R13+T13+V13+X13+Z13+AB13+AD13+AF13+AH13+AJ13+AL13+AN13)</f>
        <v>0</v>
      </c>
      <c r="E13" s="1143"/>
      <c r="F13" s="1144"/>
      <c r="G13" s="1143"/>
      <c r="H13" s="1144"/>
      <c r="I13" s="1143"/>
      <c r="J13" s="995"/>
      <c r="K13" s="1143"/>
      <c r="L13" s="995"/>
      <c r="M13" s="1143"/>
      <c r="N13" s="995"/>
      <c r="O13" s="1143"/>
      <c r="P13" s="995"/>
      <c r="Q13" s="1143"/>
      <c r="R13" s="995"/>
      <c r="S13" s="1143"/>
      <c r="T13" s="995"/>
      <c r="U13" s="1143"/>
      <c r="V13" s="995"/>
      <c r="W13" s="1143"/>
      <c r="X13" s="995"/>
      <c r="Y13" s="1143"/>
      <c r="Z13" s="995"/>
      <c r="AA13" s="1143"/>
      <c r="AB13" s="995"/>
      <c r="AC13" s="1143"/>
      <c r="AD13" s="995"/>
      <c r="AE13" s="1143"/>
      <c r="AF13" s="995"/>
      <c r="AG13" s="1143"/>
      <c r="AH13" s="995"/>
      <c r="AI13" s="1143"/>
      <c r="AJ13" s="995"/>
      <c r="AK13" s="1143"/>
      <c r="AL13" s="995"/>
      <c r="AM13" s="1145"/>
      <c r="AN13" s="497"/>
      <c r="AO13" s="1144"/>
      <c r="AP13" s="1008"/>
      <c r="AQ13" s="1008"/>
      <c r="AR13" s="1146"/>
      <c r="AS13" s="1146"/>
      <c r="AT13" s="37"/>
      <c r="AU13" s="38"/>
      <c r="AV13" s="38"/>
      <c r="AW13" s="38"/>
      <c r="AX13" s="38"/>
      <c r="AY13" s="38"/>
      <c r="AZ13" s="38"/>
      <c r="BA13" s="38"/>
      <c r="BB13" s="38"/>
      <c r="BC13" s="38"/>
      <c r="BD13" s="8"/>
      <c r="BE13" s="8"/>
      <c r="BF13" s="8"/>
      <c r="BW13" s="3"/>
      <c r="BY13" s="4"/>
      <c r="CA13" s="39"/>
      <c r="CG13" s="40">
        <v>0</v>
      </c>
      <c r="CH13" s="40"/>
      <c r="CI13" s="40">
        <v>0</v>
      </c>
      <c r="CJ13" s="40">
        <v>0</v>
      </c>
      <c r="CZ13" s="2"/>
    </row>
    <row r="14" spans="1:104" ht="16.350000000000001" customHeight="1" x14ac:dyDescent="0.2">
      <c r="A14" s="41" t="s">
        <v>34</v>
      </c>
      <c r="B14" s="42">
        <f t="shared" ref="B14:B26" si="1">SUM(C14:D14)</f>
        <v>0</v>
      </c>
      <c r="C14" s="43">
        <f>SUM(E14+G14+I14)</f>
        <v>0</v>
      </c>
      <c r="D14" s="44">
        <f>SUM(F14+H14+J14)</f>
        <v>0</v>
      </c>
      <c r="E14" s="45"/>
      <c r="F14" s="46"/>
      <c r="G14" s="45"/>
      <c r="H14" s="46"/>
      <c r="I14" s="45"/>
      <c r="J14" s="47"/>
      <c r="K14" s="48"/>
      <c r="L14" s="49"/>
      <c r="M14" s="48"/>
      <c r="N14" s="49"/>
      <c r="O14" s="48"/>
      <c r="P14" s="49"/>
      <c r="Q14" s="48"/>
      <c r="R14" s="49"/>
      <c r="S14" s="48"/>
      <c r="T14" s="49"/>
      <c r="U14" s="48"/>
      <c r="V14" s="49"/>
      <c r="W14" s="48"/>
      <c r="X14" s="49"/>
      <c r="Y14" s="48"/>
      <c r="Z14" s="49"/>
      <c r="AA14" s="48"/>
      <c r="AB14" s="49"/>
      <c r="AC14" s="48"/>
      <c r="AD14" s="49"/>
      <c r="AE14" s="48"/>
      <c r="AF14" s="49"/>
      <c r="AG14" s="48"/>
      <c r="AH14" s="49"/>
      <c r="AI14" s="48"/>
      <c r="AJ14" s="49"/>
      <c r="AK14" s="48"/>
      <c r="AL14" s="49"/>
      <c r="AM14" s="48"/>
      <c r="AN14" s="50"/>
      <c r="AO14" s="46"/>
      <c r="AP14" s="51"/>
      <c r="AQ14" s="51"/>
      <c r="AR14" s="52"/>
      <c r="AS14" s="52"/>
      <c r="AT14" s="37"/>
      <c r="AU14" s="38"/>
      <c r="AV14" s="38"/>
      <c r="AW14" s="38"/>
      <c r="AX14" s="38"/>
      <c r="AY14" s="38"/>
      <c r="AZ14" s="38"/>
      <c r="BA14" s="38"/>
      <c r="BB14" s="38"/>
      <c r="BC14" s="38"/>
      <c r="BD14" s="8"/>
      <c r="BE14" s="8"/>
      <c r="BF14" s="8"/>
      <c r="BW14" s="3"/>
      <c r="BY14" s="4"/>
      <c r="CA14" s="39"/>
      <c r="CG14" s="40">
        <v>0</v>
      </c>
      <c r="CH14" s="40"/>
      <c r="CI14" s="40">
        <v>0</v>
      </c>
      <c r="CJ14" s="40">
        <v>0</v>
      </c>
      <c r="CZ14" s="2"/>
    </row>
    <row r="15" spans="1:104" ht="16.350000000000001" customHeight="1" x14ac:dyDescent="0.2">
      <c r="A15" s="53" t="s">
        <v>35</v>
      </c>
      <c r="B15" s="42">
        <f t="shared" si="1"/>
        <v>0</v>
      </c>
      <c r="C15" s="43">
        <f>SUM(E15+G15+I15+K15+M15+O15+Q15+S15+U15+W15+Y15+AA15+AC15+AE15+AG15+AI15+AK15+AM15)</f>
        <v>0</v>
      </c>
      <c r="D15" s="44">
        <f>SUM(F15+H15+J15+L15+N15+P15+R15+T15+V15+X15+Z15+AB15+AD15+AF15+AH15+AJ15+AL15+AN15)</f>
        <v>0</v>
      </c>
      <c r="E15" s="45"/>
      <c r="F15" s="46"/>
      <c r="G15" s="45"/>
      <c r="H15" s="46"/>
      <c r="I15" s="45"/>
      <c r="J15" s="47"/>
      <c r="K15" s="45"/>
      <c r="L15" s="47"/>
      <c r="M15" s="45"/>
      <c r="N15" s="47"/>
      <c r="O15" s="45"/>
      <c r="P15" s="47"/>
      <c r="Q15" s="45"/>
      <c r="R15" s="47"/>
      <c r="S15" s="45"/>
      <c r="T15" s="47"/>
      <c r="U15" s="45"/>
      <c r="V15" s="47"/>
      <c r="W15" s="45"/>
      <c r="X15" s="47"/>
      <c r="Y15" s="45"/>
      <c r="Z15" s="47"/>
      <c r="AA15" s="45"/>
      <c r="AB15" s="47"/>
      <c r="AC15" s="45"/>
      <c r="AD15" s="47"/>
      <c r="AE15" s="45"/>
      <c r="AF15" s="47"/>
      <c r="AG15" s="45"/>
      <c r="AH15" s="47"/>
      <c r="AI15" s="45"/>
      <c r="AJ15" s="47"/>
      <c r="AK15" s="45"/>
      <c r="AL15" s="47"/>
      <c r="AM15" s="54"/>
      <c r="AN15" s="55"/>
      <c r="AO15" s="46"/>
      <c r="AP15" s="51"/>
      <c r="AQ15" s="51"/>
      <c r="AR15" s="52"/>
      <c r="AS15" s="52"/>
      <c r="AT15" s="37"/>
      <c r="AU15" s="38"/>
      <c r="AV15" s="38"/>
      <c r="AW15" s="38"/>
      <c r="AX15" s="38"/>
      <c r="AY15" s="38"/>
      <c r="AZ15" s="38"/>
      <c r="BA15" s="38"/>
      <c r="BB15" s="38"/>
      <c r="BC15" s="38"/>
      <c r="BD15" s="8"/>
      <c r="BE15" s="8"/>
      <c r="BF15" s="8"/>
      <c r="BW15" s="3"/>
      <c r="BY15" s="4"/>
      <c r="CA15" s="39"/>
      <c r="CG15" s="40">
        <v>0</v>
      </c>
      <c r="CH15" s="40"/>
      <c r="CI15" s="40">
        <v>0</v>
      </c>
      <c r="CJ15" s="40">
        <v>0</v>
      </c>
      <c r="CZ15" s="2"/>
    </row>
    <row r="16" spans="1:104" ht="16.350000000000001" customHeight="1" x14ac:dyDescent="0.2">
      <c r="A16" s="56" t="s">
        <v>36</v>
      </c>
      <c r="B16" s="57">
        <f t="shared" si="1"/>
        <v>0</v>
      </c>
      <c r="C16" s="58">
        <f>SUM(I16+K16+M16+O16+Q16+S16+U16+W16+Y16+AA16+AC16+AE16+AG16+AI16+AK16+AM16)</f>
        <v>0</v>
      </c>
      <c r="D16" s="59">
        <f>SUM(J16+L16+N16+P16+R16+T16+V16+X16+Z16+AB16+AD16+AF16+AH16+AJ16+AL16+AN16)</f>
        <v>0</v>
      </c>
      <c r="E16" s="48"/>
      <c r="F16" s="49"/>
      <c r="G16" s="60"/>
      <c r="H16" s="61"/>
      <c r="I16" s="45"/>
      <c r="J16" s="47"/>
      <c r="K16" s="45"/>
      <c r="L16" s="47"/>
      <c r="M16" s="45"/>
      <c r="N16" s="47"/>
      <c r="O16" s="45"/>
      <c r="P16" s="47"/>
      <c r="Q16" s="45"/>
      <c r="R16" s="47"/>
      <c r="S16" s="45"/>
      <c r="T16" s="47"/>
      <c r="U16" s="45"/>
      <c r="V16" s="47"/>
      <c r="W16" s="45"/>
      <c r="X16" s="47"/>
      <c r="Y16" s="45"/>
      <c r="Z16" s="47"/>
      <c r="AA16" s="45"/>
      <c r="AB16" s="47"/>
      <c r="AC16" s="45"/>
      <c r="AD16" s="47"/>
      <c r="AE16" s="45"/>
      <c r="AF16" s="47"/>
      <c r="AG16" s="45"/>
      <c r="AH16" s="47"/>
      <c r="AI16" s="45"/>
      <c r="AJ16" s="47"/>
      <c r="AK16" s="45"/>
      <c r="AL16" s="47"/>
      <c r="AM16" s="54"/>
      <c r="AN16" s="55"/>
      <c r="AO16" s="46"/>
      <c r="AP16" s="51"/>
      <c r="AQ16" s="51"/>
      <c r="AR16" s="52"/>
      <c r="AS16" s="52"/>
      <c r="AT16" s="37"/>
      <c r="AU16" s="38"/>
      <c r="AV16" s="38"/>
      <c r="AW16" s="38"/>
      <c r="AX16" s="38"/>
      <c r="AY16" s="38"/>
      <c r="AZ16" s="38"/>
      <c r="BA16" s="38"/>
      <c r="BB16" s="38"/>
      <c r="BC16" s="38"/>
      <c r="BD16" s="8"/>
      <c r="BE16" s="8"/>
      <c r="BF16" s="8"/>
      <c r="BW16" s="3"/>
      <c r="BY16" s="4"/>
      <c r="CA16" s="39"/>
      <c r="CG16" s="40">
        <v>0</v>
      </c>
      <c r="CH16" s="40"/>
      <c r="CI16" s="40">
        <v>0</v>
      </c>
      <c r="CJ16" s="40">
        <v>0</v>
      </c>
      <c r="CZ16" s="2"/>
    </row>
    <row r="17" spans="1:104" ht="16.350000000000001" customHeight="1" x14ac:dyDescent="0.2">
      <c r="A17" s="62" t="s">
        <v>37</v>
      </c>
      <c r="B17" s="42">
        <f t="shared" si="1"/>
        <v>0</v>
      </c>
      <c r="C17" s="43">
        <f>SUM(U17+W17+Y17+AA17+AC17+AE17+AG17+AI17+AK17+AM17)</f>
        <v>0</v>
      </c>
      <c r="D17" s="44">
        <f>SUM(V17+X17+Z17+AB17+AD17+AF17+AH17+AJ17+AL17+AN17)</f>
        <v>0</v>
      </c>
      <c r="E17" s="48"/>
      <c r="F17" s="63"/>
      <c r="G17" s="48"/>
      <c r="H17" s="63"/>
      <c r="I17" s="48"/>
      <c r="J17" s="49"/>
      <c r="K17" s="48"/>
      <c r="L17" s="49"/>
      <c r="M17" s="48"/>
      <c r="N17" s="49"/>
      <c r="O17" s="48"/>
      <c r="P17" s="49"/>
      <c r="Q17" s="48"/>
      <c r="R17" s="49"/>
      <c r="S17" s="48"/>
      <c r="T17" s="49"/>
      <c r="U17" s="45"/>
      <c r="V17" s="47"/>
      <c r="W17" s="45"/>
      <c r="X17" s="47"/>
      <c r="Y17" s="45"/>
      <c r="Z17" s="47"/>
      <c r="AA17" s="45"/>
      <c r="AB17" s="47"/>
      <c r="AC17" s="45"/>
      <c r="AD17" s="47"/>
      <c r="AE17" s="45"/>
      <c r="AF17" s="47"/>
      <c r="AG17" s="45"/>
      <c r="AH17" s="47"/>
      <c r="AI17" s="45"/>
      <c r="AJ17" s="47"/>
      <c r="AK17" s="45"/>
      <c r="AL17" s="47"/>
      <c r="AM17" s="54"/>
      <c r="AN17" s="55"/>
      <c r="AO17" s="46"/>
      <c r="AP17" s="51"/>
      <c r="AQ17" s="51"/>
      <c r="AR17" s="52"/>
      <c r="AS17" s="52"/>
      <c r="AT17" s="37"/>
      <c r="AU17" s="38"/>
      <c r="AV17" s="38"/>
      <c r="AW17" s="38"/>
      <c r="AX17" s="38"/>
      <c r="AY17" s="38"/>
      <c r="AZ17" s="38"/>
      <c r="BA17" s="38"/>
      <c r="BB17" s="38"/>
      <c r="BC17" s="38"/>
      <c r="BD17" s="8"/>
      <c r="BE17" s="8"/>
      <c r="BF17" s="8"/>
      <c r="BW17" s="3"/>
      <c r="BY17" s="4"/>
      <c r="CA17" s="39"/>
      <c r="CG17" s="40">
        <v>0</v>
      </c>
      <c r="CH17" s="40"/>
      <c r="CI17" s="40">
        <v>0</v>
      </c>
      <c r="CJ17" s="40">
        <v>0</v>
      </c>
      <c r="CZ17" s="2"/>
    </row>
    <row r="18" spans="1:104" ht="16.350000000000001" customHeight="1" x14ac:dyDescent="0.2">
      <c r="A18" s="64" t="s">
        <v>38</v>
      </c>
      <c r="B18" s="42">
        <f t="shared" si="1"/>
        <v>0</v>
      </c>
      <c r="C18" s="43">
        <f>SUM(E18+G18+I18+K18+M18+O18+Q18+S18+U18+W18+Y18+AA18+AC18+AE18+AG18+AI18+AK18+AM18)</f>
        <v>0</v>
      </c>
      <c r="D18" s="44">
        <f>SUM(F18+H18+J18+L18+N18+P18+R18+T18+V18+X18+Z18+AB18+AD18+AF18+AH18+AJ18+AL18+AN18)</f>
        <v>0</v>
      </c>
      <c r="E18" s="45"/>
      <c r="F18" s="46"/>
      <c r="G18" s="45"/>
      <c r="H18" s="46"/>
      <c r="I18" s="45"/>
      <c r="J18" s="47"/>
      <c r="K18" s="65"/>
      <c r="L18" s="47"/>
      <c r="M18" s="45"/>
      <c r="N18" s="47"/>
      <c r="O18" s="45"/>
      <c r="P18" s="47"/>
      <c r="Q18" s="45"/>
      <c r="R18" s="47"/>
      <c r="S18" s="45"/>
      <c r="T18" s="47"/>
      <c r="U18" s="45"/>
      <c r="V18" s="47"/>
      <c r="W18" s="45"/>
      <c r="X18" s="47"/>
      <c r="Y18" s="45"/>
      <c r="Z18" s="47"/>
      <c r="AA18" s="45"/>
      <c r="AB18" s="47"/>
      <c r="AC18" s="45"/>
      <c r="AD18" s="47"/>
      <c r="AE18" s="45"/>
      <c r="AF18" s="47"/>
      <c r="AG18" s="45"/>
      <c r="AH18" s="47"/>
      <c r="AI18" s="45"/>
      <c r="AJ18" s="47"/>
      <c r="AK18" s="45"/>
      <c r="AL18" s="47"/>
      <c r="AM18" s="54"/>
      <c r="AN18" s="55"/>
      <c r="AO18" s="46"/>
      <c r="AP18" s="51"/>
      <c r="AQ18" s="51"/>
      <c r="AR18" s="52"/>
      <c r="AS18" s="52"/>
      <c r="AT18" s="37"/>
      <c r="AU18" s="38"/>
      <c r="AV18" s="38"/>
      <c r="AW18" s="38"/>
      <c r="AX18" s="38"/>
      <c r="AY18" s="38"/>
      <c r="AZ18" s="38"/>
      <c r="BA18" s="38"/>
      <c r="BB18" s="38"/>
      <c r="BC18" s="38"/>
      <c r="BD18" s="8"/>
      <c r="BE18" s="8"/>
      <c r="BF18" s="8"/>
      <c r="BW18" s="3"/>
      <c r="BY18" s="4"/>
      <c r="CA18" s="39"/>
      <c r="CG18" s="40">
        <v>0</v>
      </c>
      <c r="CH18" s="40"/>
      <c r="CI18" s="40">
        <v>0</v>
      </c>
      <c r="CJ18" s="40">
        <v>0</v>
      </c>
      <c r="CZ18" s="2"/>
    </row>
    <row r="19" spans="1:104" ht="16.350000000000001" customHeight="1" x14ac:dyDescent="0.2">
      <c r="A19" s="66" t="s">
        <v>39</v>
      </c>
      <c r="B19" s="42">
        <f>SUM(C19:D19)</f>
        <v>0</v>
      </c>
      <c r="C19" s="67"/>
      <c r="D19" s="68">
        <f>SUM(L19+N19+P19+R19+T19+V19+X19+Z19+AB19+AD19+AF19)</f>
        <v>0</v>
      </c>
      <c r="E19" s="60"/>
      <c r="F19" s="61"/>
      <c r="G19" s="60"/>
      <c r="H19" s="61"/>
      <c r="I19" s="60"/>
      <c r="J19" s="69"/>
      <c r="K19" s="48"/>
      <c r="L19" s="70"/>
      <c r="M19" s="71"/>
      <c r="N19" s="70"/>
      <c r="O19" s="71"/>
      <c r="P19" s="70"/>
      <c r="Q19" s="71"/>
      <c r="R19" s="70"/>
      <c r="S19" s="71"/>
      <c r="T19" s="70"/>
      <c r="U19" s="71"/>
      <c r="V19" s="70"/>
      <c r="W19" s="71"/>
      <c r="X19" s="70"/>
      <c r="Y19" s="71"/>
      <c r="Z19" s="70"/>
      <c r="AA19" s="71"/>
      <c r="AB19" s="70"/>
      <c r="AC19" s="71"/>
      <c r="AD19" s="70"/>
      <c r="AE19" s="71"/>
      <c r="AF19" s="70"/>
      <c r="AG19" s="60"/>
      <c r="AH19" s="69"/>
      <c r="AI19" s="60"/>
      <c r="AJ19" s="69"/>
      <c r="AK19" s="60"/>
      <c r="AL19" s="69"/>
      <c r="AM19" s="72"/>
      <c r="AN19" s="50"/>
      <c r="AO19" s="73"/>
      <c r="AP19" s="74"/>
      <c r="AQ19" s="74"/>
      <c r="AR19" s="75"/>
      <c r="AS19" s="75"/>
      <c r="AT19" s="37"/>
      <c r="AU19" s="38"/>
      <c r="AV19" s="38"/>
      <c r="AW19" s="38"/>
      <c r="AX19" s="38"/>
      <c r="AY19" s="38"/>
      <c r="AZ19" s="38"/>
      <c r="BA19" s="38"/>
      <c r="BB19" s="38"/>
      <c r="BC19" s="38"/>
      <c r="BD19" s="8"/>
      <c r="BE19" s="8"/>
      <c r="BF19" s="8"/>
      <c r="BW19" s="3"/>
      <c r="BY19" s="4"/>
      <c r="CA19" s="39"/>
      <c r="CG19" s="40">
        <v>0</v>
      </c>
      <c r="CH19" s="40"/>
      <c r="CI19" s="40">
        <v>0</v>
      </c>
      <c r="CJ19" s="40">
        <v>0</v>
      </c>
      <c r="CZ19" s="2"/>
    </row>
    <row r="20" spans="1:104" ht="16.350000000000001" customHeight="1" x14ac:dyDescent="0.2">
      <c r="A20" s="66" t="s">
        <v>40</v>
      </c>
      <c r="B20" s="42">
        <f>SUM(C20:D20)</f>
        <v>0</v>
      </c>
      <c r="C20" s="67"/>
      <c r="D20" s="44">
        <f>SUM(F20+H20+J20+L20+N20+P20+R20+T20+V20+X20+Z20+AB20+AD20+AF20+AH20+AJ20+AL20+AN20)</f>
        <v>0</v>
      </c>
      <c r="E20" s="60"/>
      <c r="F20" s="46"/>
      <c r="G20" s="60"/>
      <c r="H20" s="46"/>
      <c r="I20" s="60"/>
      <c r="J20" s="70"/>
      <c r="K20" s="60"/>
      <c r="L20" s="70"/>
      <c r="M20" s="71"/>
      <c r="N20" s="70"/>
      <c r="O20" s="71"/>
      <c r="P20" s="70"/>
      <c r="Q20" s="71"/>
      <c r="R20" s="70"/>
      <c r="S20" s="71"/>
      <c r="T20" s="70"/>
      <c r="U20" s="71"/>
      <c r="V20" s="70"/>
      <c r="W20" s="71"/>
      <c r="X20" s="70"/>
      <c r="Y20" s="71"/>
      <c r="Z20" s="70"/>
      <c r="AA20" s="71"/>
      <c r="AB20" s="70"/>
      <c r="AC20" s="71"/>
      <c r="AD20" s="70"/>
      <c r="AE20" s="71"/>
      <c r="AF20" s="70"/>
      <c r="AG20" s="71"/>
      <c r="AH20" s="70"/>
      <c r="AI20" s="71"/>
      <c r="AJ20" s="70"/>
      <c r="AK20" s="71"/>
      <c r="AL20" s="70"/>
      <c r="AM20" s="71"/>
      <c r="AN20" s="76"/>
      <c r="AO20" s="73"/>
      <c r="AP20" s="74"/>
      <c r="AQ20" s="74"/>
      <c r="AR20" s="75"/>
      <c r="AS20" s="75"/>
      <c r="AT20" s="37"/>
      <c r="AU20" s="38"/>
      <c r="AV20" s="38"/>
      <c r="AW20" s="38"/>
      <c r="AX20" s="38"/>
      <c r="AY20" s="38"/>
      <c r="AZ20" s="38"/>
      <c r="BA20" s="38"/>
      <c r="BB20" s="38"/>
      <c r="BC20" s="38"/>
      <c r="BD20" s="8"/>
      <c r="BE20" s="8"/>
      <c r="BF20" s="8"/>
      <c r="BW20" s="3"/>
      <c r="BY20" s="4"/>
      <c r="CA20" s="39"/>
      <c r="CG20" s="40">
        <v>0</v>
      </c>
      <c r="CH20" s="40"/>
      <c r="CI20" s="40">
        <v>0</v>
      </c>
      <c r="CJ20" s="40">
        <v>0</v>
      </c>
      <c r="CZ20" s="2"/>
    </row>
    <row r="21" spans="1:104" ht="16.350000000000001" customHeight="1" x14ac:dyDescent="0.2">
      <c r="A21" s="66" t="s">
        <v>41</v>
      </c>
      <c r="B21" s="77">
        <f t="shared" si="1"/>
        <v>0</v>
      </c>
      <c r="C21" s="78">
        <f>SUM(O21+Q21+S21+U21+W21+Y21+AA21)</f>
        <v>0</v>
      </c>
      <c r="D21" s="44">
        <f>SUM(P21+R21+T21+V21+X21+Z21+AB21)</f>
        <v>0</v>
      </c>
      <c r="E21" s="60"/>
      <c r="F21" s="61"/>
      <c r="G21" s="60"/>
      <c r="H21" s="61"/>
      <c r="I21" s="60"/>
      <c r="J21" s="69"/>
      <c r="K21" s="48"/>
      <c r="L21" s="69"/>
      <c r="M21" s="60"/>
      <c r="N21" s="69"/>
      <c r="O21" s="79"/>
      <c r="P21" s="70"/>
      <c r="Q21" s="79"/>
      <c r="R21" s="70"/>
      <c r="S21" s="79"/>
      <c r="T21" s="70"/>
      <c r="U21" s="79"/>
      <c r="V21" s="70"/>
      <c r="W21" s="79"/>
      <c r="X21" s="70"/>
      <c r="Y21" s="79"/>
      <c r="Z21" s="70"/>
      <c r="AA21" s="79"/>
      <c r="AB21" s="70"/>
      <c r="AC21" s="60"/>
      <c r="AD21" s="69"/>
      <c r="AE21" s="60"/>
      <c r="AF21" s="69"/>
      <c r="AG21" s="71"/>
      <c r="AH21" s="69"/>
      <c r="AI21" s="60"/>
      <c r="AJ21" s="69"/>
      <c r="AK21" s="60"/>
      <c r="AL21" s="69"/>
      <c r="AM21" s="72"/>
      <c r="AN21" s="50"/>
      <c r="AO21" s="73"/>
      <c r="AP21" s="74"/>
      <c r="AQ21" s="74"/>
      <c r="AR21" s="75"/>
      <c r="AS21" s="75"/>
      <c r="AT21" s="37"/>
      <c r="AU21" s="38"/>
      <c r="AV21" s="38"/>
      <c r="AW21" s="38"/>
      <c r="AX21" s="38"/>
      <c r="AY21" s="38"/>
      <c r="AZ21" s="38"/>
      <c r="BA21" s="38"/>
      <c r="BB21" s="38"/>
      <c r="BC21" s="38"/>
      <c r="BD21" s="8"/>
      <c r="BE21" s="8"/>
      <c r="BF21" s="8"/>
      <c r="BW21" s="3"/>
      <c r="BY21" s="4"/>
      <c r="CA21" s="39"/>
      <c r="CG21" s="40">
        <v>0</v>
      </c>
      <c r="CH21" s="40"/>
      <c r="CI21" s="40">
        <v>0</v>
      </c>
      <c r="CJ21" s="40">
        <v>0</v>
      </c>
      <c r="CZ21" s="2"/>
    </row>
    <row r="22" spans="1:104" ht="16.350000000000001" customHeight="1" x14ac:dyDescent="0.2">
      <c r="A22" s="66" t="s">
        <v>42</v>
      </c>
      <c r="B22" s="77">
        <f t="shared" si="1"/>
        <v>0</v>
      </c>
      <c r="C22" s="78">
        <f>SUM(E22+G22+I22+K22+M22+O22+Q22+S22+U22+W22+Y22+AA22+AC22+AE22+AG22+AI22+AK22+AM22)</f>
        <v>0</v>
      </c>
      <c r="D22" s="68">
        <f>SUM(F22+H22+J22+L22+N22+P22+R22+T22+V22+X22+Z22+AB22+AD22+AF22+AH22+AJ22+AL22+AN22)</f>
        <v>0</v>
      </c>
      <c r="E22" s="79"/>
      <c r="F22" s="73"/>
      <c r="G22" s="79"/>
      <c r="H22" s="73"/>
      <c r="I22" s="79"/>
      <c r="J22" s="70"/>
      <c r="K22" s="65"/>
      <c r="L22" s="70"/>
      <c r="M22" s="79"/>
      <c r="N22" s="70"/>
      <c r="O22" s="79"/>
      <c r="P22" s="70"/>
      <c r="Q22" s="79"/>
      <c r="R22" s="70"/>
      <c r="S22" s="79"/>
      <c r="T22" s="70"/>
      <c r="U22" s="79"/>
      <c r="V22" s="70"/>
      <c r="W22" s="79"/>
      <c r="X22" s="70"/>
      <c r="Y22" s="79"/>
      <c r="Z22" s="70"/>
      <c r="AA22" s="79"/>
      <c r="AB22" s="70"/>
      <c r="AC22" s="79"/>
      <c r="AD22" s="70"/>
      <c r="AE22" s="79"/>
      <c r="AF22" s="70"/>
      <c r="AG22" s="79"/>
      <c r="AH22" s="70"/>
      <c r="AI22" s="79"/>
      <c r="AJ22" s="70"/>
      <c r="AK22" s="79"/>
      <c r="AL22" s="70"/>
      <c r="AM22" s="80"/>
      <c r="AN22" s="76"/>
      <c r="AO22" s="73"/>
      <c r="AP22" s="74"/>
      <c r="AQ22" s="74"/>
      <c r="AR22" s="75"/>
      <c r="AS22" s="75"/>
      <c r="AT22" s="37"/>
      <c r="AU22" s="38"/>
      <c r="AV22" s="38"/>
      <c r="AW22" s="38"/>
      <c r="AX22" s="38"/>
      <c r="AY22" s="38"/>
      <c r="AZ22" s="38"/>
      <c r="BA22" s="38"/>
      <c r="BB22" s="38"/>
      <c r="BC22" s="38"/>
      <c r="BD22" s="8"/>
      <c r="BE22" s="8"/>
      <c r="BF22" s="8"/>
      <c r="BW22" s="3"/>
      <c r="BY22" s="4"/>
      <c r="CG22" s="40">
        <v>0</v>
      </c>
      <c r="CH22" s="40"/>
      <c r="CI22" s="40">
        <v>0</v>
      </c>
      <c r="CJ22" s="40">
        <v>0</v>
      </c>
      <c r="CZ22" s="2"/>
    </row>
    <row r="23" spans="1:104" ht="16.350000000000001" customHeight="1" x14ac:dyDescent="0.2">
      <c r="A23" s="62" t="s">
        <v>43</v>
      </c>
      <c r="B23" s="77">
        <f t="shared" si="1"/>
        <v>0</v>
      </c>
      <c r="C23" s="78">
        <f>SUM(E23+G23+I23+K23+M23+O23+Q23+S23+U23+W23+Y23+AA23+AC23+AE23+AG23+AI23+AK23+AM23)</f>
        <v>0</v>
      </c>
      <c r="D23" s="68">
        <f>SUM(F23+H23+J23+L23+N23+P23+R23+T23+V23+X23+Z23+AB23+AD23+AF23+AH23+AJ23+AL23+AN23)</f>
        <v>0</v>
      </c>
      <c r="E23" s="79"/>
      <c r="F23" s="73"/>
      <c r="G23" s="79"/>
      <c r="H23" s="73"/>
      <c r="I23" s="79"/>
      <c r="J23" s="70"/>
      <c r="K23" s="65"/>
      <c r="L23" s="70"/>
      <c r="M23" s="79"/>
      <c r="N23" s="70"/>
      <c r="O23" s="79"/>
      <c r="P23" s="70"/>
      <c r="Q23" s="79"/>
      <c r="R23" s="70"/>
      <c r="S23" s="79"/>
      <c r="T23" s="70"/>
      <c r="U23" s="79"/>
      <c r="V23" s="70"/>
      <c r="W23" s="79"/>
      <c r="X23" s="70"/>
      <c r="Y23" s="79"/>
      <c r="Z23" s="70"/>
      <c r="AA23" s="79"/>
      <c r="AB23" s="70"/>
      <c r="AC23" s="79"/>
      <c r="AD23" s="70"/>
      <c r="AE23" s="79"/>
      <c r="AF23" s="70"/>
      <c r="AG23" s="79"/>
      <c r="AH23" s="70"/>
      <c r="AI23" s="79"/>
      <c r="AJ23" s="70"/>
      <c r="AK23" s="79"/>
      <c r="AL23" s="70"/>
      <c r="AM23" s="80"/>
      <c r="AN23" s="76"/>
      <c r="AO23" s="73"/>
      <c r="AP23" s="74"/>
      <c r="AQ23" s="74"/>
      <c r="AR23" s="75"/>
      <c r="AS23" s="75"/>
      <c r="AT23" s="37"/>
      <c r="AU23" s="38"/>
      <c r="AV23" s="38"/>
      <c r="AW23" s="38"/>
      <c r="AX23" s="38"/>
      <c r="AY23" s="38"/>
      <c r="AZ23" s="38"/>
      <c r="BA23" s="38"/>
      <c r="BB23" s="38"/>
      <c r="BC23" s="38"/>
      <c r="BD23" s="8"/>
      <c r="BE23" s="8"/>
      <c r="BF23" s="8"/>
      <c r="BW23" s="3"/>
      <c r="BY23" s="4"/>
      <c r="CG23" s="40">
        <v>0</v>
      </c>
      <c r="CH23" s="40"/>
      <c r="CI23" s="40">
        <v>0</v>
      </c>
      <c r="CJ23" s="40">
        <v>0</v>
      </c>
      <c r="CZ23" s="2"/>
    </row>
    <row r="24" spans="1:104" ht="16.350000000000001" customHeight="1" x14ac:dyDescent="0.2">
      <c r="A24" s="62" t="s">
        <v>44</v>
      </c>
      <c r="B24" s="42">
        <f t="shared" si="1"/>
        <v>0</v>
      </c>
      <c r="C24" s="43">
        <f>SUM(G24+I24+K24+M24+O24+Q24+S24+U24+W24+Y24+AA24+AC24+AE24+AG24+AI24+AK24+AM24)</f>
        <v>0</v>
      </c>
      <c r="D24" s="44">
        <f>SUM(H24+J24+L24+N24+P24+R24+T24+V24+X24+Z24+AB24+AD24+AF24+AH24+AJ24+AL24+AN24)</f>
        <v>0</v>
      </c>
      <c r="E24" s="48"/>
      <c r="F24" s="49"/>
      <c r="G24" s="79"/>
      <c r="H24" s="73"/>
      <c r="I24" s="79"/>
      <c r="J24" s="70"/>
      <c r="K24" s="65"/>
      <c r="L24" s="70"/>
      <c r="M24" s="79"/>
      <c r="N24" s="70"/>
      <c r="O24" s="79"/>
      <c r="P24" s="70"/>
      <c r="Q24" s="79"/>
      <c r="R24" s="70"/>
      <c r="S24" s="79"/>
      <c r="T24" s="70"/>
      <c r="U24" s="79"/>
      <c r="V24" s="70"/>
      <c r="W24" s="79"/>
      <c r="X24" s="70"/>
      <c r="Y24" s="79"/>
      <c r="Z24" s="70"/>
      <c r="AA24" s="79"/>
      <c r="AB24" s="70"/>
      <c r="AC24" s="79"/>
      <c r="AD24" s="70"/>
      <c r="AE24" s="79"/>
      <c r="AF24" s="70"/>
      <c r="AG24" s="79"/>
      <c r="AH24" s="70"/>
      <c r="AI24" s="79"/>
      <c r="AJ24" s="70"/>
      <c r="AK24" s="79"/>
      <c r="AL24" s="70"/>
      <c r="AM24" s="80"/>
      <c r="AN24" s="76"/>
      <c r="AO24" s="73"/>
      <c r="AP24" s="74"/>
      <c r="AQ24" s="74"/>
      <c r="AR24" s="75"/>
      <c r="AS24" s="75"/>
      <c r="AT24" s="37"/>
      <c r="AU24" s="38"/>
      <c r="AV24" s="38"/>
      <c r="AW24" s="38"/>
      <c r="AX24" s="38"/>
      <c r="AY24" s="38"/>
      <c r="AZ24" s="38"/>
      <c r="BA24" s="38"/>
      <c r="BB24" s="38"/>
      <c r="BC24" s="38"/>
      <c r="BD24" s="8"/>
      <c r="BE24" s="8"/>
      <c r="BF24" s="8"/>
      <c r="BW24" s="3"/>
      <c r="BY24" s="4"/>
      <c r="CG24" s="40">
        <v>0</v>
      </c>
      <c r="CH24" s="40"/>
      <c r="CI24" s="40">
        <v>0</v>
      </c>
      <c r="CJ24" s="40">
        <v>0</v>
      </c>
      <c r="CZ24" s="2"/>
    </row>
    <row r="25" spans="1:104" ht="16.350000000000001" customHeight="1" x14ac:dyDescent="0.2">
      <c r="A25" s="62" t="s">
        <v>45</v>
      </c>
      <c r="B25" s="42">
        <f t="shared" si="1"/>
        <v>0</v>
      </c>
      <c r="C25" s="43">
        <f>SUM(M25+O25+Q25+S25+U25+W25+Y25+AA25+AC25+AE25+AG25+AI25+AK25+AM25)</f>
        <v>0</v>
      </c>
      <c r="D25" s="44">
        <f>SUM(N25+P25+R25+T25+V25+X25+Z25+AB25+AD25+AF25+AH25+AJ25+AL25+AN25)</f>
        <v>0</v>
      </c>
      <c r="E25" s="81"/>
      <c r="F25" s="69"/>
      <c r="G25" s="60"/>
      <c r="H25" s="61"/>
      <c r="I25" s="60"/>
      <c r="J25" s="61"/>
      <c r="K25" s="60"/>
      <c r="L25" s="61"/>
      <c r="M25" s="79"/>
      <c r="N25" s="70"/>
      <c r="O25" s="79"/>
      <c r="P25" s="70"/>
      <c r="Q25" s="79"/>
      <c r="R25" s="70"/>
      <c r="S25" s="79"/>
      <c r="T25" s="70"/>
      <c r="U25" s="79"/>
      <c r="V25" s="70"/>
      <c r="W25" s="79"/>
      <c r="X25" s="70"/>
      <c r="Y25" s="79"/>
      <c r="Z25" s="70"/>
      <c r="AA25" s="79"/>
      <c r="AB25" s="70"/>
      <c r="AC25" s="79"/>
      <c r="AD25" s="70"/>
      <c r="AE25" s="79"/>
      <c r="AF25" s="70"/>
      <c r="AG25" s="79"/>
      <c r="AH25" s="70"/>
      <c r="AI25" s="79"/>
      <c r="AJ25" s="70"/>
      <c r="AK25" s="79"/>
      <c r="AL25" s="70"/>
      <c r="AM25" s="80"/>
      <c r="AN25" s="76"/>
      <c r="AO25" s="73"/>
      <c r="AP25" s="74"/>
      <c r="AQ25" s="74"/>
      <c r="AR25" s="75"/>
      <c r="AS25" s="75"/>
      <c r="AT25" s="37"/>
      <c r="AU25" s="38"/>
      <c r="AV25" s="38"/>
      <c r="AW25" s="38"/>
      <c r="AX25" s="38"/>
      <c r="AY25" s="38"/>
      <c r="AZ25" s="38"/>
      <c r="BA25" s="38"/>
      <c r="BB25" s="38"/>
      <c r="BC25" s="38"/>
      <c r="BD25" s="8"/>
      <c r="BE25" s="8"/>
      <c r="BF25" s="8"/>
      <c r="BW25" s="3"/>
      <c r="BY25" s="4"/>
      <c r="CG25" s="40">
        <v>0</v>
      </c>
      <c r="CH25" s="40"/>
      <c r="CI25" s="40">
        <v>0</v>
      </c>
      <c r="CJ25" s="40">
        <v>0</v>
      </c>
      <c r="CZ25" s="2"/>
    </row>
    <row r="26" spans="1:104" ht="16.350000000000001" customHeight="1" x14ac:dyDescent="0.2">
      <c r="A26" s="82" t="s">
        <v>46</v>
      </c>
      <c r="B26" s="1147">
        <f t="shared" si="1"/>
        <v>0</v>
      </c>
      <c r="C26" s="1148">
        <f>SUM(E26+G26+I26+K26+M26+O26+Q26+S26+U26+W26+Y26+AA26+AC26+AE26+AG26+AI26+AK26+AM26)</f>
        <v>0</v>
      </c>
      <c r="D26" s="726">
        <f>SUM(F26+H26+J26+L26+N26+P26+R26+T26+V26+X26+Z26+AB26+AD26+AF26+AH26+AJ26+AL26+AN26)</f>
        <v>0</v>
      </c>
      <c r="E26" s="1149"/>
      <c r="F26" s="87"/>
      <c r="G26" s="88"/>
      <c r="H26" s="89"/>
      <c r="I26" s="88"/>
      <c r="J26" s="87"/>
      <c r="K26" s="1150"/>
      <c r="L26" s="87"/>
      <c r="M26" s="88"/>
      <c r="N26" s="87"/>
      <c r="O26" s="88"/>
      <c r="P26" s="87"/>
      <c r="Q26" s="88"/>
      <c r="R26" s="87"/>
      <c r="S26" s="88"/>
      <c r="T26" s="87"/>
      <c r="U26" s="88"/>
      <c r="V26" s="87"/>
      <c r="W26" s="88"/>
      <c r="X26" s="87"/>
      <c r="Y26" s="88"/>
      <c r="Z26" s="87"/>
      <c r="AA26" s="88"/>
      <c r="AB26" s="87"/>
      <c r="AC26" s="88"/>
      <c r="AD26" s="87"/>
      <c r="AE26" s="88"/>
      <c r="AF26" s="87"/>
      <c r="AG26" s="88"/>
      <c r="AH26" s="87"/>
      <c r="AI26" s="88"/>
      <c r="AJ26" s="87"/>
      <c r="AK26" s="88"/>
      <c r="AL26" s="87"/>
      <c r="AM26" s="91"/>
      <c r="AN26" s="92"/>
      <c r="AO26" s="89"/>
      <c r="AP26" s="93"/>
      <c r="AQ26" s="93"/>
      <c r="AR26" s="94"/>
      <c r="AS26" s="94"/>
      <c r="AT26" s="37"/>
      <c r="AU26" s="38"/>
      <c r="AV26" s="38"/>
      <c r="AW26" s="38"/>
      <c r="AX26" s="38"/>
      <c r="AY26" s="38"/>
      <c r="AZ26" s="38"/>
      <c r="BA26" s="38"/>
      <c r="BB26" s="38"/>
      <c r="BC26" s="38"/>
      <c r="BD26" s="8"/>
      <c r="BE26" s="8"/>
      <c r="BF26" s="8"/>
      <c r="BW26" s="3"/>
      <c r="BY26" s="4"/>
      <c r="CG26" s="40">
        <v>0</v>
      </c>
      <c r="CH26" s="40"/>
      <c r="CI26" s="40">
        <v>0</v>
      </c>
      <c r="CJ26" s="40">
        <v>0</v>
      </c>
      <c r="CZ26" s="2"/>
    </row>
    <row r="27" spans="1:104" ht="31.35" customHeight="1" x14ac:dyDescent="0.2">
      <c r="A27" s="9" t="s">
        <v>47</v>
      </c>
      <c r="B27" s="10"/>
      <c r="C27" s="10"/>
      <c r="D27" s="10"/>
      <c r="E27" s="10"/>
      <c r="F27" s="729"/>
      <c r="G27" s="729" t="s">
        <v>48</v>
      </c>
      <c r="H27" s="1151"/>
      <c r="I27" s="1151"/>
      <c r="J27" s="729"/>
      <c r="K27" s="729"/>
      <c r="L27" s="729"/>
      <c r="M27" s="729"/>
      <c r="N27" s="729"/>
      <c r="O27" s="729"/>
      <c r="P27" s="729"/>
      <c r="Q27" s="729"/>
      <c r="R27" s="729"/>
      <c r="S27" s="729"/>
      <c r="T27" s="729"/>
      <c r="U27" s="729"/>
      <c r="V27" s="729"/>
      <c r="W27" s="729"/>
      <c r="X27" s="729"/>
      <c r="Y27" s="731"/>
      <c r="Z27" s="731"/>
      <c r="AA27" s="731"/>
      <c r="AB27" s="731"/>
      <c r="AC27" s="731"/>
      <c r="AD27" s="731"/>
      <c r="AE27" s="731"/>
      <c r="AF27" s="731"/>
      <c r="AG27" s="731"/>
      <c r="AH27" s="731"/>
      <c r="AI27" s="731"/>
      <c r="AJ27" s="731"/>
      <c r="AK27" s="731"/>
      <c r="AL27" s="731"/>
      <c r="AM27" s="731"/>
      <c r="AN27" s="731"/>
      <c r="AO27" s="731"/>
      <c r="AP27" s="443"/>
      <c r="AQ27" s="444"/>
      <c r="AR27" s="100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CG27" s="40"/>
      <c r="CH27" s="40"/>
      <c r="CI27" s="40"/>
      <c r="CJ27" s="40"/>
    </row>
    <row r="28" spans="1:104" ht="20.100000000000001" customHeight="1" x14ac:dyDescent="0.2">
      <c r="A28" s="3087" t="s">
        <v>49</v>
      </c>
      <c r="B28" s="3317" t="s">
        <v>4</v>
      </c>
      <c r="C28" s="3319"/>
      <c r="D28" s="3313"/>
      <c r="E28" s="3588" t="s">
        <v>5</v>
      </c>
      <c r="F28" s="3369"/>
      <c r="G28" s="3369"/>
      <c r="H28" s="3369"/>
      <c r="I28" s="3369"/>
      <c r="J28" s="3369"/>
      <c r="K28" s="3369"/>
      <c r="L28" s="3369"/>
      <c r="M28" s="3369"/>
      <c r="N28" s="3369"/>
      <c r="O28" s="3369"/>
      <c r="P28" s="3369"/>
      <c r="Q28" s="3369"/>
      <c r="R28" s="3369"/>
      <c r="S28" s="3369"/>
      <c r="T28" s="3369"/>
      <c r="U28" s="3369"/>
      <c r="V28" s="3369"/>
      <c r="W28" s="3369"/>
      <c r="X28" s="3369"/>
      <c r="Y28" s="3369"/>
      <c r="Z28" s="3369"/>
      <c r="AA28" s="3369"/>
      <c r="AB28" s="3369"/>
      <c r="AC28" s="3369"/>
      <c r="AD28" s="3369"/>
      <c r="AE28" s="3369"/>
      <c r="AF28" s="3369"/>
      <c r="AG28" s="3369"/>
      <c r="AH28" s="3369"/>
      <c r="AI28" s="3369"/>
      <c r="AJ28" s="3369"/>
      <c r="AK28" s="3369"/>
      <c r="AL28" s="3369"/>
      <c r="AM28" s="3369"/>
      <c r="AN28" s="3586"/>
      <c r="AO28" s="3313" t="s">
        <v>6</v>
      </c>
      <c r="AP28" s="3253" t="s">
        <v>7</v>
      </c>
      <c r="AQ28" s="3253" t="s">
        <v>8</v>
      </c>
      <c r="AR28" s="3253" t="s">
        <v>50</v>
      </c>
      <c r="AS28" s="3313" t="s">
        <v>9</v>
      </c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X28" s="2"/>
      <c r="CG28" s="40"/>
      <c r="CH28" s="40"/>
      <c r="CI28" s="40"/>
      <c r="CJ28" s="40"/>
    </row>
    <row r="29" spans="1:104" ht="20.100000000000001" customHeight="1" x14ac:dyDescent="0.2">
      <c r="A29" s="2888"/>
      <c r="B29" s="3574"/>
      <c r="C29" s="2894"/>
      <c r="D29" s="3393"/>
      <c r="E29" s="3588" t="s">
        <v>11</v>
      </c>
      <c r="F29" s="3406"/>
      <c r="G29" s="3588" t="s">
        <v>12</v>
      </c>
      <c r="H29" s="3406"/>
      <c r="I29" s="3588" t="s">
        <v>13</v>
      </c>
      <c r="J29" s="3406"/>
      <c r="K29" s="3588" t="s">
        <v>14</v>
      </c>
      <c r="L29" s="3406"/>
      <c r="M29" s="3588" t="s">
        <v>15</v>
      </c>
      <c r="N29" s="3406"/>
      <c r="O29" s="3588" t="s">
        <v>16</v>
      </c>
      <c r="P29" s="3406"/>
      <c r="Q29" s="3369" t="s">
        <v>17</v>
      </c>
      <c r="R29" s="3406"/>
      <c r="S29" s="3588" t="s">
        <v>18</v>
      </c>
      <c r="T29" s="3406"/>
      <c r="U29" s="3588" t="s">
        <v>19</v>
      </c>
      <c r="V29" s="3406"/>
      <c r="W29" s="3588" t="s">
        <v>20</v>
      </c>
      <c r="X29" s="3406"/>
      <c r="Y29" s="3588" t="s">
        <v>21</v>
      </c>
      <c r="Z29" s="3406"/>
      <c r="AA29" s="3588" t="s">
        <v>22</v>
      </c>
      <c r="AB29" s="3406"/>
      <c r="AC29" s="3369" t="s">
        <v>23</v>
      </c>
      <c r="AD29" s="3406"/>
      <c r="AE29" s="3588" t="s">
        <v>24</v>
      </c>
      <c r="AF29" s="3406"/>
      <c r="AG29" s="3369" t="s">
        <v>25</v>
      </c>
      <c r="AH29" s="3406"/>
      <c r="AI29" s="3588" t="s">
        <v>26</v>
      </c>
      <c r="AJ29" s="3406"/>
      <c r="AK29" s="3369" t="s">
        <v>27</v>
      </c>
      <c r="AL29" s="3406"/>
      <c r="AM29" s="3369" t="s">
        <v>28</v>
      </c>
      <c r="AN29" s="3586"/>
      <c r="AO29" s="2892"/>
      <c r="AP29" s="2871"/>
      <c r="AQ29" s="2871"/>
      <c r="AR29" s="2871"/>
      <c r="AS29" s="2892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X29" s="2"/>
      <c r="CG29" s="40"/>
      <c r="CH29" s="40"/>
      <c r="CI29" s="40"/>
      <c r="CJ29" s="40"/>
    </row>
    <row r="30" spans="1:104" ht="20.100000000000001" customHeight="1" x14ac:dyDescent="0.2">
      <c r="A30" s="3577"/>
      <c r="B30" s="1152" t="s">
        <v>29</v>
      </c>
      <c r="C30" s="1136" t="s">
        <v>30</v>
      </c>
      <c r="D30" s="924" t="s">
        <v>31</v>
      </c>
      <c r="E30" s="1152" t="s">
        <v>30</v>
      </c>
      <c r="F30" s="923" t="s">
        <v>31</v>
      </c>
      <c r="G30" s="1152" t="s">
        <v>30</v>
      </c>
      <c r="H30" s="923" t="s">
        <v>31</v>
      </c>
      <c r="I30" s="1152" t="s">
        <v>30</v>
      </c>
      <c r="J30" s="923" t="s">
        <v>31</v>
      </c>
      <c r="K30" s="1152" t="s">
        <v>30</v>
      </c>
      <c r="L30" s="923" t="s">
        <v>31</v>
      </c>
      <c r="M30" s="1152" t="s">
        <v>30</v>
      </c>
      <c r="N30" s="923" t="s">
        <v>31</v>
      </c>
      <c r="O30" s="1152" t="s">
        <v>30</v>
      </c>
      <c r="P30" s="923" t="s">
        <v>31</v>
      </c>
      <c r="Q30" s="1152" t="s">
        <v>30</v>
      </c>
      <c r="R30" s="923" t="s">
        <v>31</v>
      </c>
      <c r="S30" s="1152" t="s">
        <v>30</v>
      </c>
      <c r="T30" s="923" t="s">
        <v>31</v>
      </c>
      <c r="U30" s="1152" t="s">
        <v>30</v>
      </c>
      <c r="V30" s="923" t="s">
        <v>31</v>
      </c>
      <c r="W30" s="1152" t="s">
        <v>30</v>
      </c>
      <c r="X30" s="923" t="s">
        <v>31</v>
      </c>
      <c r="Y30" s="1152" t="s">
        <v>30</v>
      </c>
      <c r="Z30" s="923" t="s">
        <v>31</v>
      </c>
      <c r="AA30" s="1152" t="s">
        <v>30</v>
      </c>
      <c r="AB30" s="923" t="s">
        <v>31</v>
      </c>
      <c r="AC30" s="1152" t="s">
        <v>30</v>
      </c>
      <c r="AD30" s="923" t="s">
        <v>31</v>
      </c>
      <c r="AE30" s="1152" t="s">
        <v>30</v>
      </c>
      <c r="AF30" s="923" t="s">
        <v>31</v>
      </c>
      <c r="AG30" s="1152" t="s">
        <v>30</v>
      </c>
      <c r="AH30" s="923" t="s">
        <v>31</v>
      </c>
      <c r="AI30" s="1152" t="s">
        <v>30</v>
      </c>
      <c r="AJ30" s="923" t="s">
        <v>31</v>
      </c>
      <c r="AK30" s="1153" t="s">
        <v>30</v>
      </c>
      <c r="AL30" s="923" t="s">
        <v>31</v>
      </c>
      <c r="AM30" s="1152" t="s">
        <v>30</v>
      </c>
      <c r="AN30" s="460" t="s">
        <v>31</v>
      </c>
      <c r="AO30" s="3393"/>
      <c r="AP30" s="3505"/>
      <c r="AQ30" s="3505"/>
      <c r="AR30" s="3505"/>
      <c r="AS30" s="3393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X30" s="2"/>
      <c r="CG30" s="40"/>
      <c r="CH30" s="40"/>
      <c r="CI30" s="40"/>
      <c r="CJ30" s="40"/>
    </row>
    <row r="31" spans="1:104" ht="16.350000000000001" customHeight="1" x14ac:dyDescent="0.2">
      <c r="A31" s="1154" t="s">
        <v>51</v>
      </c>
      <c r="B31" s="1155">
        <f t="shared" ref="B31:B44" si="2">SUM(C31:D31)</f>
        <v>0</v>
      </c>
      <c r="C31" s="934">
        <f>SUM(E31+G31+I31+K31+M31+O31+Q31+S31+U31+W31+Y31+AA31+AC31+AE31+AG31+AI31+AK31+AM31)</f>
        <v>0</v>
      </c>
      <c r="D31" s="1142">
        <f>SUM(F31+H31+J31+L31+N31+P31+R31+T31+V31+X31+Z31+AB31+AD31+AF31+AH31+AJ31+AL31+AN31)</f>
        <v>0</v>
      </c>
      <c r="E31" s="1143"/>
      <c r="F31" s="1144"/>
      <c r="G31" s="1143"/>
      <c r="H31" s="995"/>
      <c r="I31" s="1143"/>
      <c r="J31" s="995"/>
      <c r="K31" s="1143"/>
      <c r="L31" s="995"/>
      <c r="M31" s="1143"/>
      <c r="N31" s="995"/>
      <c r="O31" s="1143"/>
      <c r="P31" s="995"/>
      <c r="Q31" s="1156"/>
      <c r="R31" s="995"/>
      <c r="S31" s="1143"/>
      <c r="T31" s="995"/>
      <c r="U31" s="1143"/>
      <c r="V31" s="995"/>
      <c r="W31" s="1143"/>
      <c r="X31" s="995"/>
      <c r="Y31" s="1143"/>
      <c r="Z31" s="995"/>
      <c r="AA31" s="1143"/>
      <c r="AB31" s="995"/>
      <c r="AC31" s="1156"/>
      <c r="AD31" s="995"/>
      <c r="AE31" s="1143"/>
      <c r="AF31" s="995"/>
      <c r="AG31" s="1156"/>
      <c r="AH31" s="995"/>
      <c r="AI31" s="1143"/>
      <c r="AJ31" s="995"/>
      <c r="AK31" s="1156"/>
      <c r="AL31" s="995"/>
      <c r="AM31" s="1157"/>
      <c r="AN31" s="497"/>
      <c r="AO31" s="1146"/>
      <c r="AP31" s="1008"/>
      <c r="AQ31" s="1008"/>
      <c r="AR31" s="1008"/>
      <c r="AS31" s="1146"/>
      <c r="AT31" s="37"/>
      <c r="AU31" s="38"/>
      <c r="AV31" s="38"/>
      <c r="AW31" s="38"/>
      <c r="AX31" s="38"/>
      <c r="AY31" s="38"/>
      <c r="AZ31" s="38"/>
      <c r="BA31" s="38"/>
      <c r="BB31" s="38"/>
      <c r="BC31" s="8"/>
      <c r="BD31" s="8"/>
      <c r="BE31" s="8"/>
      <c r="BF31" s="8"/>
      <c r="BG31" s="8"/>
      <c r="BX31" s="2"/>
      <c r="CA31" s="39"/>
      <c r="CB31" s="39"/>
      <c r="CG31" s="40">
        <v>0</v>
      </c>
      <c r="CH31" s="40">
        <v>0</v>
      </c>
      <c r="CI31" s="40"/>
      <c r="CJ31" s="40"/>
    </row>
    <row r="32" spans="1:104" ht="16.350000000000001" customHeight="1" x14ac:dyDescent="0.2">
      <c r="A32" s="109" t="s">
        <v>52</v>
      </c>
      <c r="B32" s="42">
        <f t="shared" si="2"/>
        <v>0</v>
      </c>
      <c r="C32" s="43">
        <f t="shared" ref="C32:D33" si="3">SUM(E32+G32+I32+K32+M32+O32+Q32+S32+U32+W32+Y32+AA32+AC32+AE32+AG32+AI32+AK32+AM32)</f>
        <v>0</v>
      </c>
      <c r="D32" s="44">
        <f t="shared" si="3"/>
        <v>0</v>
      </c>
      <c r="E32" s="45"/>
      <c r="F32" s="46"/>
      <c r="G32" s="45"/>
      <c r="H32" s="47"/>
      <c r="I32" s="45"/>
      <c r="J32" s="47"/>
      <c r="K32" s="45"/>
      <c r="L32" s="47"/>
      <c r="M32" s="45"/>
      <c r="N32" s="47"/>
      <c r="O32" s="45"/>
      <c r="P32" s="47"/>
      <c r="Q32" s="110"/>
      <c r="R32" s="47"/>
      <c r="S32" s="45"/>
      <c r="T32" s="47"/>
      <c r="U32" s="45"/>
      <c r="V32" s="47"/>
      <c r="W32" s="45"/>
      <c r="X32" s="47"/>
      <c r="Y32" s="45"/>
      <c r="Z32" s="47"/>
      <c r="AA32" s="45"/>
      <c r="AB32" s="47"/>
      <c r="AC32" s="110"/>
      <c r="AD32" s="47"/>
      <c r="AE32" s="45"/>
      <c r="AF32" s="47"/>
      <c r="AG32" s="110"/>
      <c r="AH32" s="47"/>
      <c r="AI32" s="45"/>
      <c r="AJ32" s="47"/>
      <c r="AK32" s="110"/>
      <c r="AL32" s="47"/>
      <c r="AM32" s="111"/>
      <c r="AN32" s="55"/>
      <c r="AO32" s="112"/>
      <c r="AP32" s="113"/>
      <c r="AQ32" s="113"/>
      <c r="AR32" s="113"/>
      <c r="AS32" s="112"/>
      <c r="AT32" s="37"/>
      <c r="AU32" s="38"/>
      <c r="AV32" s="38"/>
      <c r="AW32" s="38"/>
      <c r="AX32" s="38"/>
      <c r="AY32" s="38"/>
      <c r="AZ32" s="38"/>
      <c r="BA32" s="38"/>
      <c r="BB32" s="38"/>
      <c r="BC32" s="8"/>
      <c r="BD32" s="8"/>
      <c r="BE32" s="8"/>
      <c r="BF32" s="8"/>
      <c r="BG32" s="8"/>
      <c r="BX32" s="2"/>
      <c r="CB32" s="39"/>
      <c r="CG32" s="40">
        <v>0</v>
      </c>
      <c r="CH32" s="40">
        <v>0</v>
      </c>
      <c r="CI32" s="40"/>
      <c r="CJ32" s="40"/>
    </row>
    <row r="33" spans="1:88" ht="16.350000000000001" customHeight="1" x14ac:dyDescent="0.2">
      <c r="A33" s="114" t="s">
        <v>53</v>
      </c>
      <c r="B33" s="42">
        <f t="shared" si="2"/>
        <v>0</v>
      </c>
      <c r="C33" s="43">
        <f t="shared" si="3"/>
        <v>0</v>
      </c>
      <c r="D33" s="68">
        <f t="shared" si="3"/>
        <v>0</v>
      </c>
      <c r="E33" s="45"/>
      <c r="F33" s="46"/>
      <c r="G33" s="45"/>
      <c r="H33" s="47"/>
      <c r="I33" s="45"/>
      <c r="J33" s="47"/>
      <c r="K33" s="45"/>
      <c r="L33" s="47"/>
      <c r="M33" s="45"/>
      <c r="N33" s="47"/>
      <c r="O33" s="45"/>
      <c r="P33" s="47"/>
      <c r="Q33" s="110"/>
      <c r="R33" s="47"/>
      <c r="S33" s="45"/>
      <c r="T33" s="47"/>
      <c r="U33" s="45"/>
      <c r="V33" s="47"/>
      <c r="W33" s="45"/>
      <c r="X33" s="47"/>
      <c r="Y33" s="45"/>
      <c r="Z33" s="47"/>
      <c r="AA33" s="45"/>
      <c r="AB33" s="47"/>
      <c r="AC33" s="110"/>
      <c r="AD33" s="47"/>
      <c r="AE33" s="45"/>
      <c r="AF33" s="47"/>
      <c r="AG33" s="110"/>
      <c r="AH33" s="47"/>
      <c r="AI33" s="45"/>
      <c r="AJ33" s="47"/>
      <c r="AK33" s="110"/>
      <c r="AL33" s="47"/>
      <c r="AM33" s="111"/>
      <c r="AN33" s="55"/>
      <c r="AO33" s="52"/>
      <c r="AP33" s="51"/>
      <c r="AQ33" s="51"/>
      <c r="AR33" s="51"/>
      <c r="AS33" s="52"/>
      <c r="AT33" s="37"/>
      <c r="AU33" s="38"/>
      <c r="AV33" s="38"/>
      <c r="AW33" s="38"/>
      <c r="AX33" s="38"/>
      <c r="AY33" s="38"/>
      <c r="AZ33" s="38"/>
      <c r="BA33" s="38"/>
      <c r="BB33" s="38"/>
      <c r="BC33" s="8"/>
      <c r="BD33" s="8"/>
      <c r="BE33" s="8"/>
      <c r="BF33" s="8"/>
      <c r="BG33" s="8"/>
      <c r="BX33" s="2"/>
      <c r="CB33" s="39"/>
      <c r="CG33" s="40">
        <v>0</v>
      </c>
      <c r="CH33" s="40">
        <v>0</v>
      </c>
      <c r="CI33" s="40"/>
      <c r="CJ33" s="40"/>
    </row>
    <row r="34" spans="1:88" ht="16.350000000000001" customHeight="1" x14ac:dyDescent="0.2">
      <c r="A34" s="114" t="s">
        <v>54</v>
      </c>
      <c r="B34" s="42">
        <f t="shared" si="2"/>
        <v>0</v>
      </c>
      <c r="C34" s="43">
        <f>SUM(O34+Q34+S34+U34+W34+Y34+AA34)</f>
        <v>0</v>
      </c>
      <c r="D34" s="68">
        <f>SUM(P34+R34+T34+V34+X34+Z34+AB34)</f>
        <v>0</v>
      </c>
      <c r="E34" s="60"/>
      <c r="F34" s="61"/>
      <c r="G34" s="60"/>
      <c r="H34" s="69"/>
      <c r="I34" s="60"/>
      <c r="J34" s="69"/>
      <c r="K34" s="60"/>
      <c r="L34" s="69"/>
      <c r="M34" s="60"/>
      <c r="N34" s="69"/>
      <c r="O34" s="45"/>
      <c r="P34" s="47"/>
      <c r="Q34" s="110"/>
      <c r="R34" s="47"/>
      <c r="S34" s="45"/>
      <c r="T34" s="47"/>
      <c r="U34" s="45"/>
      <c r="V34" s="47"/>
      <c r="W34" s="45"/>
      <c r="X34" s="47"/>
      <c r="Y34" s="45"/>
      <c r="Z34" s="47"/>
      <c r="AA34" s="45"/>
      <c r="AB34" s="70"/>
      <c r="AC34" s="115"/>
      <c r="AD34" s="69"/>
      <c r="AE34" s="60"/>
      <c r="AF34" s="69"/>
      <c r="AG34" s="115"/>
      <c r="AH34" s="69"/>
      <c r="AI34" s="60"/>
      <c r="AJ34" s="69"/>
      <c r="AK34" s="115"/>
      <c r="AL34" s="69"/>
      <c r="AM34" s="116"/>
      <c r="AN34" s="50"/>
      <c r="AO34" s="52"/>
      <c r="AP34" s="51"/>
      <c r="AQ34" s="51"/>
      <c r="AR34" s="51"/>
      <c r="AS34" s="52"/>
      <c r="AT34" s="37"/>
      <c r="AU34" s="38"/>
      <c r="AV34" s="38"/>
      <c r="AW34" s="38"/>
      <c r="AX34" s="38"/>
      <c r="AY34" s="38"/>
      <c r="AZ34" s="38"/>
      <c r="BA34" s="38"/>
      <c r="BB34" s="38"/>
      <c r="BC34" s="8"/>
      <c r="BD34" s="8"/>
      <c r="BE34" s="8"/>
      <c r="BF34" s="8"/>
      <c r="BG34" s="8"/>
      <c r="BX34" s="2"/>
      <c r="CB34" s="39"/>
      <c r="CG34" s="40">
        <v>0</v>
      </c>
      <c r="CH34" s="40">
        <v>0</v>
      </c>
      <c r="CI34" s="40"/>
      <c r="CJ34" s="40"/>
    </row>
    <row r="35" spans="1:88" ht="16.350000000000001" customHeight="1" x14ac:dyDescent="0.2">
      <c r="A35" s="114" t="s">
        <v>55</v>
      </c>
      <c r="B35" s="42">
        <f>SUM(C35:D35)</f>
        <v>0</v>
      </c>
      <c r="C35" s="43">
        <f>SUM(E35+G35+I35+K35+M35+O35+Q35+S35+U35+W35+Y35+AA35+AC35+AE35+AG35+AI35+AK35+AM35)</f>
        <v>0</v>
      </c>
      <c r="D35" s="68">
        <f t="shared" ref="C35:D44" si="4">SUM(F35+H35+J35+L35+N35+P35+R35+T35+V35+X35+Z35+AB35+AD35+AF35+AH35+AJ35+AL35+AN35)</f>
        <v>0</v>
      </c>
      <c r="E35" s="45"/>
      <c r="F35" s="46"/>
      <c r="G35" s="45"/>
      <c r="H35" s="47"/>
      <c r="I35" s="45"/>
      <c r="J35" s="47"/>
      <c r="K35" s="45"/>
      <c r="L35" s="47"/>
      <c r="M35" s="45"/>
      <c r="N35" s="47"/>
      <c r="O35" s="45"/>
      <c r="P35" s="47"/>
      <c r="Q35" s="110"/>
      <c r="R35" s="47"/>
      <c r="S35" s="45"/>
      <c r="T35" s="47"/>
      <c r="U35" s="45"/>
      <c r="V35" s="47"/>
      <c r="W35" s="45"/>
      <c r="X35" s="47"/>
      <c r="Y35" s="45"/>
      <c r="Z35" s="47"/>
      <c r="AA35" s="45"/>
      <c r="AB35" s="47"/>
      <c r="AC35" s="110"/>
      <c r="AD35" s="47"/>
      <c r="AE35" s="45"/>
      <c r="AF35" s="47"/>
      <c r="AG35" s="110"/>
      <c r="AH35" s="47"/>
      <c r="AI35" s="45"/>
      <c r="AJ35" s="47"/>
      <c r="AK35" s="110"/>
      <c r="AL35" s="47"/>
      <c r="AM35" s="111"/>
      <c r="AN35" s="55"/>
      <c r="AO35" s="112"/>
      <c r="AP35" s="113"/>
      <c r="AQ35" s="113"/>
      <c r="AR35" s="113"/>
      <c r="AS35" s="112"/>
      <c r="AT35" s="37"/>
      <c r="AU35" s="38"/>
      <c r="AV35" s="38"/>
      <c r="AW35" s="38"/>
      <c r="AX35" s="38"/>
      <c r="AY35" s="38"/>
      <c r="AZ35" s="38"/>
      <c r="BA35" s="38"/>
      <c r="BB35" s="38"/>
      <c r="BC35" s="8"/>
      <c r="BD35" s="8"/>
      <c r="BE35" s="8"/>
      <c r="BF35" s="8"/>
      <c r="BG35" s="8"/>
      <c r="BX35" s="2"/>
      <c r="CB35" s="39"/>
      <c r="CG35" s="40">
        <v>0</v>
      </c>
      <c r="CH35" s="40">
        <v>0</v>
      </c>
      <c r="CI35" s="40"/>
      <c r="CJ35" s="40"/>
    </row>
    <row r="36" spans="1:88" ht="16.350000000000001" customHeight="1" x14ac:dyDescent="0.2">
      <c r="A36" s="114" t="s">
        <v>56</v>
      </c>
      <c r="B36" s="117">
        <f>SUM(C36:D36)</f>
        <v>0</v>
      </c>
      <c r="C36" s="118">
        <f>SUM(K36+M36+O36+Q36+S36+U36+W36+Y36+AA36+AC36+AE36+AG36+AI36+AK36+AM36)</f>
        <v>0</v>
      </c>
      <c r="D36" s="68">
        <f>SUM(L36+N36+P36+R36+T36+V36+X36+Z36+AB36+AD36+AF36+AH36+AJ36+AL36+AN36)</f>
        <v>0</v>
      </c>
      <c r="E36" s="119"/>
      <c r="F36" s="120"/>
      <c r="G36" s="119"/>
      <c r="H36" s="121"/>
      <c r="I36" s="119"/>
      <c r="J36" s="121"/>
      <c r="K36" s="45"/>
      <c r="L36" s="47"/>
      <c r="M36" s="45"/>
      <c r="N36" s="47"/>
      <c r="O36" s="45"/>
      <c r="P36" s="47"/>
      <c r="Q36" s="110"/>
      <c r="R36" s="47"/>
      <c r="S36" s="45"/>
      <c r="T36" s="47"/>
      <c r="U36" s="45"/>
      <c r="V36" s="47"/>
      <c r="W36" s="45"/>
      <c r="X36" s="47"/>
      <c r="Y36" s="45"/>
      <c r="Z36" s="47"/>
      <c r="AA36" s="45"/>
      <c r="AB36" s="47"/>
      <c r="AC36" s="110"/>
      <c r="AD36" s="47"/>
      <c r="AE36" s="45"/>
      <c r="AF36" s="47"/>
      <c r="AG36" s="110"/>
      <c r="AH36" s="47"/>
      <c r="AI36" s="45"/>
      <c r="AJ36" s="47"/>
      <c r="AK36" s="110"/>
      <c r="AL36" s="47"/>
      <c r="AM36" s="111"/>
      <c r="AN36" s="55"/>
      <c r="AO36" s="112"/>
      <c r="AP36" s="113"/>
      <c r="AQ36" s="113"/>
      <c r="AR36" s="113"/>
      <c r="AS36" s="112"/>
      <c r="AT36" s="37"/>
      <c r="AU36" s="38"/>
      <c r="AV36" s="38"/>
      <c r="AW36" s="38"/>
      <c r="AX36" s="38"/>
      <c r="AY36" s="38"/>
      <c r="AZ36" s="38"/>
      <c r="BA36" s="38"/>
      <c r="BB36" s="38"/>
      <c r="BC36" s="8"/>
      <c r="BD36" s="8"/>
      <c r="BE36" s="8"/>
      <c r="BF36" s="8"/>
      <c r="BG36" s="8"/>
      <c r="BX36" s="2"/>
      <c r="CB36" s="39"/>
      <c r="CG36" s="40">
        <v>0</v>
      </c>
      <c r="CH36" s="40">
        <v>0</v>
      </c>
      <c r="CI36" s="40"/>
      <c r="CJ36" s="40"/>
    </row>
    <row r="37" spans="1:88" ht="16.350000000000001" customHeight="1" x14ac:dyDescent="0.2">
      <c r="A37" s="62" t="s">
        <v>57</v>
      </c>
      <c r="B37" s="42">
        <f t="shared" si="2"/>
        <v>0</v>
      </c>
      <c r="C37" s="43">
        <f t="shared" si="4"/>
        <v>0</v>
      </c>
      <c r="D37" s="44">
        <f t="shared" si="4"/>
        <v>0</v>
      </c>
      <c r="E37" s="45"/>
      <c r="F37" s="46"/>
      <c r="G37" s="45"/>
      <c r="H37" s="47"/>
      <c r="I37" s="45"/>
      <c r="J37" s="47"/>
      <c r="K37" s="45"/>
      <c r="L37" s="47"/>
      <c r="M37" s="45"/>
      <c r="N37" s="47"/>
      <c r="O37" s="45"/>
      <c r="P37" s="47"/>
      <c r="Q37" s="110"/>
      <c r="R37" s="47"/>
      <c r="S37" s="45"/>
      <c r="T37" s="47"/>
      <c r="U37" s="45"/>
      <c r="V37" s="47"/>
      <c r="W37" s="45"/>
      <c r="X37" s="47"/>
      <c r="Y37" s="45"/>
      <c r="Z37" s="47"/>
      <c r="AA37" s="45"/>
      <c r="AB37" s="47"/>
      <c r="AC37" s="110"/>
      <c r="AD37" s="47"/>
      <c r="AE37" s="45"/>
      <c r="AF37" s="47"/>
      <c r="AG37" s="110"/>
      <c r="AH37" s="47"/>
      <c r="AI37" s="45"/>
      <c r="AJ37" s="47"/>
      <c r="AK37" s="110"/>
      <c r="AL37" s="47"/>
      <c r="AM37" s="111"/>
      <c r="AN37" s="55"/>
      <c r="AO37" s="52"/>
      <c r="AP37" s="51"/>
      <c r="AQ37" s="51"/>
      <c r="AR37" s="51"/>
      <c r="AS37" s="52"/>
      <c r="AT37" s="37"/>
      <c r="AU37" s="38"/>
      <c r="AV37" s="38"/>
      <c r="AW37" s="38"/>
      <c r="AX37" s="38"/>
      <c r="AY37" s="38"/>
      <c r="AZ37" s="38"/>
      <c r="BA37" s="38"/>
      <c r="BB37" s="38"/>
      <c r="BC37" s="8"/>
      <c r="BD37" s="8"/>
      <c r="BE37" s="8"/>
      <c r="BF37" s="8"/>
      <c r="BG37" s="8"/>
      <c r="BX37" s="2"/>
      <c r="CG37" s="40">
        <v>0</v>
      </c>
      <c r="CH37" s="40">
        <v>0</v>
      </c>
      <c r="CI37" s="40"/>
      <c r="CJ37" s="40"/>
    </row>
    <row r="38" spans="1:88" ht="16.350000000000001" customHeight="1" x14ac:dyDescent="0.2">
      <c r="A38" s="62" t="s">
        <v>58</v>
      </c>
      <c r="B38" s="42">
        <f>SUM(C38:D38)</f>
        <v>0</v>
      </c>
      <c r="C38" s="43">
        <f>SUM(E38+G38+I38+K38+M38+O38+Q38+S38+U38+W38+Y38+AA38+AC38+AE38+AG38+AI38+AK38+AM38)</f>
        <v>0</v>
      </c>
      <c r="D38" s="44">
        <f>SUM(F38+H38+J38+L38+N38+P38+R38+T38+V38+X38+Z38+AB38+AD38+AF38+AH38+AJ38+AL38+AN38)</f>
        <v>0</v>
      </c>
      <c r="E38" s="45"/>
      <c r="F38" s="46"/>
      <c r="G38" s="45"/>
      <c r="H38" s="47"/>
      <c r="I38" s="45"/>
      <c r="J38" s="47"/>
      <c r="K38" s="45"/>
      <c r="L38" s="47"/>
      <c r="M38" s="45"/>
      <c r="N38" s="47"/>
      <c r="O38" s="45"/>
      <c r="P38" s="47"/>
      <c r="Q38" s="110"/>
      <c r="R38" s="47"/>
      <c r="S38" s="45"/>
      <c r="T38" s="47"/>
      <c r="U38" s="45"/>
      <c r="V38" s="47"/>
      <c r="W38" s="45"/>
      <c r="X38" s="47"/>
      <c r="Y38" s="45"/>
      <c r="Z38" s="47"/>
      <c r="AA38" s="45"/>
      <c r="AB38" s="47"/>
      <c r="AC38" s="110"/>
      <c r="AD38" s="47"/>
      <c r="AE38" s="45"/>
      <c r="AF38" s="47"/>
      <c r="AG38" s="110"/>
      <c r="AH38" s="47"/>
      <c r="AI38" s="45"/>
      <c r="AJ38" s="47"/>
      <c r="AK38" s="110"/>
      <c r="AL38" s="47"/>
      <c r="AM38" s="111"/>
      <c r="AN38" s="55"/>
      <c r="AO38" s="52"/>
      <c r="AP38" s="51"/>
      <c r="AQ38" s="51"/>
      <c r="AR38" s="51"/>
      <c r="AS38" s="52"/>
      <c r="AT38" s="37"/>
      <c r="AU38" s="38"/>
      <c r="AV38" s="38"/>
      <c r="AW38" s="38"/>
      <c r="AX38" s="38"/>
      <c r="AY38" s="38"/>
      <c r="AZ38" s="38"/>
      <c r="BA38" s="38"/>
      <c r="BB38" s="38"/>
      <c r="BC38" s="8"/>
      <c r="BD38" s="8"/>
      <c r="BE38" s="8"/>
      <c r="BF38" s="8"/>
      <c r="BG38" s="8"/>
      <c r="BX38" s="2"/>
      <c r="CG38" s="40"/>
      <c r="CH38" s="40"/>
      <c r="CI38" s="40"/>
      <c r="CJ38" s="40"/>
    </row>
    <row r="39" spans="1:88" ht="16.350000000000001" customHeight="1" x14ac:dyDescent="0.2">
      <c r="A39" s="62" t="s">
        <v>59</v>
      </c>
      <c r="B39" s="42">
        <f>SUM(C39:D39)</f>
        <v>0</v>
      </c>
      <c r="C39" s="43">
        <f>SUM(E39+G39+I39+K39+M39+O39+Q39+S39+U39+W39+Y39+AA39+AC39+AE39+AG39+AI39+AK39+AM39)</f>
        <v>0</v>
      </c>
      <c r="D39" s="44">
        <f>SUM(F39+H39+J39+L39+N39+P39+R39+T39+V39+X39+Z39+AB39+AD39+AF39+AH39+AJ39+AL39+AN39)</f>
        <v>0</v>
      </c>
      <c r="E39" s="45"/>
      <c r="F39" s="46"/>
      <c r="G39" s="45"/>
      <c r="H39" s="47"/>
      <c r="I39" s="45"/>
      <c r="J39" s="47"/>
      <c r="K39" s="45"/>
      <c r="L39" s="47"/>
      <c r="M39" s="45"/>
      <c r="N39" s="47"/>
      <c r="O39" s="45"/>
      <c r="P39" s="47"/>
      <c r="Q39" s="110"/>
      <c r="R39" s="47"/>
      <c r="S39" s="45"/>
      <c r="T39" s="47"/>
      <c r="U39" s="45"/>
      <c r="V39" s="47"/>
      <c r="W39" s="45"/>
      <c r="X39" s="47"/>
      <c r="Y39" s="45"/>
      <c r="Z39" s="47"/>
      <c r="AA39" s="45"/>
      <c r="AB39" s="47"/>
      <c r="AC39" s="110"/>
      <c r="AD39" s="47"/>
      <c r="AE39" s="45"/>
      <c r="AF39" s="47"/>
      <c r="AG39" s="110"/>
      <c r="AH39" s="47"/>
      <c r="AI39" s="45"/>
      <c r="AJ39" s="47"/>
      <c r="AK39" s="110"/>
      <c r="AL39" s="47"/>
      <c r="AM39" s="111"/>
      <c r="AN39" s="55"/>
      <c r="AO39" s="52"/>
      <c r="AP39" s="51"/>
      <c r="AQ39" s="51"/>
      <c r="AR39" s="51"/>
      <c r="AS39" s="52"/>
      <c r="AT39" s="37"/>
      <c r="AU39" s="38"/>
      <c r="AV39" s="38"/>
      <c r="AW39" s="38"/>
      <c r="AX39" s="38"/>
      <c r="AY39" s="38"/>
      <c r="AZ39" s="38"/>
      <c r="BA39" s="38"/>
      <c r="BB39" s="38"/>
      <c r="BC39" s="8"/>
      <c r="BD39" s="8"/>
      <c r="BE39" s="8"/>
      <c r="BF39" s="8"/>
      <c r="BG39" s="8"/>
      <c r="BX39" s="2"/>
      <c r="CG39" s="40"/>
      <c r="CH39" s="40"/>
      <c r="CI39" s="40"/>
      <c r="CJ39" s="40"/>
    </row>
    <row r="40" spans="1:88" ht="16.350000000000001" customHeight="1" x14ac:dyDescent="0.2">
      <c r="A40" s="62" t="s">
        <v>60</v>
      </c>
      <c r="B40" s="42">
        <f t="shared" si="2"/>
        <v>0</v>
      </c>
      <c r="C40" s="43">
        <f t="shared" si="4"/>
        <v>0</v>
      </c>
      <c r="D40" s="44">
        <f t="shared" si="4"/>
        <v>0</v>
      </c>
      <c r="E40" s="45"/>
      <c r="F40" s="46"/>
      <c r="G40" s="45"/>
      <c r="H40" s="47"/>
      <c r="I40" s="45"/>
      <c r="J40" s="47"/>
      <c r="K40" s="45"/>
      <c r="L40" s="47"/>
      <c r="M40" s="45"/>
      <c r="N40" s="47"/>
      <c r="O40" s="45"/>
      <c r="P40" s="47"/>
      <c r="Q40" s="110"/>
      <c r="R40" s="47"/>
      <c r="S40" s="45"/>
      <c r="T40" s="47"/>
      <c r="U40" s="45"/>
      <c r="V40" s="47"/>
      <c r="W40" s="45"/>
      <c r="X40" s="47"/>
      <c r="Y40" s="45"/>
      <c r="Z40" s="47"/>
      <c r="AA40" s="45"/>
      <c r="AB40" s="47"/>
      <c r="AC40" s="110"/>
      <c r="AD40" s="47"/>
      <c r="AE40" s="45"/>
      <c r="AF40" s="47"/>
      <c r="AG40" s="110"/>
      <c r="AH40" s="47"/>
      <c r="AI40" s="45"/>
      <c r="AJ40" s="47"/>
      <c r="AK40" s="110"/>
      <c r="AL40" s="47"/>
      <c r="AM40" s="111"/>
      <c r="AN40" s="55"/>
      <c r="AO40" s="52"/>
      <c r="AP40" s="51"/>
      <c r="AQ40" s="51"/>
      <c r="AR40" s="51"/>
      <c r="AS40" s="52"/>
      <c r="AT40" s="37"/>
      <c r="AU40" s="38"/>
      <c r="AV40" s="38"/>
      <c r="AW40" s="38"/>
      <c r="AX40" s="38"/>
      <c r="AY40" s="38"/>
      <c r="AZ40" s="38"/>
      <c r="BA40" s="38"/>
      <c r="BB40" s="38"/>
      <c r="BC40" s="8"/>
      <c r="BD40" s="8"/>
      <c r="BE40" s="8"/>
      <c r="BF40" s="8"/>
      <c r="BG40" s="8"/>
      <c r="BX40" s="2"/>
      <c r="CG40" s="40"/>
      <c r="CH40" s="40"/>
      <c r="CI40" s="40"/>
      <c r="CJ40" s="40"/>
    </row>
    <row r="41" spans="1:88" ht="16.350000000000001" customHeight="1" x14ac:dyDescent="0.2">
      <c r="A41" s="62" t="s">
        <v>61</v>
      </c>
      <c r="B41" s="42">
        <f t="shared" si="2"/>
        <v>0</v>
      </c>
      <c r="C41" s="43">
        <f t="shared" si="4"/>
        <v>0</v>
      </c>
      <c r="D41" s="44">
        <f t="shared" si="4"/>
        <v>0</v>
      </c>
      <c r="E41" s="45"/>
      <c r="F41" s="46"/>
      <c r="G41" s="45"/>
      <c r="H41" s="47"/>
      <c r="I41" s="45"/>
      <c r="J41" s="47"/>
      <c r="K41" s="45"/>
      <c r="L41" s="47"/>
      <c r="M41" s="45"/>
      <c r="N41" s="47"/>
      <c r="O41" s="45"/>
      <c r="P41" s="47"/>
      <c r="Q41" s="110"/>
      <c r="R41" s="47"/>
      <c r="S41" s="45"/>
      <c r="T41" s="47"/>
      <c r="U41" s="45"/>
      <c r="V41" s="47"/>
      <c r="W41" s="45"/>
      <c r="X41" s="47"/>
      <c r="Y41" s="45"/>
      <c r="Z41" s="47"/>
      <c r="AA41" s="45"/>
      <c r="AB41" s="47"/>
      <c r="AC41" s="110"/>
      <c r="AD41" s="47"/>
      <c r="AE41" s="45"/>
      <c r="AF41" s="47"/>
      <c r="AG41" s="110"/>
      <c r="AH41" s="47"/>
      <c r="AI41" s="45"/>
      <c r="AJ41" s="47"/>
      <c r="AK41" s="110"/>
      <c r="AL41" s="47"/>
      <c r="AM41" s="111"/>
      <c r="AN41" s="55"/>
      <c r="AO41" s="75"/>
      <c r="AP41" s="74"/>
      <c r="AQ41" s="74"/>
      <c r="AR41" s="74"/>
      <c r="AS41" s="75"/>
      <c r="AT41" s="37"/>
      <c r="AU41" s="38"/>
      <c r="AV41" s="38"/>
      <c r="AW41" s="38"/>
      <c r="AX41" s="38"/>
      <c r="AY41" s="38"/>
      <c r="AZ41" s="38"/>
      <c r="BA41" s="38"/>
      <c r="BB41" s="38"/>
      <c r="BC41" s="8"/>
      <c r="BD41" s="8"/>
      <c r="BE41" s="8"/>
      <c r="BF41" s="8"/>
      <c r="BG41" s="8"/>
      <c r="BX41" s="2"/>
      <c r="CG41" s="40"/>
      <c r="CH41" s="40"/>
      <c r="CI41" s="40"/>
      <c r="CJ41" s="40"/>
    </row>
    <row r="42" spans="1:88" ht="16.350000000000001" customHeight="1" x14ac:dyDescent="0.2">
      <c r="A42" s="62" t="s">
        <v>62</v>
      </c>
      <c r="B42" s="42">
        <f t="shared" si="2"/>
        <v>0</v>
      </c>
      <c r="C42" s="43">
        <f t="shared" si="4"/>
        <v>0</v>
      </c>
      <c r="D42" s="44">
        <f t="shared" si="4"/>
        <v>0</v>
      </c>
      <c r="E42" s="45"/>
      <c r="F42" s="46"/>
      <c r="G42" s="45"/>
      <c r="H42" s="47"/>
      <c r="I42" s="45"/>
      <c r="J42" s="47"/>
      <c r="K42" s="45"/>
      <c r="L42" s="47"/>
      <c r="M42" s="45"/>
      <c r="N42" s="47"/>
      <c r="O42" s="45"/>
      <c r="P42" s="47"/>
      <c r="Q42" s="110"/>
      <c r="R42" s="47"/>
      <c r="S42" s="45"/>
      <c r="T42" s="47"/>
      <c r="U42" s="45"/>
      <c r="V42" s="47"/>
      <c r="W42" s="45"/>
      <c r="X42" s="47"/>
      <c r="Y42" s="45"/>
      <c r="Z42" s="47"/>
      <c r="AA42" s="45"/>
      <c r="AB42" s="47"/>
      <c r="AC42" s="110"/>
      <c r="AD42" s="47"/>
      <c r="AE42" s="45"/>
      <c r="AF42" s="47"/>
      <c r="AG42" s="110"/>
      <c r="AH42" s="47"/>
      <c r="AI42" s="45"/>
      <c r="AJ42" s="47"/>
      <c r="AK42" s="110"/>
      <c r="AL42" s="47"/>
      <c r="AM42" s="111"/>
      <c r="AN42" s="55"/>
      <c r="AO42" s="75"/>
      <c r="AP42" s="74"/>
      <c r="AQ42" s="74"/>
      <c r="AR42" s="74"/>
      <c r="AS42" s="75"/>
      <c r="AT42" s="37"/>
      <c r="AU42" s="38"/>
      <c r="AV42" s="38"/>
      <c r="AW42" s="38"/>
      <c r="AX42" s="38"/>
      <c r="AY42" s="38"/>
      <c r="AZ42" s="38"/>
      <c r="BA42" s="38"/>
      <c r="BB42" s="38"/>
      <c r="BC42" s="8"/>
      <c r="BD42" s="8"/>
      <c r="BE42" s="8"/>
      <c r="BF42" s="8"/>
      <c r="BG42" s="8"/>
      <c r="BX42" s="2"/>
      <c r="CG42" s="40"/>
      <c r="CH42" s="40"/>
      <c r="CI42" s="40"/>
      <c r="CJ42" s="40"/>
    </row>
    <row r="43" spans="1:88" ht="16.350000000000001" customHeight="1" x14ac:dyDescent="0.2">
      <c r="A43" s="62" t="s">
        <v>63</v>
      </c>
      <c r="B43" s="42">
        <f t="shared" si="2"/>
        <v>0</v>
      </c>
      <c r="C43" s="43">
        <f t="shared" si="4"/>
        <v>0</v>
      </c>
      <c r="D43" s="44">
        <f t="shared" si="4"/>
        <v>0</v>
      </c>
      <c r="E43" s="45"/>
      <c r="F43" s="46"/>
      <c r="G43" s="45"/>
      <c r="H43" s="47"/>
      <c r="I43" s="45"/>
      <c r="J43" s="47"/>
      <c r="K43" s="45"/>
      <c r="L43" s="47"/>
      <c r="M43" s="45"/>
      <c r="N43" s="47"/>
      <c r="O43" s="45"/>
      <c r="P43" s="47"/>
      <c r="Q43" s="110"/>
      <c r="R43" s="47"/>
      <c r="S43" s="45"/>
      <c r="T43" s="47"/>
      <c r="U43" s="45"/>
      <c r="V43" s="47"/>
      <c r="W43" s="45"/>
      <c r="X43" s="47"/>
      <c r="Y43" s="45"/>
      <c r="Z43" s="47"/>
      <c r="AA43" s="45"/>
      <c r="AB43" s="47"/>
      <c r="AC43" s="110"/>
      <c r="AD43" s="47"/>
      <c r="AE43" s="45"/>
      <c r="AF43" s="47"/>
      <c r="AG43" s="110"/>
      <c r="AH43" s="47"/>
      <c r="AI43" s="45"/>
      <c r="AJ43" s="47"/>
      <c r="AK43" s="110"/>
      <c r="AL43" s="47"/>
      <c r="AM43" s="111"/>
      <c r="AN43" s="55"/>
      <c r="AO43" s="75"/>
      <c r="AP43" s="74"/>
      <c r="AQ43" s="74"/>
      <c r="AR43" s="74"/>
      <c r="AS43" s="75"/>
      <c r="AT43" s="37"/>
      <c r="AU43" s="38"/>
      <c r="AV43" s="38"/>
      <c r="AW43" s="38"/>
      <c r="AX43" s="38"/>
      <c r="AY43" s="38"/>
      <c r="AZ43" s="38"/>
      <c r="BA43" s="38"/>
      <c r="BB43" s="38"/>
      <c r="BC43" s="8"/>
      <c r="BD43" s="8"/>
      <c r="BE43" s="8"/>
      <c r="BF43" s="8"/>
      <c r="BG43" s="8"/>
      <c r="BX43" s="2"/>
      <c r="CG43" s="40"/>
      <c r="CH43" s="40"/>
      <c r="CI43" s="40"/>
      <c r="CJ43" s="40"/>
    </row>
    <row r="44" spans="1:88" ht="16.350000000000001" customHeight="1" x14ac:dyDescent="0.2">
      <c r="A44" s="122" t="s">
        <v>64</v>
      </c>
      <c r="B44" s="123">
        <f t="shared" si="2"/>
        <v>0</v>
      </c>
      <c r="C44" s="124">
        <f t="shared" si="4"/>
        <v>0</v>
      </c>
      <c r="D44" s="125">
        <f t="shared" si="4"/>
        <v>0</v>
      </c>
      <c r="E44" s="88"/>
      <c r="F44" s="89"/>
      <c r="G44" s="88"/>
      <c r="H44" s="87"/>
      <c r="I44" s="88"/>
      <c r="J44" s="87"/>
      <c r="K44" s="88"/>
      <c r="L44" s="87"/>
      <c r="M44" s="88"/>
      <c r="N44" s="87"/>
      <c r="O44" s="88"/>
      <c r="P44" s="87"/>
      <c r="Q44" s="126"/>
      <c r="R44" s="87"/>
      <c r="S44" s="88"/>
      <c r="T44" s="87"/>
      <c r="U44" s="88"/>
      <c r="V44" s="87"/>
      <c r="W44" s="88"/>
      <c r="X44" s="87"/>
      <c r="Y44" s="88"/>
      <c r="Z44" s="87"/>
      <c r="AA44" s="88"/>
      <c r="AB44" s="87"/>
      <c r="AC44" s="126"/>
      <c r="AD44" s="87"/>
      <c r="AE44" s="88"/>
      <c r="AF44" s="87"/>
      <c r="AG44" s="126"/>
      <c r="AH44" s="87"/>
      <c r="AI44" s="88"/>
      <c r="AJ44" s="87"/>
      <c r="AK44" s="126"/>
      <c r="AL44" s="87"/>
      <c r="AM44" s="127"/>
      <c r="AN44" s="92"/>
      <c r="AO44" s="94"/>
      <c r="AP44" s="93"/>
      <c r="AQ44" s="93"/>
      <c r="AR44" s="93"/>
      <c r="AS44" s="94"/>
      <c r="AT44" s="37"/>
      <c r="AU44" s="38"/>
      <c r="AV44" s="38"/>
      <c r="AW44" s="38"/>
      <c r="AX44" s="38"/>
      <c r="AY44" s="38"/>
      <c r="AZ44" s="38"/>
      <c r="BA44" s="38"/>
      <c r="BB44" s="38"/>
      <c r="BC44" s="8"/>
      <c r="BD44" s="8"/>
      <c r="BE44" s="8"/>
      <c r="BF44" s="8"/>
      <c r="BG44" s="8"/>
      <c r="BX44" s="2"/>
      <c r="CG44" s="40"/>
      <c r="CH44" s="40"/>
      <c r="CI44" s="40"/>
      <c r="CJ44" s="40"/>
    </row>
    <row r="45" spans="1:88" ht="31.35" customHeight="1" x14ac:dyDescent="0.2">
      <c r="A45" s="9" t="s">
        <v>65</v>
      </c>
      <c r="B45" s="9"/>
      <c r="C45" s="9"/>
      <c r="D45" s="9"/>
      <c r="E45" s="9"/>
      <c r="F45" s="9"/>
      <c r="G45" s="9"/>
      <c r="H45" s="9"/>
      <c r="I45" s="10"/>
      <c r="J45" s="10"/>
      <c r="K45" s="10"/>
      <c r="L45" s="10"/>
      <c r="M45" s="10"/>
      <c r="N45" s="6"/>
      <c r="O45" s="6"/>
      <c r="P45" s="6"/>
      <c r="Q45" s="6"/>
      <c r="R45" s="6"/>
      <c r="S45" s="6"/>
      <c r="T45" s="6"/>
      <c r="U45" s="6"/>
      <c r="V45" s="6"/>
      <c r="W45" s="6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28"/>
      <c r="AP45" s="129"/>
      <c r="AQ45" s="130"/>
      <c r="AR45" s="737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CG45" s="40"/>
      <c r="CH45" s="40"/>
      <c r="CI45" s="40"/>
      <c r="CJ45" s="40"/>
    </row>
    <row r="46" spans="1:88" ht="16.350000000000001" customHeight="1" x14ac:dyDescent="0.25">
      <c r="A46" s="3087" t="s">
        <v>49</v>
      </c>
      <c r="B46" s="3253" t="s">
        <v>4</v>
      </c>
      <c r="C46" s="3587" t="s">
        <v>66</v>
      </c>
      <c r="D46" s="3403"/>
      <c r="E46" s="3403"/>
      <c r="F46" s="3405"/>
      <c r="G46" s="3587" t="s">
        <v>67</v>
      </c>
      <c r="H46" s="3403"/>
      <c r="I46" s="3403"/>
      <c r="J46" s="3405"/>
      <c r="K46" s="6"/>
      <c r="L46" s="2973"/>
      <c r="M46" s="2973"/>
      <c r="N46" s="2973"/>
      <c r="O46" s="2973"/>
      <c r="P46" s="2973"/>
      <c r="Q46" s="2973"/>
      <c r="R46" s="2973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738"/>
      <c r="AR46" s="133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CG46" s="40"/>
      <c r="CH46" s="40"/>
      <c r="CI46" s="40"/>
      <c r="CJ46" s="40"/>
    </row>
    <row r="47" spans="1:88" ht="27.75" customHeight="1" x14ac:dyDescent="0.2">
      <c r="A47" s="3577"/>
      <c r="B47" s="3505"/>
      <c r="C47" s="1158" t="s">
        <v>68</v>
      </c>
      <c r="D47" s="1158" t="s">
        <v>69</v>
      </c>
      <c r="E47" s="1136" t="s">
        <v>70</v>
      </c>
      <c r="F47" s="925" t="s">
        <v>71</v>
      </c>
      <c r="G47" s="1158" t="s">
        <v>68</v>
      </c>
      <c r="H47" s="1158" t="s">
        <v>69</v>
      </c>
      <c r="I47" s="1136" t="s">
        <v>70</v>
      </c>
      <c r="J47" s="925" t="s">
        <v>71</v>
      </c>
      <c r="K47" s="6"/>
      <c r="L47" s="1159"/>
      <c r="M47" s="1159"/>
      <c r="N47" s="1160"/>
      <c r="O47" s="1159"/>
      <c r="P47" s="1159"/>
      <c r="Q47" s="1159"/>
      <c r="R47" s="1159"/>
      <c r="S47" s="1159"/>
      <c r="T47" s="1159"/>
      <c r="U47" s="1159"/>
      <c r="V47" s="1159"/>
      <c r="W47" s="1159"/>
      <c r="X47" s="1159"/>
      <c r="Y47" s="1159"/>
      <c r="Z47" s="1159"/>
      <c r="AA47" s="1159"/>
      <c r="AB47" s="1159"/>
      <c r="AC47" s="1159"/>
      <c r="AD47" s="1159"/>
      <c r="AE47" s="1159"/>
      <c r="AF47" s="1159"/>
      <c r="AG47" s="1159"/>
      <c r="AH47" s="1159"/>
      <c r="AI47" s="1159"/>
      <c r="AJ47" s="1159"/>
      <c r="AK47" s="1159"/>
      <c r="AL47" s="1159"/>
      <c r="AM47" s="1159"/>
      <c r="AN47" s="1159"/>
      <c r="AO47" s="1159"/>
      <c r="AP47" s="1159"/>
      <c r="AQ47" s="1161"/>
      <c r="AR47" s="1161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CG47" s="40"/>
      <c r="CH47" s="40"/>
      <c r="CI47" s="40"/>
      <c r="CJ47" s="40"/>
    </row>
    <row r="48" spans="1:88" ht="16.350000000000001" customHeight="1" x14ac:dyDescent="0.2">
      <c r="A48" s="138" t="s">
        <v>72</v>
      </c>
      <c r="B48" s="139">
        <f>SUM(C48:J48)</f>
        <v>0</v>
      </c>
      <c r="C48" s="1143"/>
      <c r="D48" s="955"/>
      <c r="E48" s="955"/>
      <c r="F48" s="1144"/>
      <c r="G48" s="1143"/>
      <c r="H48" s="955"/>
      <c r="I48" s="955"/>
      <c r="J48" s="995"/>
      <c r="K48" s="141"/>
      <c r="L48" s="992"/>
      <c r="M48" s="992"/>
      <c r="N48" s="1162"/>
      <c r="O48" s="992"/>
      <c r="P48" s="992"/>
      <c r="Q48" s="992"/>
      <c r="R48" s="992"/>
      <c r="S48" s="992"/>
      <c r="T48" s="992"/>
      <c r="U48" s="992"/>
      <c r="V48" s="992"/>
      <c r="W48" s="992"/>
      <c r="X48" s="980"/>
      <c r="Y48" s="980"/>
      <c r="Z48" s="980"/>
      <c r="AA48" s="980"/>
      <c r="AB48" s="980"/>
      <c r="AC48" s="980"/>
      <c r="AD48" s="980"/>
      <c r="AE48" s="980"/>
      <c r="AF48" s="980"/>
      <c r="AG48" s="980"/>
      <c r="AH48" s="980"/>
      <c r="AI48" s="980"/>
      <c r="AJ48" s="980"/>
      <c r="AK48" s="980"/>
      <c r="AL48" s="980"/>
      <c r="AM48" s="980"/>
      <c r="AN48" s="980"/>
      <c r="AO48" s="980"/>
      <c r="AP48" s="980"/>
      <c r="AQ48" s="1163"/>
      <c r="AR48" s="1163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CG48" s="40"/>
      <c r="CH48" s="40"/>
      <c r="CI48" s="40"/>
      <c r="CJ48" s="40"/>
    </row>
    <row r="49" spans="1:88" ht="16.350000000000001" customHeight="1" x14ac:dyDescent="0.2">
      <c r="A49" s="82" t="s">
        <v>73</v>
      </c>
      <c r="B49" s="144">
        <f>SUM(C49:J49)</f>
        <v>0</v>
      </c>
      <c r="C49" s="88"/>
      <c r="D49" s="145"/>
      <c r="E49" s="145"/>
      <c r="F49" s="89"/>
      <c r="G49" s="88"/>
      <c r="H49" s="145"/>
      <c r="I49" s="145"/>
      <c r="J49" s="87"/>
      <c r="K49" s="141"/>
      <c r="L49" s="992"/>
      <c r="M49" s="992"/>
      <c r="N49" s="1164"/>
      <c r="O49" s="992"/>
      <c r="P49" s="992"/>
      <c r="Q49" s="992"/>
      <c r="R49" s="992"/>
      <c r="S49" s="992"/>
      <c r="T49" s="992"/>
      <c r="U49" s="992"/>
      <c r="V49" s="992"/>
      <c r="W49" s="992"/>
      <c r="X49" s="980"/>
      <c r="Y49" s="980"/>
      <c r="Z49" s="980"/>
      <c r="AA49" s="980"/>
      <c r="AB49" s="980"/>
      <c r="AC49" s="980"/>
      <c r="AD49" s="980"/>
      <c r="AE49" s="980"/>
      <c r="AF49" s="980"/>
      <c r="AG49" s="980"/>
      <c r="AH49" s="980"/>
      <c r="AI49" s="980"/>
      <c r="AJ49" s="980"/>
      <c r="AK49" s="980"/>
      <c r="AL49" s="980"/>
      <c r="AM49" s="980"/>
      <c r="AN49" s="980"/>
      <c r="AO49" s="980"/>
      <c r="AP49" s="980"/>
      <c r="AQ49" s="1163"/>
      <c r="AR49" s="1163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CG49" s="40"/>
      <c r="CH49" s="40"/>
      <c r="CI49" s="40"/>
      <c r="CJ49" s="40"/>
    </row>
    <row r="50" spans="1:88" ht="31.35" customHeight="1" x14ac:dyDescent="0.2">
      <c r="A50" s="147" t="s">
        <v>74</v>
      </c>
      <c r="B50" s="147"/>
      <c r="C50" s="147"/>
      <c r="D50" s="147"/>
      <c r="E50" s="147"/>
      <c r="F50" s="147"/>
      <c r="G50" s="1165"/>
      <c r="H50" s="1165"/>
      <c r="I50" s="1165"/>
      <c r="J50" s="1165"/>
      <c r="K50" s="1165"/>
      <c r="L50" s="1165"/>
      <c r="M50" s="1165"/>
      <c r="N50" s="1165"/>
      <c r="O50" s="1166"/>
      <c r="P50" s="147"/>
      <c r="Q50" s="1165"/>
      <c r="R50" s="1165"/>
      <c r="S50" s="1166"/>
      <c r="T50" s="147"/>
      <c r="U50" s="1165"/>
      <c r="V50" s="1166"/>
      <c r="W50" s="147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1167"/>
      <c r="AM50" s="1168"/>
      <c r="AN50" s="116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CG50" s="40"/>
      <c r="CH50" s="40"/>
      <c r="CI50" s="40"/>
      <c r="CJ50" s="40"/>
    </row>
    <row r="51" spans="1:88" ht="16.350000000000001" customHeight="1" x14ac:dyDescent="0.2">
      <c r="A51" s="3087" t="s">
        <v>75</v>
      </c>
      <c r="B51" s="3317" t="s">
        <v>32</v>
      </c>
      <c r="C51" s="3319"/>
      <c r="D51" s="3313"/>
      <c r="E51" s="3578" t="s">
        <v>5</v>
      </c>
      <c r="F51" s="3369"/>
      <c r="G51" s="3369"/>
      <c r="H51" s="3369"/>
      <c r="I51" s="3369"/>
      <c r="J51" s="3369"/>
      <c r="K51" s="3369"/>
      <c r="L51" s="3369"/>
      <c r="M51" s="3369"/>
      <c r="N51" s="3369"/>
      <c r="O51" s="3369"/>
      <c r="P51" s="3369"/>
      <c r="Q51" s="3369"/>
      <c r="R51" s="3369"/>
      <c r="S51" s="3369"/>
      <c r="T51" s="3369"/>
      <c r="U51" s="3369"/>
      <c r="V51" s="3579"/>
      <c r="W51" s="3253" t="s">
        <v>6</v>
      </c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CG51" s="40"/>
      <c r="CH51" s="40"/>
      <c r="CI51" s="40"/>
      <c r="CJ51" s="40"/>
    </row>
    <row r="52" spans="1:88" ht="16.350000000000001" customHeight="1" x14ac:dyDescent="0.2">
      <c r="A52" s="2888"/>
      <c r="B52" s="3574"/>
      <c r="C52" s="2894"/>
      <c r="D52" s="3393"/>
      <c r="E52" s="3253" t="s">
        <v>11</v>
      </c>
      <c r="F52" s="3319" t="s">
        <v>12</v>
      </c>
      <c r="G52" s="3253" t="s">
        <v>13</v>
      </c>
      <c r="H52" s="3319" t="s">
        <v>14</v>
      </c>
      <c r="I52" s="3253" t="s">
        <v>15</v>
      </c>
      <c r="J52" s="3319" t="s">
        <v>16</v>
      </c>
      <c r="K52" s="3253" t="s">
        <v>17</v>
      </c>
      <c r="L52" s="3319" t="s">
        <v>18</v>
      </c>
      <c r="M52" s="3253" t="s">
        <v>19</v>
      </c>
      <c r="N52" s="3319" t="s">
        <v>20</v>
      </c>
      <c r="O52" s="3253" t="s">
        <v>21</v>
      </c>
      <c r="P52" s="3319" t="s">
        <v>22</v>
      </c>
      <c r="Q52" s="3253" t="s">
        <v>23</v>
      </c>
      <c r="R52" s="3319" t="s">
        <v>24</v>
      </c>
      <c r="S52" s="3253" t="s">
        <v>25</v>
      </c>
      <c r="T52" s="3319" t="s">
        <v>26</v>
      </c>
      <c r="U52" s="3253" t="s">
        <v>27</v>
      </c>
      <c r="V52" s="3313" t="s">
        <v>28</v>
      </c>
      <c r="W52" s="2871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CG52" s="40"/>
      <c r="CH52" s="40"/>
      <c r="CI52" s="40"/>
      <c r="CJ52" s="40"/>
    </row>
    <row r="53" spans="1:88" ht="16.350000000000001" customHeight="1" x14ac:dyDescent="0.2">
      <c r="A53" s="3577"/>
      <c r="B53" s="1169" t="s">
        <v>29</v>
      </c>
      <c r="C53" s="921" t="s">
        <v>30</v>
      </c>
      <c r="D53" s="1169" t="s">
        <v>31</v>
      </c>
      <c r="E53" s="3505"/>
      <c r="F53" s="2894"/>
      <c r="G53" s="3505"/>
      <c r="H53" s="2894"/>
      <c r="I53" s="3505"/>
      <c r="J53" s="2894"/>
      <c r="K53" s="3505"/>
      <c r="L53" s="2894"/>
      <c r="M53" s="3505"/>
      <c r="N53" s="2894"/>
      <c r="O53" s="3505"/>
      <c r="P53" s="2894"/>
      <c r="Q53" s="3505"/>
      <c r="R53" s="2894"/>
      <c r="S53" s="3505"/>
      <c r="T53" s="2894"/>
      <c r="U53" s="3505"/>
      <c r="V53" s="3393"/>
      <c r="W53" s="3505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CG53" s="40"/>
      <c r="CH53" s="40"/>
      <c r="CI53" s="40"/>
      <c r="CJ53" s="40"/>
    </row>
    <row r="54" spans="1:88" ht="16.350000000000001" customHeight="1" x14ac:dyDescent="0.2">
      <c r="A54" s="1170" t="s">
        <v>76</v>
      </c>
      <c r="B54" s="1171">
        <f>SUM(B55:B56)</f>
        <v>0</v>
      </c>
      <c r="C54" s="1172">
        <f>SUM(C55:C56)</f>
        <v>0</v>
      </c>
      <c r="D54" s="1173">
        <f t="shared" ref="D54:W54" si="5">SUM(D55:D56)</f>
        <v>0</v>
      </c>
      <c r="E54" s="1174">
        <f t="shared" si="5"/>
        <v>0</v>
      </c>
      <c r="F54" s="1175">
        <f t="shared" si="5"/>
        <v>0</v>
      </c>
      <c r="G54" s="1174">
        <f t="shared" si="5"/>
        <v>0</v>
      </c>
      <c r="H54" s="1175">
        <f t="shared" si="5"/>
        <v>0</v>
      </c>
      <c r="I54" s="1174">
        <f t="shared" si="5"/>
        <v>0</v>
      </c>
      <c r="J54" s="1175">
        <f t="shared" si="5"/>
        <v>0</v>
      </c>
      <c r="K54" s="1174">
        <f t="shared" si="5"/>
        <v>0</v>
      </c>
      <c r="L54" s="1175">
        <f t="shared" si="5"/>
        <v>0</v>
      </c>
      <c r="M54" s="1174">
        <f t="shared" si="5"/>
        <v>0</v>
      </c>
      <c r="N54" s="1175">
        <f t="shared" si="5"/>
        <v>0</v>
      </c>
      <c r="O54" s="1174">
        <f t="shared" si="5"/>
        <v>0</v>
      </c>
      <c r="P54" s="1175">
        <f t="shared" si="5"/>
        <v>0</v>
      </c>
      <c r="Q54" s="1174">
        <f t="shared" si="5"/>
        <v>0</v>
      </c>
      <c r="R54" s="1175">
        <f t="shared" si="5"/>
        <v>0</v>
      </c>
      <c r="S54" s="1174">
        <f t="shared" si="5"/>
        <v>0</v>
      </c>
      <c r="T54" s="1175">
        <f t="shared" si="5"/>
        <v>0</v>
      </c>
      <c r="U54" s="1174">
        <f t="shared" si="5"/>
        <v>0</v>
      </c>
      <c r="V54" s="1175">
        <f t="shared" si="5"/>
        <v>0</v>
      </c>
      <c r="W54" s="1174">
        <f t="shared" si="5"/>
        <v>0</v>
      </c>
      <c r="X54" s="100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CG54" s="40">
        <v>0</v>
      </c>
      <c r="CH54" s="40">
        <v>0</v>
      </c>
      <c r="CI54" s="40">
        <v>0</v>
      </c>
      <c r="CJ54" s="40"/>
    </row>
    <row r="55" spans="1:88" ht="16.350000000000001" customHeight="1" x14ac:dyDescent="0.2">
      <c r="A55" s="53" t="s">
        <v>72</v>
      </c>
      <c r="B55" s="158">
        <f>SUM(E55:V55)</f>
        <v>0</v>
      </c>
      <c r="C55" s="1176"/>
      <c r="D55" s="1177"/>
      <c r="E55" s="161"/>
      <c r="F55" s="111"/>
      <c r="G55" s="161"/>
      <c r="H55" s="111"/>
      <c r="I55" s="161"/>
      <c r="J55" s="111"/>
      <c r="K55" s="161"/>
      <c r="L55" s="111"/>
      <c r="M55" s="161"/>
      <c r="N55" s="111"/>
      <c r="O55" s="161"/>
      <c r="P55" s="111"/>
      <c r="Q55" s="161"/>
      <c r="R55" s="111"/>
      <c r="S55" s="161"/>
      <c r="T55" s="111"/>
      <c r="U55" s="161"/>
      <c r="V55" s="111"/>
      <c r="W55" s="161"/>
      <c r="X55" s="162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8"/>
      <c r="AK55" s="8"/>
      <c r="CA55" s="39"/>
      <c r="CC55" s="39"/>
      <c r="CG55" s="40">
        <v>0</v>
      </c>
      <c r="CH55" s="40">
        <v>0</v>
      </c>
      <c r="CI55" s="40">
        <v>0</v>
      </c>
      <c r="CJ55" s="40"/>
    </row>
    <row r="56" spans="1:88" ht="16.350000000000001" customHeight="1" x14ac:dyDescent="0.2">
      <c r="A56" s="163" t="s">
        <v>77</v>
      </c>
      <c r="B56" s="164">
        <f>SUM(E56:V56)</f>
        <v>0</v>
      </c>
      <c r="C56" s="1178"/>
      <c r="D56" s="1179"/>
      <c r="E56" s="167"/>
      <c r="F56" s="127"/>
      <c r="G56" s="167"/>
      <c r="H56" s="127"/>
      <c r="I56" s="167"/>
      <c r="J56" s="127"/>
      <c r="K56" s="167"/>
      <c r="L56" s="127"/>
      <c r="M56" s="167"/>
      <c r="N56" s="127"/>
      <c r="O56" s="167"/>
      <c r="P56" s="127"/>
      <c r="Q56" s="167"/>
      <c r="R56" s="127"/>
      <c r="S56" s="167"/>
      <c r="T56" s="127"/>
      <c r="U56" s="167"/>
      <c r="V56" s="127"/>
      <c r="W56" s="167"/>
      <c r="X56" s="162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8"/>
      <c r="AK56" s="8"/>
      <c r="CG56" s="40">
        <v>0</v>
      </c>
      <c r="CH56" s="40">
        <v>0</v>
      </c>
      <c r="CI56" s="40">
        <v>0</v>
      </c>
      <c r="CJ56" s="40"/>
    </row>
    <row r="57" spans="1:88" ht="16.350000000000001" customHeight="1" x14ac:dyDescent="0.2">
      <c r="A57" s="168" t="s">
        <v>78</v>
      </c>
      <c r="B57" s="169">
        <f>SUM(B58:B59)</f>
        <v>0</v>
      </c>
      <c r="C57" s="170">
        <f t="shared" ref="C57:W57" si="6">SUM(C58:C59)</f>
        <v>0</v>
      </c>
      <c r="D57" s="171">
        <f t="shared" si="6"/>
        <v>0</v>
      </c>
      <c r="E57" s="114">
        <f t="shared" si="6"/>
        <v>0</v>
      </c>
      <c r="F57" s="172">
        <f t="shared" si="6"/>
        <v>0</v>
      </c>
      <c r="G57" s="114">
        <f t="shared" si="6"/>
        <v>0</v>
      </c>
      <c r="H57" s="172">
        <f t="shared" si="6"/>
        <v>0</v>
      </c>
      <c r="I57" s="114">
        <f t="shared" si="6"/>
        <v>0</v>
      </c>
      <c r="J57" s="172">
        <f t="shared" si="6"/>
        <v>0</v>
      </c>
      <c r="K57" s="114">
        <f t="shared" si="6"/>
        <v>0</v>
      </c>
      <c r="L57" s="172">
        <f t="shared" si="6"/>
        <v>0</v>
      </c>
      <c r="M57" s="114">
        <f t="shared" si="6"/>
        <v>0</v>
      </c>
      <c r="N57" s="172">
        <f t="shared" si="6"/>
        <v>0</v>
      </c>
      <c r="O57" s="114">
        <f t="shared" si="6"/>
        <v>0</v>
      </c>
      <c r="P57" s="172">
        <f t="shared" si="6"/>
        <v>0</v>
      </c>
      <c r="Q57" s="114">
        <f t="shared" si="6"/>
        <v>0</v>
      </c>
      <c r="R57" s="172">
        <f t="shared" si="6"/>
        <v>0</v>
      </c>
      <c r="S57" s="114">
        <f t="shared" si="6"/>
        <v>0</v>
      </c>
      <c r="T57" s="172">
        <f t="shared" si="6"/>
        <v>0</v>
      </c>
      <c r="U57" s="114">
        <f t="shared" si="6"/>
        <v>0</v>
      </c>
      <c r="V57" s="172">
        <f t="shared" si="6"/>
        <v>0</v>
      </c>
      <c r="W57" s="1174">
        <f t="shared" si="6"/>
        <v>0</v>
      </c>
      <c r="X57" s="100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CG57" s="40">
        <v>0</v>
      </c>
      <c r="CH57" s="40">
        <v>0</v>
      </c>
      <c r="CI57" s="40">
        <v>0</v>
      </c>
      <c r="CJ57" s="40"/>
    </row>
    <row r="58" spans="1:88" ht="16.350000000000001" customHeight="1" x14ac:dyDescent="0.2">
      <c r="A58" s="53" t="s">
        <v>72</v>
      </c>
      <c r="B58" s="158">
        <f>SUM(E58:V58)</f>
        <v>0</v>
      </c>
      <c r="C58" s="1176"/>
      <c r="D58" s="1177"/>
      <c r="E58" s="161"/>
      <c r="F58" s="111"/>
      <c r="G58" s="161"/>
      <c r="H58" s="111"/>
      <c r="I58" s="161"/>
      <c r="J58" s="111"/>
      <c r="K58" s="161"/>
      <c r="L58" s="111"/>
      <c r="M58" s="161"/>
      <c r="N58" s="111"/>
      <c r="O58" s="161"/>
      <c r="P58" s="111"/>
      <c r="Q58" s="161"/>
      <c r="R58" s="111"/>
      <c r="S58" s="161"/>
      <c r="T58" s="111"/>
      <c r="U58" s="161"/>
      <c r="V58" s="111"/>
      <c r="W58" s="161"/>
      <c r="X58" s="162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8"/>
      <c r="AK58" s="8"/>
      <c r="CG58" s="40">
        <v>0</v>
      </c>
      <c r="CH58" s="40">
        <v>0</v>
      </c>
      <c r="CI58" s="40">
        <v>0</v>
      </c>
      <c r="CJ58" s="40"/>
    </row>
    <row r="59" spans="1:88" ht="16.350000000000001" customHeight="1" x14ac:dyDescent="0.2">
      <c r="A59" s="163" t="s">
        <v>77</v>
      </c>
      <c r="B59" s="164">
        <f>SUM(E59:V59)</f>
        <v>0</v>
      </c>
      <c r="C59" s="1178"/>
      <c r="D59" s="1178"/>
      <c r="E59" s="167"/>
      <c r="F59" s="127"/>
      <c r="G59" s="167"/>
      <c r="H59" s="127"/>
      <c r="I59" s="167"/>
      <c r="J59" s="127"/>
      <c r="K59" s="167"/>
      <c r="L59" s="127"/>
      <c r="M59" s="167"/>
      <c r="N59" s="127"/>
      <c r="O59" s="167"/>
      <c r="P59" s="127"/>
      <c r="Q59" s="167"/>
      <c r="R59" s="127"/>
      <c r="S59" s="167"/>
      <c r="T59" s="127"/>
      <c r="U59" s="167"/>
      <c r="V59" s="127"/>
      <c r="W59" s="167"/>
      <c r="X59" s="162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8"/>
      <c r="AK59" s="8"/>
      <c r="CG59" s="40">
        <v>0</v>
      </c>
      <c r="CH59" s="40">
        <v>0</v>
      </c>
      <c r="CI59" s="40">
        <v>0</v>
      </c>
      <c r="CJ59" s="40"/>
    </row>
    <row r="60" spans="1:88" ht="31.35" customHeight="1" x14ac:dyDescent="0.2">
      <c r="A60" s="147" t="s">
        <v>79</v>
      </c>
      <c r="B60" s="147"/>
      <c r="C60" s="147"/>
      <c r="D60" s="147"/>
      <c r="E60" s="147"/>
      <c r="F60" s="9"/>
      <c r="G60" s="9"/>
      <c r="H60" s="173"/>
      <c r="I60" s="173"/>
      <c r="J60" s="461"/>
      <c r="K60" s="462"/>
      <c r="L60" s="1180"/>
      <c r="M60" s="462"/>
      <c r="N60" s="6"/>
      <c r="O60" s="6"/>
      <c r="P60" s="6"/>
      <c r="Q60" s="6"/>
      <c r="R60" s="6"/>
      <c r="S60" s="6"/>
      <c r="T60" s="6"/>
      <c r="U60" s="6"/>
      <c r="V60" s="6"/>
      <c r="W60" s="6"/>
      <c r="X60" s="177"/>
      <c r="Y60" s="177"/>
      <c r="Z60" s="177"/>
      <c r="AA60" s="759"/>
      <c r="AB60" s="179"/>
      <c r="AC60" s="759"/>
      <c r="AD60" s="177"/>
      <c r="AE60" s="179"/>
      <c r="AF60" s="759"/>
      <c r="AG60" s="759"/>
      <c r="AH60" s="759"/>
      <c r="AI60" s="179"/>
      <c r="AJ60" s="100"/>
      <c r="AK60" s="180"/>
      <c r="AL60" s="1181"/>
      <c r="AM60" s="1182"/>
      <c r="AN60" s="1182"/>
      <c r="CG60" s="40"/>
      <c r="CH60" s="40"/>
      <c r="CI60" s="40"/>
      <c r="CJ60" s="40"/>
    </row>
    <row r="61" spans="1:88" ht="16.350000000000001" customHeight="1" x14ac:dyDescent="0.2">
      <c r="A61" s="3580" t="s">
        <v>75</v>
      </c>
      <c r="B61" s="3584" t="s">
        <v>80</v>
      </c>
      <c r="C61" s="3568"/>
      <c r="D61" s="3584" t="s">
        <v>81</v>
      </c>
      <c r="E61" s="3585"/>
      <c r="F61" s="3580" t="s">
        <v>82</v>
      </c>
      <c r="G61" s="3580"/>
      <c r="H61" s="100"/>
      <c r="I61" s="100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128"/>
      <c r="V61" s="181"/>
      <c r="W61" s="128"/>
      <c r="X61" s="1183"/>
      <c r="Y61" s="1183"/>
      <c r="Z61" s="1183"/>
      <c r="AA61" s="759"/>
      <c r="AB61" s="1183"/>
      <c r="AC61" s="759"/>
      <c r="AD61" s="1183"/>
      <c r="AE61" s="759"/>
      <c r="AF61" s="759"/>
      <c r="AG61" s="1184"/>
      <c r="AH61" s="759"/>
      <c r="AI61" s="1184"/>
      <c r="AJ61" s="1183"/>
      <c r="AK61" s="1184"/>
      <c r="AL61" s="1185"/>
      <c r="AM61" s="1186"/>
      <c r="AN61" s="1186"/>
      <c r="CG61" s="40"/>
      <c r="CH61" s="40"/>
      <c r="CI61" s="40"/>
      <c r="CJ61" s="40"/>
    </row>
    <row r="62" spans="1:88" ht="36" customHeight="1" x14ac:dyDescent="0.2">
      <c r="A62" s="3505"/>
      <c r="B62" s="1187" t="s">
        <v>83</v>
      </c>
      <c r="C62" s="1188" t="s">
        <v>84</v>
      </c>
      <c r="D62" s="1187" t="s">
        <v>83</v>
      </c>
      <c r="E62" s="1189" t="s">
        <v>84</v>
      </c>
      <c r="F62" s="1187" t="s">
        <v>83</v>
      </c>
      <c r="G62" s="1190" t="s">
        <v>84</v>
      </c>
      <c r="H62" s="6" t="s">
        <v>85</v>
      </c>
      <c r="I62" s="6"/>
      <c r="J62" s="1191"/>
      <c r="K62" s="1192"/>
      <c r="L62" s="1192"/>
      <c r="M62" s="1192"/>
      <c r="N62" s="1192"/>
      <c r="O62" s="1192"/>
      <c r="P62" s="1192"/>
      <c r="Q62" s="1181"/>
      <c r="R62" s="1181"/>
      <c r="S62" s="1181"/>
      <c r="T62" s="1181"/>
      <c r="U62" s="1181"/>
      <c r="V62" s="1181"/>
      <c r="W62" s="1181"/>
      <c r="X62" s="1181"/>
      <c r="Y62" s="1181"/>
      <c r="Z62" s="1181"/>
      <c r="AA62" s="1181"/>
      <c r="AB62" s="1181"/>
      <c r="AC62" s="1181"/>
      <c r="AD62" s="1181"/>
      <c r="AE62" s="1181"/>
      <c r="AF62" s="1181"/>
      <c r="AG62" s="1181"/>
      <c r="AH62" s="1181"/>
      <c r="AI62" s="1181"/>
      <c r="AJ62" s="1181"/>
      <c r="AK62" s="1181"/>
      <c r="AL62" s="1181"/>
      <c r="AM62" s="1181"/>
      <c r="AN62" s="1181"/>
      <c r="AO62" s="1181"/>
      <c r="AP62" s="1192"/>
      <c r="AQ62" s="1182"/>
      <c r="AR62" s="1182"/>
      <c r="CG62" s="40"/>
      <c r="CH62" s="40"/>
      <c r="CI62" s="40"/>
      <c r="CJ62" s="40"/>
    </row>
    <row r="63" spans="1:88" ht="16.350000000000001" customHeight="1" x14ac:dyDescent="0.2">
      <c r="A63" s="1193" t="s">
        <v>86</v>
      </c>
      <c r="B63" s="1194"/>
      <c r="C63" s="1195"/>
      <c r="D63" s="1194"/>
      <c r="E63" s="1195"/>
      <c r="F63" s="65"/>
      <c r="G63" s="190"/>
      <c r="H63" s="162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1184"/>
      <c r="U63" s="1184"/>
      <c r="V63" s="1181"/>
      <c r="W63" s="1181"/>
      <c r="X63" s="1181"/>
      <c r="Y63" s="1181"/>
      <c r="Z63" s="1181"/>
      <c r="AA63" s="1181"/>
      <c r="AB63" s="1181"/>
      <c r="AC63" s="1181"/>
      <c r="AD63" s="1181"/>
      <c r="AE63" s="1181"/>
      <c r="AF63" s="1181"/>
      <c r="AG63" s="1181"/>
      <c r="AH63" s="1181"/>
      <c r="AI63" s="1181"/>
      <c r="AJ63" s="1181"/>
      <c r="AK63" s="1181"/>
      <c r="AL63" s="1181"/>
      <c r="AM63" s="1181"/>
      <c r="AN63" s="1181"/>
      <c r="AO63" s="1181"/>
      <c r="AP63" s="1182"/>
      <c r="AQ63" s="1182"/>
      <c r="AR63" s="1182"/>
      <c r="CA63" s="39"/>
      <c r="CB63" s="39"/>
      <c r="CC63" s="39"/>
      <c r="CG63" s="40">
        <f>IF(B63&lt;C63,1,0)</f>
        <v>0</v>
      </c>
      <c r="CH63" s="40">
        <f>IF(D63&lt;E63,1,0)</f>
        <v>0</v>
      </c>
      <c r="CI63" s="40">
        <f>IF(F63&lt;G63,1,0)</f>
        <v>0</v>
      </c>
      <c r="CJ63" s="40"/>
    </row>
    <row r="64" spans="1:88" ht="25.35" customHeight="1" x14ac:dyDescent="0.2">
      <c r="A64" s="1196" t="s">
        <v>87</v>
      </c>
      <c r="B64" s="1197"/>
      <c r="C64" s="777"/>
      <c r="D64" s="1197"/>
      <c r="E64" s="777"/>
      <c r="F64" s="1197"/>
      <c r="G64" s="778"/>
      <c r="H64" s="162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1184"/>
      <c r="U64" s="1184"/>
      <c r="V64" s="1181"/>
      <c r="W64" s="1181"/>
      <c r="X64" s="1181"/>
      <c r="Y64" s="1181"/>
      <c r="Z64" s="1181"/>
      <c r="AA64" s="1181"/>
      <c r="AB64" s="1181"/>
      <c r="AC64" s="1181"/>
      <c r="AD64" s="1181"/>
      <c r="AE64" s="1181"/>
      <c r="AF64" s="1181"/>
      <c r="AG64" s="1181"/>
      <c r="AH64" s="1181"/>
      <c r="AI64" s="1181"/>
      <c r="AJ64" s="1181"/>
      <c r="AK64" s="1181"/>
      <c r="AL64" s="1181"/>
      <c r="AM64" s="1181"/>
      <c r="AN64" s="1181"/>
      <c r="AO64" s="1181"/>
      <c r="AP64" s="1182"/>
      <c r="AQ64" s="1182"/>
      <c r="AR64" s="1182"/>
      <c r="CA64" s="39"/>
      <c r="CB64" s="39"/>
      <c r="CC64" s="39"/>
      <c r="CG64" s="40">
        <f>IF(B64&lt;C64,1,0)</f>
        <v>0</v>
      </c>
      <c r="CH64" s="40">
        <f>IF(D64&lt;E64,1,0)</f>
        <v>0</v>
      </c>
      <c r="CI64" s="40">
        <f>IF(F64&lt;G64,1,0)</f>
        <v>0</v>
      </c>
      <c r="CJ64" s="40"/>
    </row>
    <row r="65" spans="1:88" ht="25.35" customHeight="1" x14ac:dyDescent="0.2">
      <c r="A65" s="9" t="s">
        <v>88</v>
      </c>
      <c r="B65" s="194"/>
      <c r="C65" s="194"/>
      <c r="D65" s="194"/>
      <c r="E65" s="194"/>
      <c r="F65" s="194"/>
      <c r="G65" s="194"/>
      <c r="H65" s="195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1184"/>
      <c r="U65" s="1184"/>
      <c r="V65" s="1181"/>
      <c r="W65" s="1181"/>
      <c r="X65" s="1181"/>
      <c r="Y65" s="1181"/>
      <c r="Z65" s="1181"/>
      <c r="AA65" s="1181"/>
      <c r="AB65" s="1181"/>
      <c r="AC65" s="1181"/>
      <c r="AD65" s="1181"/>
      <c r="AE65" s="1181"/>
      <c r="AF65" s="1181"/>
      <c r="AG65" s="1181"/>
      <c r="AH65" s="1181"/>
      <c r="AI65" s="1181"/>
      <c r="AJ65" s="1181"/>
      <c r="AK65" s="1181"/>
      <c r="AL65" s="1181"/>
      <c r="AM65" s="1181"/>
      <c r="AN65" s="1181"/>
      <c r="AO65" s="1181"/>
      <c r="AP65" s="1182"/>
      <c r="AQ65" s="1182"/>
      <c r="AR65" s="1182"/>
      <c r="CA65" s="39"/>
      <c r="CB65" s="39"/>
      <c r="CC65" s="39"/>
      <c r="CG65" s="40"/>
      <c r="CH65" s="40"/>
      <c r="CI65" s="40"/>
      <c r="CJ65" s="40"/>
    </row>
    <row r="66" spans="1:88" ht="25.35" customHeight="1" x14ac:dyDescent="0.2">
      <c r="A66" s="3576" t="s">
        <v>75</v>
      </c>
      <c r="B66" s="3576" t="s">
        <v>89</v>
      </c>
      <c r="C66" s="3576"/>
      <c r="D66" s="3576" t="s">
        <v>90</v>
      </c>
      <c r="E66" s="3576"/>
      <c r="F66" s="194"/>
      <c r="G66" s="194"/>
      <c r="H66" s="195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1198"/>
      <c r="U66" s="1198"/>
      <c r="V66" s="1199"/>
      <c r="W66" s="1199"/>
      <c r="X66" s="1199"/>
      <c r="Y66" s="1199"/>
      <c r="Z66" s="1199"/>
      <c r="AA66" s="1199"/>
      <c r="AB66" s="1199"/>
      <c r="AC66" s="1199"/>
      <c r="AD66" s="1199"/>
      <c r="AE66" s="1199"/>
      <c r="AF66" s="1199"/>
      <c r="AG66" s="1199"/>
      <c r="AH66" s="1199"/>
      <c r="AI66" s="1199"/>
      <c r="AJ66" s="1199"/>
      <c r="AK66" s="1199"/>
      <c r="AL66" s="1199"/>
      <c r="AM66" s="1199"/>
      <c r="AN66" s="1199"/>
      <c r="AO66" s="1199"/>
      <c r="AP66" s="1200"/>
      <c r="AQ66" s="1200"/>
      <c r="AR66" s="1200"/>
      <c r="CA66" s="39"/>
      <c r="CB66" s="39"/>
      <c r="CC66" s="39"/>
      <c r="CG66" s="40"/>
      <c r="CH66" s="40"/>
      <c r="CI66" s="40"/>
      <c r="CJ66" s="40"/>
    </row>
    <row r="67" spans="1:88" ht="28.5" customHeight="1" x14ac:dyDescent="0.2">
      <c r="A67" s="3576"/>
      <c r="B67" s="1201" t="s">
        <v>91</v>
      </c>
      <c r="C67" s="1202" t="s">
        <v>84</v>
      </c>
      <c r="D67" s="1201" t="s">
        <v>91</v>
      </c>
      <c r="E67" s="1202" t="s">
        <v>84</v>
      </c>
      <c r="F67" s="194"/>
      <c r="G67" s="194"/>
      <c r="H67" s="195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1203"/>
      <c r="U67" s="1203"/>
      <c r="V67" s="1204"/>
      <c r="W67" s="1204"/>
      <c r="X67" s="1204"/>
      <c r="Y67" s="1204"/>
      <c r="Z67" s="1204"/>
      <c r="AA67" s="1204"/>
      <c r="AB67" s="1204"/>
      <c r="AC67" s="1204"/>
      <c r="AD67" s="1204"/>
      <c r="AE67" s="1204"/>
      <c r="AF67" s="1204"/>
      <c r="AG67" s="1204"/>
      <c r="AH67" s="1204"/>
      <c r="AI67" s="1204"/>
      <c r="AJ67" s="1204"/>
      <c r="AK67" s="1204"/>
      <c r="AL67" s="1204"/>
      <c r="AM67" s="1204"/>
      <c r="AN67" s="1204"/>
      <c r="AO67" s="1204"/>
      <c r="AP67" s="1205"/>
      <c r="AQ67" s="1205"/>
      <c r="AR67" s="1205"/>
      <c r="CA67" s="39"/>
      <c r="CB67" s="39"/>
      <c r="CC67" s="39"/>
      <c r="CG67" s="40"/>
      <c r="CH67" s="40"/>
      <c r="CI67" s="40"/>
      <c r="CJ67" s="40"/>
    </row>
    <row r="68" spans="1:88" ht="25.35" customHeight="1" x14ac:dyDescent="0.2">
      <c r="A68" s="1206" t="s">
        <v>86</v>
      </c>
      <c r="B68" s="1002"/>
      <c r="C68" s="1207"/>
      <c r="D68" s="1208"/>
      <c r="E68" s="1209"/>
      <c r="F68" s="194"/>
      <c r="G68" s="194"/>
      <c r="H68" s="195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1203"/>
      <c r="U68" s="1203"/>
      <c r="V68" s="1204"/>
      <c r="W68" s="1204"/>
      <c r="X68" s="1204"/>
      <c r="Y68" s="1204"/>
      <c r="Z68" s="1204"/>
      <c r="AA68" s="1204"/>
      <c r="AB68" s="1204"/>
      <c r="AC68" s="1204"/>
      <c r="AD68" s="1204"/>
      <c r="AE68" s="1204"/>
      <c r="AF68" s="1204"/>
      <c r="AG68" s="1204"/>
      <c r="AH68" s="1204"/>
      <c r="AI68" s="1204"/>
      <c r="AJ68" s="1204"/>
      <c r="AK68" s="1204"/>
      <c r="AL68" s="1204"/>
      <c r="AM68" s="1204"/>
      <c r="AN68" s="1204"/>
      <c r="AO68" s="1204"/>
      <c r="AP68" s="1205"/>
      <c r="AQ68" s="1205"/>
      <c r="AR68" s="1205"/>
      <c r="CA68" s="39"/>
      <c r="CB68" s="39"/>
      <c r="CC68" s="39"/>
      <c r="CG68" s="40"/>
      <c r="CH68" s="40"/>
      <c r="CI68" s="40"/>
      <c r="CJ68" s="40"/>
    </row>
    <row r="69" spans="1:88" ht="25.35" customHeight="1" x14ac:dyDescent="0.2">
      <c r="A69" s="206" t="s">
        <v>92</v>
      </c>
      <c r="B69" s="207"/>
      <c r="C69" s="208"/>
      <c r="D69" s="209"/>
      <c r="E69" s="210"/>
      <c r="F69" s="194"/>
      <c r="G69" s="194"/>
      <c r="H69" s="195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1203"/>
      <c r="U69" s="1203"/>
      <c r="V69" s="1204"/>
      <c r="W69" s="1204"/>
      <c r="X69" s="1204"/>
      <c r="Y69" s="1204"/>
      <c r="Z69" s="1204"/>
      <c r="AA69" s="1204"/>
      <c r="AB69" s="1204"/>
      <c r="AC69" s="1204"/>
      <c r="AD69" s="1204"/>
      <c r="AE69" s="1204"/>
      <c r="AF69" s="1204"/>
      <c r="AG69" s="1204"/>
      <c r="AH69" s="1204"/>
      <c r="AI69" s="1204"/>
      <c r="AJ69" s="1204"/>
      <c r="AK69" s="1204"/>
      <c r="AL69" s="1204"/>
      <c r="AM69" s="1204"/>
      <c r="AN69" s="1204"/>
      <c r="AO69" s="1204"/>
      <c r="AP69" s="1205"/>
      <c r="AQ69" s="1205"/>
      <c r="AR69" s="1205"/>
      <c r="CA69" s="39"/>
      <c r="CB69" s="39"/>
      <c r="CC69" s="39"/>
      <c r="CG69" s="40"/>
      <c r="CH69" s="40"/>
      <c r="CI69" s="40"/>
      <c r="CJ69" s="40"/>
    </row>
    <row r="70" spans="1:88" ht="31.35" customHeight="1" x14ac:dyDescent="0.2">
      <c r="A70" s="147" t="s">
        <v>93</v>
      </c>
      <c r="B70" s="10"/>
      <c r="C70" s="10"/>
      <c r="D70" s="10"/>
      <c r="E70" s="211"/>
      <c r="F70" s="211"/>
      <c r="G70" s="211"/>
      <c r="H70" s="100"/>
      <c r="I70" s="100"/>
      <c r="J70" s="1203"/>
      <c r="K70" s="1203"/>
      <c r="L70" s="1203"/>
      <c r="M70" s="1203"/>
      <c r="N70" s="1203"/>
      <c r="O70" s="1203"/>
      <c r="P70" s="1203"/>
      <c r="Q70" s="1203"/>
      <c r="R70" s="1203"/>
      <c r="S70" s="1203"/>
      <c r="T70" s="1203"/>
      <c r="U70" s="1203"/>
      <c r="V70" s="1159"/>
      <c r="W70" s="1159"/>
      <c r="X70" s="1204"/>
      <c r="Y70" s="1204"/>
      <c r="Z70" s="1204"/>
      <c r="AA70" s="1204"/>
      <c r="AB70" s="1204"/>
      <c r="AC70" s="1204"/>
      <c r="AD70" s="1204"/>
      <c r="AE70" s="1204"/>
      <c r="AF70" s="1204"/>
      <c r="AG70" s="1204"/>
      <c r="AH70" s="1204"/>
      <c r="AI70" s="1204"/>
      <c r="AJ70" s="1204"/>
      <c r="AK70" s="1204"/>
      <c r="AL70" s="1204"/>
      <c r="AM70" s="1204"/>
      <c r="AN70" s="1204"/>
      <c r="AO70" s="1204"/>
      <c r="AP70" s="1205"/>
      <c r="AQ70" s="1205"/>
      <c r="AR70" s="1205"/>
      <c r="CG70" s="40"/>
      <c r="CH70" s="40"/>
      <c r="CI70" s="40"/>
      <c r="CJ70" s="40"/>
    </row>
    <row r="71" spans="1:88" ht="16.350000000000001" customHeight="1" x14ac:dyDescent="0.2">
      <c r="A71" s="1210" t="s">
        <v>49</v>
      </c>
      <c r="B71" s="1210" t="s">
        <v>32</v>
      </c>
      <c r="C71" s="214"/>
      <c r="D71" s="215"/>
      <c r="E71" s="215"/>
      <c r="F71" s="215"/>
      <c r="G71" s="215"/>
      <c r="H71" s="100"/>
      <c r="I71" s="100"/>
      <c r="J71" s="1203"/>
      <c r="K71" s="1203"/>
      <c r="L71" s="1211"/>
      <c r="M71" s="1211"/>
      <c r="N71" s="1203"/>
      <c r="O71" s="1203"/>
      <c r="P71" s="1203"/>
      <c r="Q71" s="1203"/>
      <c r="R71" s="1203"/>
      <c r="S71" s="1203"/>
      <c r="T71" s="1203"/>
      <c r="U71" s="1203"/>
      <c r="V71" s="1159"/>
      <c r="W71" s="1159"/>
      <c r="X71" s="1204"/>
      <c r="Y71" s="1204"/>
      <c r="Z71" s="1204"/>
      <c r="AA71" s="1204"/>
      <c r="AB71" s="1204"/>
      <c r="AC71" s="1204"/>
      <c r="AD71" s="1204"/>
      <c r="AE71" s="1204"/>
      <c r="AF71" s="1204"/>
      <c r="AG71" s="1204"/>
      <c r="AH71" s="1204"/>
      <c r="AI71" s="1204"/>
      <c r="AJ71" s="1204"/>
      <c r="AK71" s="1204"/>
      <c r="AL71" s="1204"/>
      <c r="AM71" s="1204"/>
      <c r="AN71" s="1204"/>
      <c r="AO71" s="1204"/>
      <c r="AP71" s="1205"/>
      <c r="AQ71" s="1205"/>
      <c r="AR71" s="1205"/>
      <c r="CG71" s="40"/>
      <c r="CH71" s="40"/>
      <c r="CI71" s="40"/>
      <c r="CJ71" s="40"/>
    </row>
    <row r="72" spans="1:88" ht="16.350000000000001" customHeight="1" x14ac:dyDescent="0.2">
      <c r="A72" s="1212" t="s">
        <v>72</v>
      </c>
      <c r="B72" s="1213"/>
      <c r="C72" s="214"/>
      <c r="D72" s="215"/>
      <c r="E72" s="215"/>
      <c r="F72" s="215"/>
      <c r="G72" s="215"/>
      <c r="H72" s="6"/>
      <c r="I72" s="128"/>
      <c r="J72" s="1159"/>
      <c r="K72" s="1159"/>
      <c r="L72" s="1214"/>
      <c r="M72" s="1214"/>
      <c r="N72" s="1159"/>
      <c r="O72" s="1159"/>
      <c r="P72" s="1159"/>
      <c r="Q72" s="1159"/>
      <c r="R72" s="1159"/>
      <c r="S72" s="1159"/>
      <c r="T72" s="1159"/>
      <c r="U72" s="1159"/>
      <c r="V72" s="1159"/>
      <c r="W72" s="1159"/>
      <c r="X72" s="1204"/>
      <c r="Y72" s="1204"/>
      <c r="Z72" s="1204"/>
      <c r="AA72" s="1204"/>
      <c r="AB72" s="1204"/>
      <c r="AC72" s="1204"/>
      <c r="AD72" s="1204"/>
      <c r="AE72" s="1204"/>
      <c r="AF72" s="1204"/>
      <c r="AG72" s="1204"/>
      <c r="AH72" s="1204"/>
      <c r="AI72" s="1204"/>
      <c r="AJ72" s="1204"/>
      <c r="AK72" s="1204"/>
      <c r="AL72" s="1204"/>
      <c r="AM72" s="1204"/>
      <c r="AN72" s="1204"/>
      <c r="AO72" s="1204"/>
      <c r="AP72" s="1205"/>
      <c r="AQ72" s="1205"/>
      <c r="AR72" s="1205"/>
      <c r="CG72" s="40"/>
      <c r="CH72" s="40"/>
      <c r="CI72" s="40"/>
      <c r="CJ72" s="40"/>
    </row>
    <row r="73" spans="1:88" ht="16.350000000000001" customHeight="1" x14ac:dyDescent="0.2">
      <c r="A73" s="82" t="s">
        <v>94</v>
      </c>
      <c r="B73" s="93"/>
      <c r="C73" s="9"/>
      <c r="D73" s="220"/>
      <c r="E73" s="9"/>
      <c r="F73" s="221"/>
      <c r="G73" s="222"/>
      <c r="H73" s="6"/>
      <c r="I73" s="6"/>
      <c r="J73" s="1159"/>
      <c r="K73" s="1159"/>
      <c r="L73" s="1159"/>
      <c r="M73" s="1159"/>
      <c r="N73" s="1159"/>
      <c r="O73" s="1159"/>
      <c r="P73" s="1159"/>
      <c r="Q73" s="1159"/>
      <c r="R73" s="1159"/>
      <c r="S73" s="1159"/>
      <c r="T73" s="1159"/>
      <c r="U73" s="1159"/>
      <c r="V73" s="1159"/>
      <c r="W73" s="1159"/>
      <c r="X73" s="1204"/>
      <c r="Y73" s="1204"/>
      <c r="Z73" s="1204"/>
      <c r="AA73" s="1204"/>
      <c r="AB73" s="1204"/>
      <c r="AC73" s="1204"/>
      <c r="AD73" s="1204"/>
      <c r="AE73" s="1204"/>
      <c r="AF73" s="1204"/>
      <c r="AG73" s="1204"/>
      <c r="AH73" s="1204"/>
      <c r="AI73" s="1204"/>
      <c r="AJ73" s="1204"/>
      <c r="AK73" s="1204"/>
      <c r="AL73" s="1204"/>
      <c r="AM73" s="1204"/>
      <c r="AN73" s="1204"/>
      <c r="AO73" s="1204"/>
      <c r="AP73" s="1205"/>
      <c r="AQ73" s="1205"/>
      <c r="AR73" s="1205"/>
      <c r="CG73" s="40"/>
      <c r="CH73" s="40"/>
      <c r="CI73" s="40"/>
      <c r="CJ73" s="40"/>
    </row>
    <row r="74" spans="1:88" ht="31.35" customHeight="1" x14ac:dyDescent="0.2">
      <c r="A74" s="9" t="s">
        <v>95</v>
      </c>
      <c r="B74" s="9"/>
      <c r="C74" s="1215"/>
      <c r="D74" s="1215"/>
      <c r="E74" s="6"/>
      <c r="F74" s="6"/>
      <c r="G74" s="6"/>
      <c r="H74" s="6"/>
      <c r="I74" s="6"/>
      <c r="J74" s="1159"/>
      <c r="K74" s="1159"/>
      <c r="L74" s="1159"/>
      <c r="M74" s="1159"/>
      <c r="N74" s="1159"/>
      <c r="O74" s="1159"/>
      <c r="P74" s="1159"/>
      <c r="Q74" s="1159"/>
      <c r="R74" s="1159"/>
      <c r="S74" s="1159"/>
      <c r="T74" s="1159"/>
      <c r="U74" s="1159"/>
      <c r="V74" s="1159"/>
      <c r="W74" s="1216"/>
      <c r="X74" s="1204"/>
      <c r="Y74" s="1204"/>
      <c r="Z74" s="1204"/>
      <c r="AA74" s="1204"/>
      <c r="AB74" s="1204"/>
      <c r="AC74" s="1204"/>
      <c r="AD74" s="1204"/>
      <c r="AE74" s="1204"/>
      <c r="AF74" s="1217"/>
      <c r="AG74" s="1204"/>
      <c r="AH74" s="1218"/>
      <c r="AI74" s="1204"/>
      <c r="AJ74" s="1204"/>
      <c r="AK74" s="1204"/>
      <c r="AL74" s="1204"/>
      <c r="AM74" s="1204"/>
      <c r="AN74" s="1204"/>
      <c r="AO74" s="1204"/>
      <c r="AP74" s="1205"/>
      <c r="AQ74" s="1205"/>
      <c r="AR74" s="1205"/>
      <c r="CG74" s="40"/>
      <c r="CH74" s="40"/>
      <c r="CI74" s="40"/>
      <c r="CJ74" s="40"/>
    </row>
    <row r="75" spans="1:88" ht="16.350000000000001" customHeight="1" x14ac:dyDescent="0.2">
      <c r="A75" s="3518" t="s">
        <v>96</v>
      </c>
      <c r="B75" s="3580" t="s">
        <v>32</v>
      </c>
      <c r="C75" s="3581" t="s">
        <v>97</v>
      </c>
      <c r="D75" s="3583" t="s">
        <v>98</v>
      </c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1204"/>
      <c r="Y75" s="1204"/>
      <c r="Z75" s="1204"/>
      <c r="AA75" s="1204"/>
      <c r="AB75" s="1204"/>
      <c r="AC75" s="1204"/>
      <c r="AD75" s="1204"/>
      <c r="AE75" s="1204"/>
      <c r="AF75" s="1217"/>
      <c r="AG75" s="1204"/>
      <c r="AH75" s="1204"/>
      <c r="AI75" s="1204"/>
      <c r="AJ75" s="1204"/>
      <c r="AK75" s="1204"/>
      <c r="AL75" s="1204"/>
      <c r="AM75" s="1204"/>
      <c r="AN75" s="1204"/>
      <c r="AO75" s="1204"/>
      <c r="AP75" s="1205"/>
      <c r="AQ75" s="1205"/>
      <c r="AR75" s="1205"/>
      <c r="CG75" s="40"/>
      <c r="CH75" s="40"/>
      <c r="CI75" s="40"/>
      <c r="CJ75" s="40"/>
    </row>
    <row r="76" spans="1:88" ht="16.350000000000001" customHeight="1" x14ac:dyDescent="0.2">
      <c r="A76" s="3577"/>
      <c r="B76" s="3505"/>
      <c r="C76" s="3582"/>
      <c r="D76" s="3401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1204"/>
      <c r="Y76" s="1204"/>
      <c r="Z76" s="1204"/>
      <c r="AA76" s="1204"/>
      <c r="AB76" s="1204"/>
      <c r="AC76" s="1204"/>
      <c r="AD76" s="1204"/>
      <c r="AE76" s="1204"/>
      <c r="AF76" s="1219"/>
      <c r="AG76" s="1220"/>
      <c r="AH76" s="1220"/>
      <c r="AI76" s="1204"/>
      <c r="AJ76" s="1204"/>
      <c r="AK76" s="1204"/>
      <c r="AL76" s="1204"/>
      <c r="AM76" s="1204"/>
      <c r="AN76" s="1204"/>
      <c r="AO76" s="1204"/>
      <c r="AP76" s="1205"/>
      <c r="AQ76" s="1205"/>
      <c r="AR76" s="1205"/>
      <c r="CG76" s="40"/>
      <c r="CH76" s="40"/>
      <c r="CI76" s="40"/>
      <c r="CJ76" s="40"/>
    </row>
    <row r="77" spans="1:88" ht="25.5" customHeight="1" x14ac:dyDescent="0.2">
      <c r="A77" s="1221" t="s">
        <v>99</v>
      </c>
      <c r="B77" s="230">
        <f>SUM(C77:D77)</f>
        <v>0</v>
      </c>
      <c r="C77" s="1222"/>
      <c r="D77" s="1223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1159"/>
      <c r="AJ77" s="1159"/>
      <c r="AK77" s="1159"/>
      <c r="AL77" s="1159"/>
      <c r="AM77" s="1159"/>
      <c r="AN77" s="1159"/>
      <c r="AO77" s="1159"/>
      <c r="AP77" s="1205"/>
      <c r="AQ77" s="1205"/>
      <c r="AR77" s="1205"/>
      <c r="CG77" s="40"/>
      <c r="CH77" s="40"/>
      <c r="CI77" s="40"/>
      <c r="CJ77" s="40"/>
    </row>
    <row r="78" spans="1:88" ht="31.35" customHeight="1" x14ac:dyDescent="0.2">
      <c r="A78" s="2956" t="s">
        <v>100</v>
      </c>
      <c r="B78" s="2956"/>
      <c r="C78" s="2956"/>
      <c r="D78" s="2956"/>
      <c r="E78" s="2956"/>
      <c r="F78" s="2956"/>
      <c r="G78" s="2956"/>
      <c r="H78" s="10"/>
      <c r="I78" s="10"/>
      <c r="J78" s="10"/>
      <c r="K78" s="10"/>
      <c r="L78" s="10"/>
      <c r="M78" s="10"/>
      <c r="N78" s="6"/>
      <c r="O78" s="6"/>
      <c r="P78" s="6"/>
      <c r="Q78" s="233"/>
      <c r="R78" s="233"/>
      <c r="S78" s="233"/>
      <c r="T78" s="233"/>
      <c r="U78" s="233"/>
      <c r="V78" s="233"/>
      <c r="W78" s="6"/>
      <c r="X78" s="233"/>
      <c r="Y78" s="233"/>
      <c r="Z78" s="234"/>
      <c r="AA78" s="805"/>
      <c r="AB78" s="805"/>
      <c r="AC78" s="805"/>
      <c r="AD78" s="805"/>
      <c r="AE78" s="806"/>
      <c r="AF78" s="806"/>
      <c r="AG78" s="806"/>
      <c r="AH78" s="237"/>
      <c r="AI78" s="1205"/>
      <c r="AJ78" s="1205"/>
      <c r="AK78" s="1205"/>
      <c r="AL78" s="1205"/>
      <c r="AM78" s="1205"/>
      <c r="AN78" s="1205"/>
      <c r="AO78" s="1205"/>
      <c r="AP78" s="1205"/>
      <c r="AQ78" s="1205"/>
      <c r="AR78" s="1205"/>
      <c r="CG78" s="40"/>
      <c r="CH78" s="40"/>
      <c r="CI78" s="40"/>
      <c r="CJ78" s="40"/>
    </row>
    <row r="79" spans="1:88" ht="16.350000000000001" customHeight="1" x14ac:dyDescent="0.2">
      <c r="A79" s="3571" t="s">
        <v>49</v>
      </c>
      <c r="B79" s="3573" t="s">
        <v>101</v>
      </c>
      <c r="C79" s="3573" t="s">
        <v>32</v>
      </c>
      <c r="D79" s="3575"/>
      <c r="E79" s="3570"/>
      <c r="F79" s="3537" t="s">
        <v>5</v>
      </c>
      <c r="G79" s="3538"/>
      <c r="H79" s="3538"/>
      <c r="I79" s="3538"/>
      <c r="J79" s="3538"/>
      <c r="K79" s="3538"/>
      <c r="L79" s="3538"/>
      <c r="M79" s="3538"/>
      <c r="N79" s="3538"/>
      <c r="O79" s="3538"/>
      <c r="P79" s="3538"/>
      <c r="Q79" s="3538"/>
      <c r="R79" s="3538"/>
      <c r="S79" s="3538"/>
      <c r="T79" s="3538"/>
      <c r="U79" s="3538"/>
      <c r="V79" s="3538"/>
      <c r="W79" s="3538"/>
      <c r="X79" s="3538"/>
      <c r="Y79" s="3538"/>
      <c r="Z79" s="3538"/>
      <c r="AA79" s="3538"/>
      <c r="AB79" s="3538"/>
      <c r="AC79" s="3538"/>
      <c r="AD79" s="3538"/>
      <c r="AE79" s="3538"/>
      <c r="AF79" s="3538"/>
      <c r="AG79" s="3538"/>
      <c r="AH79" s="3538"/>
      <c r="AI79" s="3539"/>
      <c r="AJ79" s="3569" t="s">
        <v>102</v>
      </c>
      <c r="AK79" s="3570" t="s">
        <v>103</v>
      </c>
      <c r="AL79" s="1204"/>
      <c r="AM79" s="1204"/>
      <c r="AN79" s="1204"/>
      <c r="AO79" s="1204"/>
      <c r="AP79" s="1204"/>
      <c r="AQ79" s="1204"/>
      <c r="AR79" s="1204"/>
      <c r="AS79" s="1205"/>
      <c r="AT79" s="1205"/>
      <c r="BX79" s="2"/>
      <c r="BY79" s="2"/>
      <c r="BZ79" s="3"/>
      <c r="CG79" s="40"/>
      <c r="CH79" s="40"/>
      <c r="CI79" s="40"/>
      <c r="CJ79" s="40"/>
    </row>
    <row r="80" spans="1:88" ht="16.350000000000001" customHeight="1" x14ac:dyDescent="0.2">
      <c r="A80" s="2958"/>
      <c r="B80" s="2890"/>
      <c r="C80" s="3574"/>
      <c r="D80" s="2894"/>
      <c r="E80" s="3393"/>
      <c r="F80" s="3537" t="s">
        <v>104</v>
      </c>
      <c r="G80" s="3541"/>
      <c r="H80" s="3537" t="s">
        <v>105</v>
      </c>
      <c r="I80" s="3541"/>
      <c r="J80" s="3537" t="s">
        <v>13</v>
      </c>
      <c r="K80" s="3541"/>
      <c r="L80" s="3537" t="s">
        <v>14</v>
      </c>
      <c r="M80" s="3541"/>
      <c r="N80" s="3537" t="s">
        <v>106</v>
      </c>
      <c r="O80" s="3541"/>
      <c r="P80" s="3537">
        <v>19</v>
      </c>
      <c r="Q80" s="3541"/>
      <c r="R80" s="3537" t="s">
        <v>16</v>
      </c>
      <c r="S80" s="3541"/>
      <c r="T80" s="3537" t="s">
        <v>17</v>
      </c>
      <c r="U80" s="3541"/>
      <c r="V80" s="3537" t="s">
        <v>18</v>
      </c>
      <c r="W80" s="3541"/>
      <c r="X80" s="3537" t="s">
        <v>19</v>
      </c>
      <c r="Y80" s="3541"/>
      <c r="Z80" s="3537" t="s">
        <v>20</v>
      </c>
      <c r="AA80" s="3541"/>
      <c r="AB80" s="3537" t="s">
        <v>21</v>
      </c>
      <c r="AC80" s="3541"/>
      <c r="AD80" s="3537" t="s">
        <v>22</v>
      </c>
      <c r="AE80" s="3541"/>
      <c r="AF80" s="3537" t="s">
        <v>23</v>
      </c>
      <c r="AG80" s="3541"/>
      <c r="AH80" s="3537" t="s">
        <v>24</v>
      </c>
      <c r="AI80" s="3539"/>
      <c r="AJ80" s="2952"/>
      <c r="AK80" s="2892"/>
      <c r="AL80" s="1204"/>
      <c r="AM80" s="1159"/>
      <c r="AN80" s="1204"/>
      <c r="AO80" s="1204"/>
      <c r="AP80" s="1204"/>
      <c r="AQ80" s="1204"/>
      <c r="AR80" s="1204"/>
      <c r="AS80" s="1205"/>
      <c r="AT80" s="1205"/>
      <c r="BX80" s="2"/>
      <c r="BY80" s="2"/>
      <c r="BZ80" s="3"/>
      <c r="CG80" s="40"/>
      <c r="CH80" s="40"/>
      <c r="CI80" s="40"/>
      <c r="CJ80" s="40"/>
    </row>
    <row r="81" spans="1:88" ht="24.75" customHeight="1" x14ac:dyDescent="0.2">
      <c r="A81" s="3572"/>
      <c r="B81" s="3574"/>
      <c r="C81" s="1224" t="s">
        <v>29</v>
      </c>
      <c r="D81" s="1225" t="s">
        <v>30</v>
      </c>
      <c r="E81" s="1190" t="s">
        <v>31</v>
      </c>
      <c r="F81" s="1224" t="s">
        <v>30</v>
      </c>
      <c r="G81" s="1190" t="s">
        <v>31</v>
      </c>
      <c r="H81" s="1226" t="s">
        <v>30</v>
      </c>
      <c r="I81" s="1190" t="s">
        <v>31</v>
      </c>
      <c r="J81" s="1224" t="s">
        <v>30</v>
      </c>
      <c r="K81" s="1190" t="s">
        <v>31</v>
      </c>
      <c r="L81" s="1224" t="s">
        <v>30</v>
      </c>
      <c r="M81" s="1190" t="s">
        <v>31</v>
      </c>
      <c r="N81" s="1224" t="s">
        <v>30</v>
      </c>
      <c r="O81" s="1190" t="s">
        <v>31</v>
      </c>
      <c r="P81" s="1224" t="s">
        <v>30</v>
      </c>
      <c r="Q81" s="1190" t="s">
        <v>31</v>
      </c>
      <c r="R81" s="1224" t="s">
        <v>30</v>
      </c>
      <c r="S81" s="1190" t="s">
        <v>31</v>
      </c>
      <c r="T81" s="1224" t="s">
        <v>30</v>
      </c>
      <c r="U81" s="1190" t="s">
        <v>31</v>
      </c>
      <c r="V81" s="1224" t="s">
        <v>30</v>
      </c>
      <c r="W81" s="1190" t="s">
        <v>31</v>
      </c>
      <c r="X81" s="1224" t="s">
        <v>30</v>
      </c>
      <c r="Y81" s="1190" t="s">
        <v>31</v>
      </c>
      <c r="Z81" s="1224" t="s">
        <v>30</v>
      </c>
      <c r="AA81" s="1190" t="s">
        <v>31</v>
      </c>
      <c r="AB81" s="1224" t="s">
        <v>30</v>
      </c>
      <c r="AC81" s="1190" t="s">
        <v>31</v>
      </c>
      <c r="AD81" s="1224" t="s">
        <v>30</v>
      </c>
      <c r="AE81" s="1190" t="s">
        <v>31</v>
      </c>
      <c r="AF81" s="1224" t="s">
        <v>30</v>
      </c>
      <c r="AG81" s="1190" t="s">
        <v>31</v>
      </c>
      <c r="AH81" s="1224" t="s">
        <v>30</v>
      </c>
      <c r="AI81" s="1227" t="s">
        <v>31</v>
      </c>
      <c r="AJ81" s="3392"/>
      <c r="AK81" s="3393"/>
      <c r="AL81" s="1204"/>
      <c r="AM81" s="1159"/>
      <c r="AN81" s="1204"/>
      <c r="AO81" s="1204"/>
      <c r="AP81" s="1204"/>
      <c r="AQ81" s="1204"/>
      <c r="AR81" s="1204"/>
      <c r="AS81" s="1205"/>
      <c r="AT81" s="1205"/>
      <c r="BX81" s="2"/>
      <c r="BY81" s="2"/>
      <c r="BZ81" s="3"/>
      <c r="CG81" s="40"/>
      <c r="CH81" s="40"/>
      <c r="CI81" s="40"/>
      <c r="CJ81" s="40"/>
    </row>
    <row r="82" spans="1:88" ht="16.350000000000001" customHeight="1" x14ac:dyDescent="0.2">
      <c r="A82" s="1228" t="s">
        <v>107</v>
      </c>
      <c r="B82" s="242" t="s">
        <v>108</v>
      </c>
      <c r="C82" s="1229">
        <f>SUM(D82:E82)</f>
        <v>0</v>
      </c>
      <c r="D82" s="1230">
        <f>SUM(F82,H82,J82,L82,N82,P82,R82,T82,V82,X82,Z82,AB82,AD82,AF82,AH82)</f>
        <v>0</v>
      </c>
      <c r="E82" s="1231">
        <f>SUM(G82,I82,K82,M82,O82,Q82,S82,U82,W82,Y82,AA82,AC82,AE82,AG82,AI82)</f>
        <v>0</v>
      </c>
      <c r="F82" s="1232"/>
      <c r="G82" s="816"/>
      <c r="H82" s="817"/>
      <c r="I82" s="816"/>
      <c r="J82" s="1232"/>
      <c r="K82" s="818"/>
      <c r="L82" s="1232"/>
      <c r="M82" s="818"/>
      <c r="N82" s="1232"/>
      <c r="O82" s="818"/>
      <c r="P82" s="1232"/>
      <c r="Q82" s="818"/>
      <c r="R82" s="1232"/>
      <c r="S82" s="818"/>
      <c r="T82" s="1232"/>
      <c r="U82" s="818"/>
      <c r="V82" s="1232"/>
      <c r="W82" s="818"/>
      <c r="X82" s="1232"/>
      <c r="Y82" s="818"/>
      <c r="Z82" s="1232"/>
      <c r="AA82" s="818"/>
      <c r="AB82" s="1232"/>
      <c r="AC82" s="818"/>
      <c r="AD82" s="1232"/>
      <c r="AE82" s="818"/>
      <c r="AF82" s="1232"/>
      <c r="AG82" s="818"/>
      <c r="AH82" s="1232"/>
      <c r="AI82" s="819"/>
      <c r="AJ82" s="820"/>
      <c r="AK82" s="816"/>
      <c r="AL82" s="1233"/>
      <c r="AM82" s="1159"/>
      <c r="AN82" s="1204"/>
      <c r="AO82" s="1204"/>
      <c r="AP82" s="1204"/>
      <c r="AQ82" s="1204"/>
      <c r="AR82" s="1204"/>
      <c r="AS82" s="1205"/>
      <c r="AT82" s="1205"/>
      <c r="BX82" s="2"/>
      <c r="BY82" s="2"/>
      <c r="BZ82" s="3"/>
      <c r="CG82" s="40">
        <v>0</v>
      </c>
      <c r="CH82" s="40">
        <v>0</v>
      </c>
      <c r="CI82" s="40"/>
      <c r="CJ82" s="40"/>
    </row>
    <row r="83" spans="1:88" ht="16.350000000000001" customHeight="1" x14ac:dyDescent="0.2">
      <c r="A83" s="3566" t="s">
        <v>109</v>
      </c>
      <c r="B83" s="1234" t="s">
        <v>110</v>
      </c>
      <c r="C83" s="27">
        <f>SUM(D83:E83)</f>
        <v>0</v>
      </c>
      <c r="D83" s="254">
        <f t="shared" ref="D83:E85" si="7">SUM(F83,H83,J83,L83,N83,P83,R83,T83,V83,X83,Z83,AB83,AD83,AF83,AH83)</f>
        <v>0</v>
      </c>
      <c r="E83" s="254">
        <f t="shared" si="7"/>
        <v>0</v>
      </c>
      <c r="F83" s="255"/>
      <c r="G83" s="256"/>
      <c r="H83" s="257"/>
      <c r="I83" s="256"/>
      <c r="J83" s="255"/>
      <c r="K83" s="258"/>
      <c r="L83" s="255"/>
      <c r="M83" s="258"/>
      <c r="N83" s="255"/>
      <c r="O83" s="258"/>
      <c r="P83" s="255"/>
      <c r="Q83" s="258"/>
      <c r="R83" s="255"/>
      <c r="S83" s="258"/>
      <c r="T83" s="255"/>
      <c r="U83" s="258"/>
      <c r="V83" s="255"/>
      <c r="W83" s="258"/>
      <c r="X83" s="255"/>
      <c r="Y83" s="258"/>
      <c r="Z83" s="255"/>
      <c r="AA83" s="258"/>
      <c r="AB83" s="255"/>
      <c r="AC83" s="258"/>
      <c r="AD83" s="255"/>
      <c r="AE83" s="258"/>
      <c r="AF83" s="255"/>
      <c r="AG83" s="258"/>
      <c r="AH83" s="255"/>
      <c r="AI83" s="259"/>
      <c r="AJ83" s="260"/>
      <c r="AK83" s="256"/>
      <c r="AL83" s="1233"/>
      <c r="AM83" s="1159"/>
      <c r="AN83" s="1204"/>
      <c r="AO83" s="1204"/>
      <c r="AP83" s="1204"/>
      <c r="AQ83" s="1204"/>
      <c r="AR83" s="1204"/>
      <c r="AS83" s="1205"/>
      <c r="AT83" s="1205"/>
      <c r="BX83" s="2"/>
      <c r="BY83" s="2"/>
      <c r="BZ83" s="3"/>
      <c r="CG83" s="40">
        <v>0</v>
      </c>
      <c r="CH83" s="40">
        <v>0</v>
      </c>
      <c r="CI83" s="40"/>
      <c r="CJ83" s="40"/>
    </row>
    <row r="84" spans="1:88" ht="25.35" customHeight="1" x14ac:dyDescent="0.2">
      <c r="A84" s="3566"/>
      <c r="B84" s="261" t="s">
        <v>111</v>
      </c>
      <c r="C84" s="77">
        <f>SUM(D84:E84)</f>
        <v>0</v>
      </c>
      <c r="D84" s="254">
        <f t="shared" si="7"/>
        <v>0</v>
      </c>
      <c r="E84" s="254">
        <f t="shared" si="7"/>
        <v>0</v>
      </c>
      <c r="F84" s="262"/>
      <c r="G84" s="263"/>
      <c r="H84" s="264"/>
      <c r="I84" s="263"/>
      <c r="J84" s="262"/>
      <c r="K84" s="265"/>
      <c r="L84" s="262"/>
      <c r="M84" s="265"/>
      <c r="N84" s="262"/>
      <c r="O84" s="265"/>
      <c r="P84" s="262"/>
      <c r="Q84" s="265"/>
      <c r="R84" s="262"/>
      <c r="S84" s="265"/>
      <c r="T84" s="262"/>
      <c r="U84" s="265"/>
      <c r="V84" s="262"/>
      <c r="W84" s="265"/>
      <c r="X84" s="262"/>
      <c r="Y84" s="265"/>
      <c r="Z84" s="262"/>
      <c r="AA84" s="265"/>
      <c r="AB84" s="262"/>
      <c r="AC84" s="265"/>
      <c r="AD84" s="262"/>
      <c r="AE84" s="265"/>
      <c r="AF84" s="262"/>
      <c r="AG84" s="265"/>
      <c r="AH84" s="262"/>
      <c r="AI84" s="266"/>
      <c r="AJ84" s="267"/>
      <c r="AK84" s="263"/>
      <c r="AL84" s="1233"/>
      <c r="AM84" s="1159"/>
      <c r="AN84" s="1204"/>
      <c r="AO84" s="1204"/>
      <c r="AP84" s="1204"/>
      <c r="AQ84" s="1204"/>
      <c r="AR84" s="1204"/>
      <c r="AS84" s="1205"/>
      <c r="AT84" s="1205"/>
      <c r="BX84" s="2"/>
      <c r="BY84" s="2"/>
      <c r="BZ84" s="3"/>
      <c r="CG84" s="40"/>
      <c r="CH84" s="40"/>
      <c r="CI84" s="40"/>
      <c r="CJ84" s="40"/>
    </row>
    <row r="85" spans="1:88" ht="16.350000000000001" customHeight="1" x14ac:dyDescent="0.2">
      <c r="A85" s="1235" t="s">
        <v>60</v>
      </c>
      <c r="B85" s="1236" t="s">
        <v>112</v>
      </c>
      <c r="C85" s="1229">
        <f>SUM(D85:E85)</f>
        <v>0</v>
      </c>
      <c r="D85" s="1230">
        <f t="shared" si="7"/>
        <v>0</v>
      </c>
      <c r="E85" s="1231">
        <f t="shared" si="7"/>
        <v>0</v>
      </c>
      <c r="F85" s="1237"/>
      <c r="G85" s="1238"/>
      <c r="H85" s="1239"/>
      <c r="I85" s="1238"/>
      <c r="J85" s="1237"/>
      <c r="K85" s="1240"/>
      <c r="L85" s="1237"/>
      <c r="M85" s="1240"/>
      <c r="N85" s="1237"/>
      <c r="O85" s="1240"/>
      <c r="P85" s="1237"/>
      <c r="Q85" s="1240"/>
      <c r="R85" s="1237"/>
      <c r="S85" s="1240"/>
      <c r="T85" s="1237"/>
      <c r="U85" s="1240"/>
      <c r="V85" s="1237"/>
      <c r="W85" s="1240"/>
      <c r="X85" s="1237"/>
      <c r="Y85" s="1240"/>
      <c r="Z85" s="1237"/>
      <c r="AA85" s="1240"/>
      <c r="AB85" s="1237"/>
      <c r="AC85" s="1240"/>
      <c r="AD85" s="1237"/>
      <c r="AE85" s="1240"/>
      <c r="AF85" s="1237"/>
      <c r="AG85" s="1240"/>
      <c r="AH85" s="1237"/>
      <c r="AI85" s="1241"/>
      <c r="AJ85" s="1242"/>
      <c r="AK85" s="1238"/>
      <c r="AL85" s="1233"/>
      <c r="AM85" s="1159"/>
      <c r="AN85" s="1204"/>
      <c r="AO85" s="1204"/>
      <c r="AP85" s="1204"/>
      <c r="AQ85" s="1204"/>
      <c r="AR85" s="1204"/>
      <c r="AS85" s="1205"/>
      <c r="AT85" s="1205"/>
      <c r="BX85" s="2"/>
      <c r="BY85" s="2"/>
      <c r="BZ85" s="3"/>
      <c r="CG85" s="40"/>
      <c r="CH85" s="40"/>
      <c r="CI85" s="40"/>
      <c r="CJ85" s="40"/>
    </row>
    <row r="86" spans="1:88" ht="31.35" customHeight="1" x14ac:dyDescent="0.2">
      <c r="A86" s="9" t="s">
        <v>113</v>
      </c>
      <c r="B86" s="6"/>
      <c r="C86" s="128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233"/>
      <c r="R86" s="233"/>
      <c r="S86" s="233"/>
      <c r="T86" s="233"/>
      <c r="U86" s="233"/>
      <c r="V86" s="233"/>
      <c r="W86" s="6"/>
      <c r="X86" s="233"/>
      <c r="Y86" s="233"/>
      <c r="Z86" s="831"/>
      <c r="AA86" s="234"/>
      <c r="AB86" s="832"/>
      <c r="AC86" s="832"/>
      <c r="AD86" s="832"/>
      <c r="AE86" s="832"/>
      <c r="AF86" s="832"/>
      <c r="AG86" s="1205"/>
      <c r="AH86" s="128"/>
      <c r="AI86" s="1204"/>
      <c r="AJ86" s="1204"/>
      <c r="AK86" s="1204"/>
      <c r="AL86" s="1204"/>
      <c r="AM86" s="1204"/>
      <c r="AN86" s="1204"/>
      <c r="AO86" s="1204"/>
      <c r="AP86" s="1204"/>
      <c r="AQ86" s="1205"/>
      <c r="AR86" s="1205"/>
      <c r="CG86" s="40"/>
      <c r="CH86" s="40"/>
      <c r="CI86" s="40"/>
      <c r="CJ86" s="40"/>
    </row>
    <row r="87" spans="1:88" ht="16.350000000000001" customHeight="1" x14ac:dyDescent="0.2">
      <c r="A87" s="3566" t="s">
        <v>96</v>
      </c>
      <c r="B87" s="3555" t="s">
        <v>32</v>
      </c>
      <c r="C87" s="3555" t="s">
        <v>114</v>
      </c>
      <c r="D87" s="3567" t="s">
        <v>115</v>
      </c>
      <c r="E87" s="3568" t="s">
        <v>116</v>
      </c>
      <c r="F87" s="3555" t="s">
        <v>117</v>
      </c>
      <c r="G87" s="6"/>
      <c r="H87" s="1243"/>
      <c r="I87" s="1243"/>
      <c r="J87" s="1243"/>
      <c r="K87" s="1243"/>
      <c r="L87" s="1243"/>
      <c r="M87" s="1243"/>
      <c r="N87" s="1243"/>
      <c r="O87" s="1243"/>
      <c r="P87" s="1244"/>
      <c r="Q87" s="1244"/>
      <c r="R87" s="1244"/>
      <c r="S87" s="1244"/>
      <c r="T87" s="1244"/>
      <c r="U87" s="1244"/>
      <c r="V87" s="1244"/>
      <c r="W87" s="1243"/>
      <c r="X87" s="1244"/>
      <c r="Y87" s="1200"/>
      <c r="Z87" s="1200"/>
      <c r="AA87" s="1200"/>
      <c r="AB87" s="1200"/>
      <c r="AC87" s="1200"/>
      <c r="AD87" s="1200"/>
      <c r="AE87" s="1200"/>
      <c r="AF87" s="1200"/>
      <c r="AG87" s="1200"/>
      <c r="AH87" s="1199"/>
      <c r="AI87" s="1199"/>
      <c r="AJ87" s="1199"/>
      <c r="AK87" s="1199"/>
      <c r="AL87" s="1199"/>
      <c r="AM87" s="1199"/>
      <c r="AN87" s="1199"/>
      <c r="AO87" s="1199"/>
      <c r="AP87" s="1199"/>
      <c r="AQ87" s="1200"/>
      <c r="AR87" s="1200"/>
      <c r="CG87" s="40"/>
      <c r="CH87" s="40"/>
      <c r="CI87" s="40"/>
      <c r="CJ87" s="40"/>
    </row>
    <row r="88" spans="1:88" ht="45.75" customHeight="1" x14ac:dyDescent="0.2">
      <c r="A88" s="3566"/>
      <c r="B88" s="3555"/>
      <c r="C88" s="3555"/>
      <c r="D88" s="3567"/>
      <c r="E88" s="3568"/>
      <c r="F88" s="3555"/>
      <c r="G88" s="6"/>
      <c r="H88" s="1243"/>
      <c r="I88" s="1243"/>
      <c r="J88" s="1243"/>
      <c r="K88" s="1243"/>
      <c r="L88" s="1243"/>
      <c r="M88" s="1243"/>
      <c r="N88" s="1243"/>
      <c r="O88" s="1243"/>
      <c r="P88" s="1244"/>
      <c r="Q88" s="1244"/>
      <c r="R88" s="1244"/>
      <c r="S88" s="1244"/>
      <c r="T88" s="1244"/>
      <c r="U88" s="1244"/>
      <c r="V88" s="1244"/>
      <c r="W88" s="1243"/>
      <c r="X88" s="1244"/>
      <c r="Y88" s="1200"/>
      <c r="Z88" s="1200"/>
      <c r="AA88" s="1200"/>
      <c r="AB88" s="1200"/>
      <c r="AC88" s="1200"/>
      <c r="AD88" s="1200"/>
      <c r="AE88" s="1200"/>
      <c r="AF88" s="1200"/>
      <c r="AG88" s="1200"/>
      <c r="AH88" s="1199"/>
      <c r="AI88" s="1199"/>
      <c r="AJ88" s="1199"/>
      <c r="AK88" s="1199"/>
      <c r="AL88" s="1199"/>
      <c r="AM88" s="1199"/>
      <c r="AN88" s="1199"/>
      <c r="AO88" s="1199"/>
      <c r="AP88" s="1199"/>
      <c r="AQ88" s="1200"/>
      <c r="AR88" s="1200"/>
      <c r="CG88" s="40"/>
      <c r="CH88" s="40"/>
      <c r="CI88" s="40"/>
      <c r="CJ88" s="40"/>
    </row>
    <row r="89" spans="1:88" ht="16.350000000000001" customHeight="1" x14ac:dyDescent="0.2">
      <c r="A89" s="3556" t="s">
        <v>118</v>
      </c>
      <c r="B89" s="3557"/>
      <c r="C89" s="3557"/>
      <c r="D89" s="3557"/>
      <c r="E89" s="3557"/>
      <c r="F89" s="3558"/>
      <c r="G89" s="6"/>
      <c r="H89" s="1159"/>
      <c r="I89" s="1159"/>
      <c r="J89" s="1159"/>
      <c r="K89" s="1159"/>
      <c r="L89" s="1159"/>
      <c r="M89" s="1159"/>
      <c r="N89" s="1159"/>
      <c r="O89" s="1159"/>
      <c r="P89" s="1245"/>
      <c r="Q89" s="1245"/>
      <c r="R89" s="1245"/>
      <c r="S89" s="1245"/>
      <c r="T89" s="1245"/>
      <c r="U89" s="1245"/>
      <c r="V89" s="1245"/>
      <c r="W89" s="1159"/>
      <c r="X89" s="1245"/>
      <c r="Y89" s="1205"/>
      <c r="Z89" s="1205"/>
      <c r="AA89" s="1205"/>
      <c r="AB89" s="1205"/>
      <c r="AC89" s="1205"/>
      <c r="AD89" s="1205"/>
      <c r="AE89" s="1205"/>
      <c r="AF89" s="1205"/>
      <c r="AG89" s="1205"/>
      <c r="AH89" s="1204"/>
      <c r="AI89" s="1204"/>
      <c r="AJ89" s="1204"/>
      <c r="AK89" s="1204"/>
      <c r="AL89" s="1204"/>
      <c r="AM89" s="1204"/>
      <c r="AN89" s="1204"/>
      <c r="AO89" s="1204"/>
      <c r="AP89" s="1204"/>
      <c r="AQ89" s="1205"/>
      <c r="AR89" s="1205"/>
      <c r="CG89" s="40"/>
      <c r="CH89" s="40"/>
      <c r="CI89" s="40"/>
      <c r="CJ89" s="40"/>
    </row>
    <row r="90" spans="1:88" ht="16.350000000000001" customHeight="1" x14ac:dyDescent="0.2">
      <c r="A90" s="1246" t="s">
        <v>119</v>
      </c>
      <c r="B90" s="1247">
        <f>SUM(C90:D90)</f>
        <v>371</v>
      </c>
      <c r="C90" s="1248">
        <v>57</v>
      </c>
      <c r="D90" s="1249">
        <v>314</v>
      </c>
      <c r="E90" s="1250">
        <v>371</v>
      </c>
      <c r="F90" s="1248"/>
      <c r="G90" s="6"/>
      <c r="H90" s="1243"/>
      <c r="I90" s="1243"/>
      <c r="J90" s="1243"/>
      <c r="K90" s="1243"/>
      <c r="L90" s="1243"/>
      <c r="M90" s="1243"/>
      <c r="N90" s="1243"/>
      <c r="O90" s="1243"/>
      <c r="P90" s="1244"/>
      <c r="Q90" s="1244"/>
      <c r="R90" s="1244"/>
      <c r="S90" s="1244"/>
      <c r="T90" s="1244"/>
      <c r="U90" s="1244"/>
      <c r="V90" s="1244"/>
      <c r="W90" s="1243"/>
      <c r="X90" s="1244"/>
      <c r="Y90" s="1200"/>
      <c r="Z90" s="1200"/>
      <c r="AA90" s="1200"/>
      <c r="AB90" s="1200"/>
      <c r="AC90" s="1200"/>
      <c r="AD90" s="1200"/>
      <c r="AE90" s="1200"/>
      <c r="AF90" s="1200"/>
      <c r="AG90" s="1200"/>
      <c r="AH90" s="1199"/>
      <c r="AI90" s="1199"/>
      <c r="AJ90" s="1199"/>
      <c r="AK90" s="1199"/>
      <c r="AL90" s="1199"/>
      <c r="AM90" s="1199"/>
      <c r="AN90" s="1199"/>
      <c r="AO90" s="1199"/>
      <c r="AP90" s="1199"/>
      <c r="AQ90" s="1200"/>
      <c r="AR90" s="1200"/>
      <c r="CG90" s="40"/>
      <c r="CH90" s="40"/>
      <c r="CI90" s="40"/>
      <c r="CJ90" s="40"/>
    </row>
    <row r="91" spans="1:88" ht="16.350000000000001" customHeight="1" x14ac:dyDescent="0.2">
      <c r="A91" s="281" t="s">
        <v>120</v>
      </c>
      <c r="B91" s="261">
        <f>SUM(C91:D91)</f>
        <v>0</v>
      </c>
      <c r="C91" s="161"/>
      <c r="D91" s="282"/>
      <c r="E91" s="46"/>
      <c r="F91" s="161"/>
      <c r="G91" s="6"/>
      <c r="H91" s="1159"/>
      <c r="I91" s="1159"/>
      <c r="J91" s="1159"/>
      <c r="K91" s="1159"/>
      <c r="L91" s="1159"/>
      <c r="M91" s="1159"/>
      <c r="N91" s="1159"/>
      <c r="O91" s="1159"/>
      <c r="P91" s="1245"/>
      <c r="Q91" s="1245"/>
      <c r="R91" s="1245"/>
      <c r="S91" s="1245"/>
      <c r="T91" s="1245"/>
      <c r="U91" s="1245"/>
      <c r="V91" s="1245"/>
      <c r="W91" s="1159"/>
      <c r="X91" s="1245"/>
      <c r="Y91" s="1205"/>
      <c r="Z91" s="1205"/>
      <c r="AA91" s="1205"/>
      <c r="AB91" s="1205"/>
      <c r="AC91" s="1205"/>
      <c r="AD91" s="1205"/>
      <c r="AE91" s="1205"/>
      <c r="AF91" s="1205"/>
      <c r="AG91" s="1205"/>
      <c r="AH91" s="1204"/>
      <c r="AI91" s="1204"/>
      <c r="AJ91" s="1204"/>
      <c r="AK91" s="1204"/>
      <c r="AL91" s="1204"/>
      <c r="AM91" s="1204"/>
      <c r="AN91" s="1204"/>
      <c r="AO91" s="1204"/>
      <c r="AP91" s="1204"/>
      <c r="AQ91" s="1205"/>
      <c r="AR91" s="1205"/>
      <c r="CG91" s="40"/>
      <c r="CH91" s="40"/>
      <c r="CI91" s="40"/>
      <c r="CJ91" s="40"/>
    </row>
    <row r="92" spans="1:88" ht="16.350000000000001" customHeight="1" x14ac:dyDescent="0.2">
      <c r="A92" s="281" t="s">
        <v>121</v>
      </c>
      <c r="B92" s="261">
        <f>SUM(C92:D92)</f>
        <v>0</v>
      </c>
      <c r="C92" s="161"/>
      <c r="D92" s="282"/>
      <c r="E92" s="46"/>
      <c r="F92" s="161"/>
      <c r="G92" s="6"/>
      <c r="H92" s="1159"/>
      <c r="I92" s="1159"/>
      <c r="J92" s="1159"/>
      <c r="K92" s="1159"/>
      <c r="L92" s="1159"/>
      <c r="M92" s="1159"/>
      <c r="N92" s="1159"/>
      <c r="O92" s="1159"/>
      <c r="P92" s="1245"/>
      <c r="Q92" s="1245"/>
      <c r="R92" s="1245"/>
      <c r="S92" s="1245"/>
      <c r="T92" s="1245"/>
      <c r="U92" s="1245"/>
      <c r="V92" s="1245"/>
      <c r="W92" s="1159"/>
      <c r="X92" s="1245"/>
      <c r="Y92" s="1205"/>
      <c r="Z92" s="1205"/>
      <c r="AA92" s="1205"/>
      <c r="AB92" s="1205"/>
      <c r="AC92" s="1205"/>
      <c r="AD92" s="1205"/>
      <c r="AE92" s="1205"/>
      <c r="AF92" s="1205"/>
      <c r="AG92" s="1205"/>
      <c r="AH92" s="1204"/>
      <c r="AI92" s="1204"/>
      <c r="AJ92" s="1204"/>
      <c r="AK92" s="1204"/>
      <c r="AL92" s="1204"/>
      <c r="AM92" s="1204"/>
      <c r="AN92" s="1204"/>
      <c r="AO92" s="1204"/>
      <c r="AP92" s="1204"/>
      <c r="AQ92" s="1205"/>
      <c r="AR92" s="1205"/>
      <c r="CG92" s="40"/>
      <c r="CH92" s="40"/>
      <c r="CI92" s="40"/>
      <c r="CJ92" s="40"/>
    </row>
    <row r="93" spans="1:88" ht="16.350000000000001" customHeight="1" x14ac:dyDescent="0.2">
      <c r="A93" s="281" t="s">
        <v>122</v>
      </c>
      <c r="B93" s="261">
        <f>SUM(C93:D93)</f>
        <v>0</v>
      </c>
      <c r="C93" s="161"/>
      <c r="D93" s="282"/>
      <c r="E93" s="46"/>
      <c r="F93" s="161"/>
      <c r="G93" s="6"/>
      <c r="H93" s="1159"/>
      <c r="I93" s="1159"/>
      <c r="J93" s="1159"/>
      <c r="K93" s="1159"/>
      <c r="L93" s="1159"/>
      <c r="M93" s="1159"/>
      <c r="N93" s="1159"/>
      <c r="O93" s="1159"/>
      <c r="P93" s="1245"/>
      <c r="Q93" s="1245"/>
      <c r="R93" s="1245"/>
      <c r="S93" s="1245"/>
      <c r="T93" s="1245"/>
      <c r="U93" s="1245"/>
      <c r="V93" s="1245"/>
      <c r="W93" s="1159"/>
      <c r="X93" s="1245"/>
      <c r="Y93" s="1205"/>
      <c r="Z93" s="1205"/>
      <c r="AA93" s="1205"/>
      <c r="AB93" s="1205"/>
      <c r="AC93" s="1205"/>
      <c r="AD93" s="1205"/>
      <c r="AE93" s="1205"/>
      <c r="AF93" s="1205"/>
      <c r="AG93" s="1205"/>
      <c r="AH93" s="1204"/>
      <c r="AI93" s="1204"/>
      <c r="AJ93" s="1204"/>
      <c r="AK93" s="1204"/>
      <c r="AL93" s="1204"/>
      <c r="AM93" s="1204"/>
      <c r="AN93" s="1204"/>
      <c r="AO93" s="1204"/>
      <c r="AP93" s="1204"/>
      <c r="AQ93" s="1205"/>
      <c r="AR93" s="1205"/>
      <c r="CG93" s="40"/>
      <c r="CH93" s="40"/>
      <c r="CI93" s="40"/>
      <c r="CJ93" s="40"/>
    </row>
    <row r="94" spans="1:88" ht="16.350000000000001" customHeight="1" x14ac:dyDescent="0.2">
      <c r="A94" s="283" t="s">
        <v>123</v>
      </c>
      <c r="B94" s="284">
        <f>SUM(C94:D94)</f>
        <v>26</v>
      </c>
      <c r="C94" s="285"/>
      <c r="D94" s="839">
        <v>26</v>
      </c>
      <c r="E94" s="190">
        <v>26</v>
      </c>
      <c r="F94" s="285"/>
      <c r="G94" s="6"/>
      <c r="H94" s="1159"/>
      <c r="I94" s="1159"/>
      <c r="J94" s="1159"/>
      <c r="K94" s="1159"/>
      <c r="L94" s="1159"/>
      <c r="M94" s="1159"/>
      <c r="N94" s="1159"/>
      <c r="O94" s="1159"/>
      <c r="P94" s="1245"/>
      <c r="Q94" s="1245"/>
      <c r="R94" s="1245"/>
      <c r="S94" s="1245"/>
      <c r="T94" s="1245"/>
      <c r="U94" s="1245"/>
      <c r="V94" s="1245"/>
      <c r="W94" s="1159"/>
      <c r="X94" s="1245"/>
      <c r="Y94" s="1205"/>
      <c r="Z94" s="1205"/>
      <c r="AA94" s="1205"/>
      <c r="AB94" s="1205"/>
      <c r="AC94" s="1205"/>
      <c r="AD94" s="1205"/>
      <c r="AE94" s="1205"/>
      <c r="AF94" s="1205"/>
      <c r="AG94" s="1205"/>
      <c r="AH94" s="1204"/>
      <c r="AI94" s="1204"/>
      <c r="AJ94" s="1204"/>
      <c r="AK94" s="1204"/>
      <c r="AL94" s="1204"/>
      <c r="AM94" s="1204"/>
      <c r="AN94" s="1204"/>
      <c r="AO94" s="1204"/>
      <c r="AP94" s="1204"/>
      <c r="AQ94" s="1205"/>
      <c r="AR94" s="1205"/>
      <c r="CG94" s="40"/>
      <c r="CH94" s="40"/>
      <c r="CI94" s="40"/>
      <c r="CJ94" s="40"/>
    </row>
    <row r="95" spans="1:88" ht="16.350000000000001" customHeight="1" x14ac:dyDescent="0.2">
      <c r="A95" s="3556" t="s">
        <v>124</v>
      </c>
      <c r="B95" s="3557"/>
      <c r="C95" s="3557"/>
      <c r="D95" s="3557"/>
      <c r="E95" s="3557"/>
      <c r="F95" s="3558"/>
      <c r="G95" s="6"/>
      <c r="H95" s="1159"/>
      <c r="I95" s="1159"/>
      <c r="J95" s="1159"/>
      <c r="K95" s="1159"/>
      <c r="L95" s="1159"/>
      <c r="M95" s="1159"/>
      <c r="N95" s="1159"/>
      <c r="O95" s="1159"/>
      <c r="P95" s="1245"/>
      <c r="Q95" s="1245"/>
      <c r="R95" s="1245"/>
      <c r="S95" s="1245"/>
      <c r="T95" s="1245"/>
      <c r="U95" s="1245"/>
      <c r="V95" s="1245"/>
      <c r="W95" s="1159"/>
      <c r="X95" s="1245"/>
      <c r="Y95" s="1205"/>
      <c r="Z95" s="1205"/>
      <c r="AA95" s="1205"/>
      <c r="AB95" s="1205"/>
      <c r="AC95" s="1205"/>
      <c r="AD95" s="1205"/>
      <c r="AE95" s="1205"/>
      <c r="AF95" s="1205"/>
      <c r="AG95" s="1205"/>
      <c r="AH95" s="1204"/>
      <c r="AI95" s="1204"/>
      <c r="AJ95" s="1204"/>
      <c r="AK95" s="1204"/>
      <c r="AL95" s="1204"/>
      <c r="AM95" s="1204"/>
      <c r="AN95" s="1204"/>
      <c r="AO95" s="1204"/>
      <c r="AP95" s="1204"/>
      <c r="AQ95" s="1205"/>
      <c r="AR95" s="1205"/>
      <c r="CG95" s="40"/>
      <c r="CH95" s="40"/>
      <c r="CI95" s="40"/>
      <c r="CJ95" s="40"/>
    </row>
    <row r="96" spans="1:88" ht="16.350000000000001" customHeight="1" x14ac:dyDescent="0.2">
      <c r="A96" s="1251" t="s">
        <v>125</v>
      </c>
      <c r="B96" s="1252">
        <f>SUM(C96:D96)</f>
        <v>1</v>
      </c>
      <c r="C96" s="1248"/>
      <c r="D96" s="1249">
        <v>1</v>
      </c>
      <c r="E96" s="1250">
        <v>1</v>
      </c>
      <c r="F96" s="1248"/>
      <c r="G96" s="6"/>
      <c r="H96" s="1159"/>
      <c r="I96" s="1159"/>
      <c r="J96" s="1159"/>
      <c r="K96" s="1159"/>
      <c r="L96" s="1159"/>
      <c r="M96" s="1159"/>
      <c r="N96" s="1159"/>
      <c r="O96" s="1159"/>
      <c r="P96" s="1245"/>
      <c r="Q96" s="1245"/>
      <c r="R96" s="1245"/>
      <c r="S96" s="1245"/>
      <c r="T96" s="1245"/>
      <c r="U96" s="1245"/>
      <c r="V96" s="1245"/>
      <c r="W96" s="1159"/>
      <c r="X96" s="1245"/>
      <c r="Y96" s="1205"/>
      <c r="Z96" s="1205"/>
      <c r="AA96" s="1205"/>
      <c r="AB96" s="1205"/>
      <c r="AC96" s="1205"/>
      <c r="AD96" s="1205"/>
      <c r="AE96" s="1205"/>
      <c r="AF96" s="1205"/>
      <c r="AG96" s="1205"/>
      <c r="AH96" s="1205"/>
      <c r="AI96" s="1205"/>
      <c r="AJ96" s="1205"/>
      <c r="AK96" s="1205"/>
      <c r="AL96" s="1205"/>
      <c r="AM96" s="1205"/>
      <c r="AN96" s="1205"/>
      <c r="AO96" s="1205"/>
      <c r="AP96" s="1205"/>
      <c r="AQ96" s="1205"/>
      <c r="AR96" s="1205"/>
      <c r="CG96" s="40"/>
      <c r="CH96" s="40"/>
      <c r="CI96" s="40"/>
      <c r="CJ96" s="40"/>
    </row>
    <row r="97" spans="1:104" ht="16.350000000000001" customHeight="1" x14ac:dyDescent="0.2">
      <c r="A97" s="288" t="s">
        <v>126</v>
      </c>
      <c r="B97" s="289">
        <f>SUM(C97:D97)</f>
        <v>0</v>
      </c>
      <c r="C97" s="161"/>
      <c r="D97" s="282"/>
      <c r="E97" s="46"/>
      <c r="F97" s="161"/>
      <c r="G97" s="6"/>
      <c r="H97" s="1159"/>
      <c r="I97" s="1159"/>
      <c r="J97" s="1159"/>
      <c r="K97" s="1159"/>
      <c r="L97" s="1159"/>
      <c r="M97" s="1159"/>
      <c r="N97" s="1159"/>
      <c r="O97" s="1159"/>
      <c r="P97" s="1245"/>
      <c r="Q97" s="1245"/>
      <c r="R97" s="1245"/>
      <c r="S97" s="1245"/>
      <c r="T97" s="1245"/>
      <c r="U97" s="1245"/>
      <c r="V97" s="1245"/>
      <c r="W97" s="1159"/>
      <c r="X97" s="1245"/>
      <c r="Y97" s="1205"/>
      <c r="Z97" s="1205"/>
      <c r="AA97" s="1205"/>
      <c r="AB97" s="1205"/>
      <c r="AC97" s="1205"/>
      <c r="AD97" s="1205"/>
      <c r="AE97" s="1205"/>
      <c r="AF97" s="1205"/>
      <c r="AG97" s="1205"/>
      <c r="AH97" s="1205"/>
      <c r="AI97" s="1205"/>
      <c r="AJ97" s="1205"/>
      <c r="AK97" s="1205"/>
      <c r="AL97" s="1205"/>
      <c r="AM97" s="1205"/>
      <c r="AN97" s="1205"/>
      <c r="AO97" s="1205"/>
      <c r="AP97" s="1205"/>
      <c r="AQ97" s="1205"/>
      <c r="AR97" s="1205"/>
      <c r="CG97" s="40"/>
      <c r="CH97" s="40"/>
      <c r="CI97" s="40"/>
      <c r="CJ97" s="40"/>
    </row>
    <row r="98" spans="1:104" ht="24.75" customHeight="1" x14ac:dyDescent="0.2">
      <c r="A98" s="1196" t="s">
        <v>127</v>
      </c>
      <c r="B98" s="290">
        <f>SUM(C98:D98)</f>
        <v>0</v>
      </c>
      <c r="C98" s="1253"/>
      <c r="D98" s="839"/>
      <c r="E98" s="778"/>
      <c r="F98" s="1253"/>
      <c r="G98" s="6"/>
      <c r="H98" s="1159"/>
      <c r="I98" s="1159"/>
      <c r="J98" s="1159"/>
      <c r="K98" s="1159"/>
      <c r="L98" s="1159"/>
      <c r="M98" s="1159"/>
      <c r="N98" s="1159"/>
      <c r="O98" s="1159"/>
      <c r="P98" s="1245"/>
      <c r="Q98" s="1245"/>
      <c r="R98" s="1245"/>
      <c r="S98" s="1245"/>
      <c r="T98" s="1245"/>
      <c r="U98" s="1245"/>
      <c r="V98" s="1245"/>
      <c r="W98" s="1159"/>
      <c r="X98" s="1245"/>
      <c r="Y98" s="1205"/>
      <c r="Z98" s="1205"/>
      <c r="AA98" s="1205"/>
      <c r="AB98" s="1205"/>
      <c r="AC98" s="1205"/>
      <c r="AD98" s="1205"/>
      <c r="AE98" s="1205"/>
      <c r="AF98" s="1205"/>
      <c r="AG98" s="1205"/>
      <c r="AH98" s="1205"/>
      <c r="AI98" s="1205"/>
      <c r="AJ98" s="1205"/>
      <c r="AK98" s="1205"/>
      <c r="AL98" s="1205"/>
      <c r="AM98" s="1205"/>
      <c r="AN98" s="1205"/>
      <c r="AO98" s="1205"/>
      <c r="AP98" s="1205"/>
      <c r="AQ98" s="1205"/>
      <c r="AR98" s="1205"/>
      <c r="CG98" s="40"/>
      <c r="CH98" s="40"/>
      <c r="CI98" s="40"/>
      <c r="CJ98" s="40"/>
    </row>
    <row r="99" spans="1:104" s="8" customFormat="1" ht="31.35" customHeight="1" x14ac:dyDescent="0.2">
      <c r="A99" s="2935" t="s">
        <v>128</v>
      </c>
      <c r="B99" s="2935"/>
      <c r="C99" s="2935"/>
      <c r="D99" s="2935"/>
      <c r="E99" s="2935"/>
      <c r="F99" s="2935"/>
      <c r="G99" s="1203"/>
      <c r="H99" s="1203"/>
      <c r="I99" s="1203"/>
      <c r="J99" s="1203"/>
      <c r="K99" s="1203"/>
      <c r="L99" s="1203"/>
      <c r="M99" s="1203"/>
      <c r="N99" s="1203"/>
      <c r="O99" s="1203"/>
      <c r="P99" s="1203"/>
      <c r="Q99" s="1161"/>
      <c r="R99" s="1161"/>
      <c r="S99" s="1161"/>
      <c r="T99" s="1161"/>
      <c r="U99" s="1161"/>
      <c r="V99" s="1161"/>
      <c r="W99" s="1203"/>
      <c r="X99" s="1161"/>
      <c r="Y99" s="1161"/>
      <c r="Z99" s="1161"/>
      <c r="AA99" s="1161"/>
      <c r="AB99" s="1161"/>
      <c r="AC99" s="1161"/>
      <c r="AD99" s="1161"/>
      <c r="AE99" s="1161"/>
      <c r="AF99" s="1161"/>
      <c r="AG99" s="1161"/>
      <c r="AH99" s="1161"/>
      <c r="AI99" s="1161"/>
      <c r="AJ99" s="1161"/>
      <c r="AK99" s="1161"/>
      <c r="AL99" s="1161"/>
      <c r="AM99" s="1161"/>
      <c r="AN99" s="1161"/>
      <c r="AO99" s="1161"/>
      <c r="AP99" s="1161"/>
      <c r="AQ99" s="1161"/>
      <c r="AR99" s="1161"/>
      <c r="BX99" s="4"/>
      <c r="BY99" s="4"/>
      <c r="BZ99" s="4"/>
      <c r="CA99" s="5"/>
      <c r="CB99" s="5"/>
      <c r="CC99" s="5"/>
      <c r="CD99" s="5"/>
      <c r="CE99" s="5"/>
      <c r="CF99" s="5"/>
      <c r="CG99" s="40"/>
      <c r="CH99" s="40"/>
      <c r="CI99" s="40"/>
      <c r="CJ99" s="40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4"/>
    </row>
    <row r="100" spans="1:104" ht="16.350000000000001" customHeight="1" x14ac:dyDescent="0.2">
      <c r="A100" s="3559" t="s">
        <v>129</v>
      </c>
      <c r="B100" s="3561" t="s">
        <v>130</v>
      </c>
      <c r="C100" s="3562"/>
      <c r="D100" s="3562"/>
      <c r="E100" s="3563"/>
      <c r="F100" s="3561" t="s">
        <v>131</v>
      </c>
      <c r="G100" s="3562"/>
      <c r="H100" s="3562"/>
      <c r="I100" s="3563"/>
      <c r="J100" s="3542" t="s">
        <v>132</v>
      </c>
      <c r="K100" s="3544" t="s">
        <v>133</v>
      </c>
      <c r="L100" s="3545"/>
      <c r="M100" s="3544" t="s">
        <v>134</v>
      </c>
      <c r="N100" s="3545"/>
      <c r="O100" s="6"/>
      <c r="P100" s="233"/>
      <c r="Q100" s="233"/>
      <c r="R100" s="233"/>
      <c r="S100" s="233"/>
      <c r="T100" s="233"/>
      <c r="U100" s="233"/>
      <c r="V100" s="6"/>
      <c r="W100" s="233"/>
      <c r="X100" s="292"/>
      <c r="Y100" s="237"/>
      <c r="Z100" s="237"/>
      <c r="AA100" s="237"/>
      <c r="AB100" s="237"/>
      <c r="AC100" s="237"/>
      <c r="AD100" s="237"/>
      <c r="AE100" s="237"/>
      <c r="AF100" s="237"/>
      <c r="AG100" s="237"/>
      <c r="AH100" s="237"/>
      <c r="AI100" s="1205"/>
      <c r="AJ100" s="1205"/>
      <c r="AK100" s="1205"/>
      <c r="AL100" s="1205"/>
      <c r="AM100" s="1205"/>
      <c r="AN100" s="1205"/>
      <c r="AO100" s="1205"/>
      <c r="AP100" s="1205"/>
      <c r="AQ100" s="1205"/>
      <c r="AR100" s="1205"/>
      <c r="CG100" s="40"/>
      <c r="CH100" s="40"/>
      <c r="CI100" s="40"/>
      <c r="CJ100" s="40"/>
    </row>
    <row r="101" spans="1:104" ht="39" customHeight="1" x14ac:dyDescent="0.2">
      <c r="A101" s="2937"/>
      <c r="B101" s="3564"/>
      <c r="C101" s="2943"/>
      <c r="D101" s="2943"/>
      <c r="E101" s="3565"/>
      <c r="F101" s="2945"/>
      <c r="G101" s="2946"/>
      <c r="H101" s="2946"/>
      <c r="I101" s="2947"/>
      <c r="J101" s="2918"/>
      <c r="K101" s="3546"/>
      <c r="L101" s="3547"/>
      <c r="M101" s="3546"/>
      <c r="N101" s="3547"/>
      <c r="O101" s="6"/>
      <c r="P101" s="233"/>
      <c r="Q101" s="233"/>
      <c r="R101" s="233"/>
      <c r="S101" s="233"/>
      <c r="T101" s="233"/>
      <c r="U101" s="233"/>
      <c r="V101" s="6"/>
      <c r="W101" s="233"/>
      <c r="X101" s="1245"/>
      <c r="Y101" s="1205"/>
      <c r="Z101" s="1205"/>
      <c r="AA101" s="1205"/>
      <c r="AB101" s="1205"/>
      <c r="AC101" s="1205"/>
      <c r="AD101" s="1205"/>
      <c r="AE101" s="1205"/>
      <c r="AF101" s="1205"/>
      <c r="AG101" s="1205"/>
      <c r="AH101" s="1205"/>
      <c r="AI101" s="1205"/>
      <c r="AJ101" s="1205"/>
      <c r="AK101" s="1205"/>
      <c r="AL101" s="1205"/>
      <c r="AM101" s="1205"/>
      <c r="AN101" s="1205"/>
      <c r="AO101" s="1205"/>
      <c r="AP101" s="1205"/>
      <c r="AQ101" s="1205"/>
      <c r="AR101" s="1205"/>
      <c r="CG101" s="40"/>
      <c r="CH101" s="40"/>
      <c r="CI101" s="40"/>
      <c r="CJ101" s="40"/>
    </row>
    <row r="102" spans="1:104" ht="40.5" customHeight="1" x14ac:dyDescent="0.2">
      <c r="A102" s="3560"/>
      <c r="B102" s="1254" t="s">
        <v>135</v>
      </c>
      <c r="C102" s="1255" t="s">
        <v>136</v>
      </c>
      <c r="D102" s="1256" t="s">
        <v>137</v>
      </c>
      <c r="E102" s="1257" t="s">
        <v>138</v>
      </c>
      <c r="F102" s="1258" t="s">
        <v>139</v>
      </c>
      <c r="G102" s="1259" t="s">
        <v>140</v>
      </c>
      <c r="H102" s="1259" t="s">
        <v>137</v>
      </c>
      <c r="I102" s="1257" t="s">
        <v>138</v>
      </c>
      <c r="J102" s="3543"/>
      <c r="K102" s="1254" t="s">
        <v>135</v>
      </c>
      <c r="L102" s="1260" t="s">
        <v>136</v>
      </c>
      <c r="M102" s="1254" t="s">
        <v>139</v>
      </c>
      <c r="N102" s="1260" t="s">
        <v>141</v>
      </c>
      <c r="O102" s="6"/>
      <c r="P102" s="233"/>
      <c r="Q102" s="233"/>
      <c r="R102" s="233"/>
      <c r="S102" s="233"/>
      <c r="T102" s="233"/>
      <c r="U102" s="233"/>
      <c r="V102" s="6"/>
      <c r="W102" s="233"/>
      <c r="X102" s="1261"/>
      <c r="Y102" s="1262"/>
      <c r="Z102" s="1262"/>
      <c r="AA102" s="1262"/>
      <c r="AB102" s="1262"/>
      <c r="AC102" s="1262"/>
      <c r="AD102" s="1262"/>
      <c r="AE102" s="1262"/>
      <c r="AF102" s="1262"/>
      <c r="AG102" s="1262"/>
      <c r="AH102" s="1262"/>
      <c r="AI102" s="1262"/>
      <c r="AJ102" s="1262"/>
      <c r="AK102" s="1262"/>
      <c r="AL102" s="1262"/>
      <c r="AM102" s="1262"/>
      <c r="AN102" s="1262"/>
      <c r="AO102" s="1262"/>
      <c r="AP102" s="1262"/>
      <c r="AQ102" s="1262"/>
      <c r="AR102" s="1262"/>
      <c r="CG102" s="40"/>
      <c r="CH102" s="40"/>
      <c r="CI102" s="40"/>
      <c r="CJ102" s="40"/>
    </row>
    <row r="103" spans="1:104" ht="16.350000000000001" customHeight="1" x14ac:dyDescent="0.2">
      <c r="A103" s="1263" t="s">
        <v>142</v>
      </c>
      <c r="B103" s="1065">
        <v>10968</v>
      </c>
      <c r="C103" s="1264">
        <v>232</v>
      </c>
      <c r="D103" s="1265">
        <v>8332</v>
      </c>
      <c r="E103" s="1266">
        <v>2868</v>
      </c>
      <c r="F103" s="1065">
        <v>34605</v>
      </c>
      <c r="G103" s="1267">
        <v>278</v>
      </c>
      <c r="H103" s="1267">
        <v>25839</v>
      </c>
      <c r="I103" s="1264">
        <v>8488</v>
      </c>
      <c r="J103" s="1268">
        <v>8100</v>
      </c>
      <c r="K103" s="1065"/>
      <c r="L103" s="1268"/>
      <c r="M103" s="1065"/>
      <c r="N103" s="1268"/>
      <c r="O103" s="6" t="str">
        <f>CA103&amp;CB103&amp;CC103&amp;CD103</f>
        <v/>
      </c>
      <c r="P103" s="233"/>
      <c r="Q103" s="233"/>
      <c r="R103" s="233"/>
      <c r="S103" s="233"/>
      <c r="T103" s="233"/>
      <c r="U103" s="233"/>
      <c r="V103" s="6"/>
      <c r="W103" s="233"/>
      <c r="X103" s="1269"/>
      <c r="Y103" s="1270"/>
      <c r="Z103" s="1270"/>
      <c r="AA103" s="1270"/>
      <c r="AB103" s="1270"/>
      <c r="AC103" s="1270"/>
      <c r="AD103" s="1270"/>
      <c r="AE103" s="1270"/>
      <c r="AF103" s="1270"/>
      <c r="AG103" s="1270"/>
      <c r="AH103" s="1270"/>
      <c r="AI103" s="1270"/>
      <c r="AJ103" s="1270"/>
      <c r="AK103" s="1270"/>
      <c r="AL103" s="1270"/>
      <c r="AM103" s="1270"/>
      <c r="AN103" s="1270"/>
      <c r="AO103" s="1270"/>
      <c r="AP103" s="1270"/>
      <c r="AQ103" s="1270"/>
      <c r="AR103" s="1270"/>
      <c r="CA103" s="306" t="str">
        <f>IF(CG103=1,"* Las recetas totales despachadas a pacientes del PSC, deben ser menores o iguales al total de Recetas con Despacho Total. ","")</f>
        <v/>
      </c>
      <c r="CB103" s="306" t="str">
        <f>IF(CH103=1,"* Las recetas parciales despachadas a pacientes del PSC, deben ser menores o iguales al total de Recetas con Despacho Parcial. ","")</f>
        <v/>
      </c>
      <c r="CC103" s="306" t="str">
        <f>IF(CI103=1,"* Las prescripciones emitidas a pacientes del PSC, deben ser menores o iguales a las Prescripciones totales emitidas. ","")</f>
        <v/>
      </c>
      <c r="CD103" s="306" t="str">
        <f>IF(CJ103=1,"* Las prescripciones rechazadas a pacientes del PSC, deben ser menores o iguales a las Prescripciones totales rechazadas. ","")</f>
        <v/>
      </c>
      <c r="CG103" s="307">
        <f>IF(B103&lt;K103,1,0)</f>
        <v>0</v>
      </c>
      <c r="CH103" s="307">
        <f>IF(C103&lt;L103,1,0)</f>
        <v>0</v>
      </c>
      <c r="CI103" s="307">
        <f>IF(F103&lt;M103,1,0)</f>
        <v>0</v>
      </c>
      <c r="CJ103" s="307">
        <f>IF(G103&lt;N103,1,0)</f>
        <v>0</v>
      </c>
    </row>
    <row r="104" spans="1:104" ht="16.350000000000001" customHeight="1" x14ac:dyDescent="0.2">
      <c r="A104" s="308" t="s">
        <v>143</v>
      </c>
      <c r="B104" s="309">
        <v>1231</v>
      </c>
      <c r="C104" s="310">
        <v>53</v>
      </c>
      <c r="D104" s="311">
        <v>1284</v>
      </c>
      <c r="E104" s="312">
        <v>0</v>
      </c>
      <c r="F104" s="309">
        <v>2779</v>
      </c>
      <c r="G104" s="313">
        <v>67</v>
      </c>
      <c r="H104" s="313">
        <v>2712</v>
      </c>
      <c r="I104" s="310">
        <v>0</v>
      </c>
      <c r="J104" s="314">
        <v>1231</v>
      </c>
      <c r="K104" s="315"/>
      <c r="L104" s="316"/>
      <c r="M104" s="315"/>
      <c r="N104" s="316"/>
      <c r="O104" s="6"/>
      <c r="P104" s="233"/>
      <c r="Q104" s="233"/>
      <c r="R104" s="233"/>
      <c r="S104" s="233"/>
      <c r="T104" s="233"/>
      <c r="U104" s="233"/>
      <c r="V104" s="6"/>
      <c r="W104" s="233"/>
      <c r="X104" s="1271"/>
      <c r="Y104" s="1272"/>
      <c r="Z104" s="1272"/>
      <c r="AA104" s="1272"/>
      <c r="AB104" s="1272"/>
      <c r="AC104" s="1272"/>
      <c r="AD104" s="1272"/>
      <c r="AE104" s="1272"/>
      <c r="AF104" s="1272"/>
      <c r="AG104" s="1272"/>
      <c r="AH104" s="1272"/>
      <c r="AI104" s="1272"/>
      <c r="AJ104" s="1272"/>
      <c r="AK104" s="1272"/>
      <c r="AL104" s="1272"/>
      <c r="AM104" s="1272"/>
      <c r="AN104" s="1272"/>
      <c r="AO104" s="1272"/>
      <c r="AP104" s="1272"/>
      <c r="AQ104" s="1272"/>
      <c r="AR104" s="1272"/>
      <c r="CA104" s="306" t="str">
        <f>IF(CG104=1,"* Las recetas totales despachadas a pacientes del PSC, deben ser menores o iguales al total de Recetas con Despacho Total. ","")</f>
        <v/>
      </c>
      <c r="CB104" s="306" t="str">
        <f>IF(CH104=1,"* Las recetas parciales despachadas a pacientes del PSC, deben ser menores o iguales al total de Recetas con Despacho Parcial. ","")</f>
        <v/>
      </c>
      <c r="CC104" s="306" t="str">
        <f>IF(CI104=1,"* Las prescripciones emitidas a pacientes del PSC, deben ser menores o iguales a las Prescripciones totales emitidas. ","")</f>
        <v/>
      </c>
      <c r="CD104" s="306" t="str">
        <f>IF(CJ104=1,"* Las prescripciones rechazadas a pacientes del PSC, deben ser menores o iguales a las Prescripciones totales rechazadas. ","")</f>
        <v/>
      </c>
      <c r="CG104" s="307">
        <f t="shared" ref="CG104:CH105" si="8">IF(B104&lt;K104,1,0)</f>
        <v>0</v>
      </c>
      <c r="CH104" s="307">
        <f t="shared" si="8"/>
        <v>0</v>
      </c>
      <c r="CI104" s="307">
        <f t="shared" ref="CI104:CJ105" si="9">IF(F104&lt;M104,1,0)</f>
        <v>0</v>
      </c>
      <c r="CJ104" s="307">
        <f t="shared" si="9"/>
        <v>0</v>
      </c>
    </row>
    <row r="105" spans="1:104" ht="16.350000000000001" customHeight="1" x14ac:dyDescent="0.2">
      <c r="A105" s="308" t="s">
        <v>144</v>
      </c>
      <c r="B105" s="317">
        <v>894</v>
      </c>
      <c r="C105" s="318">
        <v>0</v>
      </c>
      <c r="D105" s="319">
        <v>894</v>
      </c>
      <c r="E105" s="320">
        <v>0</v>
      </c>
      <c r="F105" s="317">
        <v>894</v>
      </c>
      <c r="G105" s="321">
        <v>0</v>
      </c>
      <c r="H105" s="321">
        <v>894</v>
      </c>
      <c r="I105" s="318">
        <v>0</v>
      </c>
      <c r="J105" s="322">
        <v>894</v>
      </c>
      <c r="K105" s="323"/>
      <c r="L105" s="324"/>
      <c r="M105" s="323"/>
      <c r="N105" s="324"/>
      <c r="O105" s="6"/>
      <c r="P105" s="233"/>
      <c r="Q105" s="233"/>
      <c r="R105" s="233"/>
      <c r="S105" s="233"/>
      <c r="T105" s="233"/>
      <c r="U105" s="233"/>
      <c r="V105" s="6"/>
      <c r="W105" s="233"/>
      <c r="X105" s="1269"/>
      <c r="Y105" s="1270"/>
      <c r="Z105" s="1270"/>
      <c r="AA105" s="1270"/>
      <c r="AB105" s="1270"/>
      <c r="AC105" s="1270"/>
      <c r="AD105" s="1270"/>
      <c r="AE105" s="1270"/>
      <c r="AF105" s="1270"/>
      <c r="AG105" s="1270"/>
      <c r="AH105" s="1270"/>
      <c r="AI105" s="1270"/>
      <c r="AJ105" s="1270"/>
      <c r="AK105" s="1270"/>
      <c r="AL105" s="1270"/>
      <c r="AM105" s="1270"/>
      <c r="AN105" s="1270"/>
      <c r="AO105" s="1270"/>
      <c r="AP105" s="1270"/>
      <c r="AQ105" s="1270"/>
      <c r="AR105" s="1270"/>
      <c r="CA105" s="306" t="str">
        <f>IF(CG105=1,"* Las recetas totales despachadas a pacientes del PSC, deben ser menores o iguales al total de Recetas con Despacho Total. ","")</f>
        <v/>
      </c>
      <c r="CB105" s="306" t="str">
        <f>IF(CH105=1,"* Las recetas parciales despachadas a pacientes del PSC, deben ser menores o iguales al total de Recetas con Despacho Parcial. ","")</f>
        <v/>
      </c>
      <c r="CC105" s="306" t="str">
        <f>IF(CI105=1,"* Las prescripciones emitidas a pacientes del PSC, deben ser menores o iguales a las Prescripciones totales emitidas. ","")</f>
        <v/>
      </c>
      <c r="CD105" s="306" t="str">
        <f>IF(CJ105=1,"* Las prescripciones rechazadas a pacientes del PSC, deben ser menores o iguales a las Prescripciones totales rechazadas. ","")</f>
        <v/>
      </c>
      <c r="CG105" s="307">
        <f t="shared" si="8"/>
        <v>0</v>
      </c>
      <c r="CH105" s="307">
        <f t="shared" si="8"/>
        <v>0</v>
      </c>
      <c r="CI105" s="307">
        <f t="shared" si="9"/>
        <v>0</v>
      </c>
      <c r="CJ105" s="307">
        <f t="shared" si="9"/>
        <v>0</v>
      </c>
    </row>
    <row r="106" spans="1:104" ht="16.350000000000001" customHeight="1" x14ac:dyDescent="0.2">
      <c r="A106" s="1273" t="s">
        <v>32</v>
      </c>
      <c r="B106" s="1274">
        <f>SUM(B103:B105)</f>
        <v>13093</v>
      </c>
      <c r="C106" s="1275">
        <f>SUM(C103:C105)</f>
        <v>285</v>
      </c>
      <c r="D106" s="1276">
        <f t="shared" ref="D106:E106" si="10">SUM(D103:D105)</f>
        <v>10510</v>
      </c>
      <c r="E106" s="1275">
        <f t="shared" si="10"/>
        <v>2868</v>
      </c>
      <c r="F106" s="1274">
        <f>SUM(F103:F105)</f>
        <v>38278</v>
      </c>
      <c r="G106" s="1277">
        <f>SUM(G103:G105)</f>
        <v>345</v>
      </c>
      <c r="H106" s="1277">
        <f t="shared" ref="H106:I106" si="11">SUM(H103:H105)</f>
        <v>29445</v>
      </c>
      <c r="I106" s="1275">
        <f t="shared" si="11"/>
        <v>8488</v>
      </c>
      <c r="J106" s="1278">
        <f>SUM(J103:J105)</f>
        <v>10225</v>
      </c>
      <c r="K106" s="1274">
        <f>+K103</f>
        <v>0</v>
      </c>
      <c r="L106" s="1278">
        <f>+L103</f>
        <v>0</v>
      </c>
      <c r="M106" s="1274">
        <f>+M103</f>
        <v>0</v>
      </c>
      <c r="N106" s="1278">
        <f>+N103</f>
        <v>0</v>
      </c>
      <c r="O106" s="6"/>
      <c r="P106" s="233"/>
      <c r="Q106" s="233"/>
      <c r="R106" s="233"/>
      <c r="S106" s="233"/>
      <c r="T106" s="233"/>
      <c r="U106" s="233"/>
      <c r="V106" s="6"/>
      <c r="W106" s="233"/>
      <c r="X106" s="1279"/>
      <c r="Y106" s="1280"/>
      <c r="Z106" s="1280"/>
      <c r="AA106" s="1280"/>
      <c r="AB106" s="1280"/>
      <c r="AC106" s="1280"/>
      <c r="AD106" s="1280"/>
      <c r="AE106" s="1280"/>
      <c r="AF106" s="1280"/>
      <c r="AG106" s="1280"/>
      <c r="AH106" s="1280"/>
      <c r="AI106" s="1280"/>
      <c r="AJ106" s="1280"/>
      <c r="AK106" s="1280"/>
      <c r="AL106" s="1280"/>
      <c r="AM106" s="1280"/>
      <c r="AN106" s="1280"/>
      <c r="AO106" s="1280"/>
      <c r="AP106" s="1280"/>
      <c r="AQ106" s="1280"/>
      <c r="AR106" s="1280"/>
      <c r="CG106" s="40"/>
      <c r="CH106" s="40"/>
      <c r="CI106" s="40"/>
      <c r="CJ106" s="40"/>
    </row>
    <row r="107" spans="1:104" ht="31.35" customHeight="1" x14ac:dyDescent="0.2">
      <c r="A107" s="9" t="s">
        <v>145</v>
      </c>
      <c r="B107" s="1281"/>
      <c r="C107" s="1282"/>
      <c r="D107" s="335"/>
      <c r="E107" s="1283"/>
      <c r="F107" s="1283"/>
      <c r="G107" s="1284"/>
      <c r="H107" s="1284"/>
      <c r="I107" s="1285"/>
      <c r="J107" s="339"/>
      <c r="K107" s="1285"/>
      <c r="L107" s="339"/>
      <c r="M107" s="6"/>
      <c r="N107" s="6"/>
      <c r="O107" s="6"/>
      <c r="P107" s="6"/>
      <c r="Q107" s="233"/>
      <c r="R107" s="233"/>
      <c r="S107" s="233"/>
      <c r="T107" s="233"/>
      <c r="U107" s="233"/>
      <c r="V107" s="233"/>
      <c r="W107" s="6"/>
      <c r="X107" s="1269"/>
      <c r="Y107" s="1269"/>
      <c r="Z107" s="1270"/>
      <c r="AA107" s="1270"/>
      <c r="AB107" s="1270"/>
      <c r="AC107" s="1270"/>
      <c r="AD107" s="1270"/>
      <c r="AE107" s="1270"/>
      <c r="AF107" s="1270"/>
      <c r="AG107" s="1270"/>
      <c r="AH107" s="1270"/>
      <c r="AI107" s="1270"/>
      <c r="AJ107" s="1270"/>
      <c r="AK107" s="1270"/>
      <c r="AL107" s="1270"/>
      <c r="AM107" s="1270"/>
      <c r="AN107" s="1270"/>
      <c r="AO107" s="1270"/>
      <c r="AP107" s="1270"/>
      <c r="AQ107" s="1270"/>
      <c r="AR107" s="1270"/>
      <c r="CG107" s="40"/>
      <c r="CH107" s="40"/>
      <c r="CI107" s="40"/>
      <c r="CJ107" s="40"/>
    </row>
    <row r="108" spans="1:104" ht="31.35" customHeight="1" x14ac:dyDescent="0.2">
      <c r="A108" s="3548" t="s">
        <v>146</v>
      </c>
      <c r="B108" s="3550" t="s">
        <v>147</v>
      </c>
      <c r="C108" s="3552" t="s">
        <v>148</v>
      </c>
      <c r="D108" s="3553"/>
      <c r="E108" s="3553"/>
      <c r="F108" s="3553"/>
      <c r="G108" s="3553"/>
      <c r="H108" s="3553"/>
      <c r="I108" s="3553"/>
      <c r="J108" s="3553"/>
      <c r="K108" s="3553"/>
      <c r="L108" s="3554"/>
      <c r="M108" s="3550" t="s">
        <v>149</v>
      </c>
      <c r="N108" s="6"/>
      <c r="O108" s="335"/>
      <c r="P108" s="335"/>
      <c r="Q108" s="335"/>
      <c r="R108" s="233"/>
      <c r="S108" s="233"/>
      <c r="T108" s="233"/>
      <c r="U108" s="233"/>
      <c r="V108" s="233"/>
      <c r="W108" s="233"/>
      <c r="X108" s="233"/>
      <c r="Y108" s="233"/>
      <c r="Z108" s="1269"/>
      <c r="AA108" s="1270"/>
      <c r="AB108" s="1270"/>
      <c r="AC108" s="1270"/>
      <c r="AD108" s="1270"/>
      <c r="AE108" s="1270"/>
      <c r="AF108" s="1270"/>
      <c r="AG108" s="1270"/>
      <c r="AH108" s="1270"/>
      <c r="AI108" s="1270"/>
      <c r="AJ108" s="1270"/>
      <c r="AK108" s="1270"/>
      <c r="AL108" s="1270"/>
      <c r="AM108" s="1270"/>
      <c r="AN108" s="1270"/>
      <c r="AO108" s="1270"/>
      <c r="AP108" s="1270"/>
      <c r="AQ108" s="1270"/>
      <c r="AR108" s="1270"/>
      <c r="AS108" s="1270"/>
      <c r="AT108" s="1270"/>
      <c r="BX108" s="2"/>
      <c r="BZ108" s="3"/>
      <c r="CG108" s="40"/>
      <c r="CH108" s="40"/>
      <c r="CI108" s="40"/>
      <c r="CJ108" s="40"/>
    </row>
    <row r="109" spans="1:104" ht="35.25" customHeight="1" x14ac:dyDescent="0.2">
      <c r="A109" s="3549"/>
      <c r="B109" s="3551"/>
      <c r="C109" s="1286" t="s">
        <v>150</v>
      </c>
      <c r="D109" s="1287" t="s">
        <v>151</v>
      </c>
      <c r="E109" s="1287" t="s">
        <v>152</v>
      </c>
      <c r="F109" s="1287" t="s">
        <v>153</v>
      </c>
      <c r="G109" s="1287" t="s">
        <v>154</v>
      </c>
      <c r="H109" s="1288" t="s">
        <v>155</v>
      </c>
      <c r="I109" s="1288" t="s">
        <v>156</v>
      </c>
      <c r="J109" s="1287" t="s">
        <v>157</v>
      </c>
      <c r="K109" s="1288" t="s">
        <v>158</v>
      </c>
      <c r="L109" s="1289" t="s">
        <v>159</v>
      </c>
      <c r="M109" s="3551"/>
      <c r="N109" s="6"/>
      <c r="O109" s="335"/>
      <c r="P109" s="335"/>
      <c r="Q109" s="335"/>
      <c r="R109" s="233"/>
      <c r="S109" s="233"/>
      <c r="T109" s="233"/>
      <c r="U109" s="233"/>
      <c r="V109" s="233"/>
      <c r="W109" s="233"/>
      <c r="X109" s="233"/>
      <c r="Y109" s="233"/>
      <c r="Z109" s="1269"/>
      <c r="AA109" s="1270"/>
      <c r="AB109" s="1270"/>
      <c r="AC109" s="1270"/>
      <c r="AD109" s="1270"/>
      <c r="AE109" s="1270"/>
      <c r="AF109" s="1270"/>
      <c r="AG109" s="1270"/>
      <c r="AH109" s="1270"/>
      <c r="AI109" s="1270"/>
      <c r="AJ109" s="1270"/>
      <c r="AK109" s="1270"/>
      <c r="AL109" s="1270"/>
      <c r="AM109" s="1270"/>
      <c r="AN109" s="1270"/>
      <c r="AO109" s="1270"/>
      <c r="AP109" s="1270"/>
      <c r="AQ109" s="1270"/>
      <c r="AR109" s="1270"/>
      <c r="AS109" s="1270"/>
      <c r="AT109" s="1270"/>
      <c r="BX109" s="2"/>
      <c r="BZ109" s="3"/>
      <c r="CG109" s="40"/>
      <c r="CH109" s="40"/>
      <c r="CI109" s="40"/>
      <c r="CJ109" s="40"/>
    </row>
    <row r="110" spans="1:104" ht="16.350000000000001" customHeight="1" x14ac:dyDescent="0.2">
      <c r="A110" s="1290" t="s">
        <v>160</v>
      </c>
      <c r="B110" s="1291"/>
      <c r="C110" s="1065"/>
      <c r="D110" s="1267"/>
      <c r="E110" s="1267"/>
      <c r="F110" s="1267"/>
      <c r="G110" s="1267"/>
      <c r="H110" s="1267"/>
      <c r="I110" s="1267"/>
      <c r="J110" s="1267"/>
      <c r="K110" s="1267"/>
      <c r="L110" s="1291"/>
      <c r="M110" s="1292"/>
      <c r="N110" s="6"/>
      <c r="O110" s="335"/>
      <c r="P110" s="335"/>
      <c r="Q110" s="335"/>
      <c r="R110" s="233"/>
      <c r="S110" s="233"/>
      <c r="T110" s="233"/>
      <c r="U110" s="233"/>
      <c r="V110" s="233"/>
      <c r="W110" s="233"/>
      <c r="X110" s="233"/>
      <c r="Y110" s="233"/>
      <c r="Z110" s="1293"/>
      <c r="AA110" s="1294"/>
      <c r="AB110" s="1294"/>
      <c r="AC110" s="1294"/>
      <c r="AD110" s="1294"/>
      <c r="AE110" s="1294"/>
      <c r="AF110" s="1294"/>
      <c r="AG110" s="1294"/>
      <c r="AH110" s="1294"/>
      <c r="AI110" s="1294"/>
      <c r="AJ110" s="1294"/>
      <c r="AK110" s="1294"/>
      <c r="AL110" s="1294"/>
      <c r="AM110" s="1294"/>
      <c r="AN110" s="1294"/>
      <c r="AO110" s="1294"/>
      <c r="AP110" s="1294"/>
      <c r="AQ110" s="1294"/>
      <c r="AR110" s="1294"/>
      <c r="AS110" s="1294"/>
      <c r="AT110" s="1294"/>
      <c r="BX110" s="2"/>
      <c r="BZ110" s="3"/>
      <c r="CG110" s="40"/>
      <c r="CH110" s="40"/>
      <c r="CI110" s="40"/>
      <c r="CJ110" s="40"/>
    </row>
    <row r="111" spans="1:104" ht="16.350000000000001" customHeight="1" x14ac:dyDescent="0.2">
      <c r="A111" s="109" t="s">
        <v>161</v>
      </c>
      <c r="B111" s="318"/>
      <c r="C111" s="349"/>
      <c r="D111" s="321"/>
      <c r="E111" s="321"/>
      <c r="F111" s="321"/>
      <c r="G111" s="321"/>
      <c r="H111" s="321"/>
      <c r="I111" s="321"/>
      <c r="J111" s="321"/>
      <c r="K111" s="321"/>
      <c r="L111" s="318"/>
      <c r="M111" s="350"/>
      <c r="N111" s="339"/>
      <c r="O111" s="335"/>
      <c r="P111" s="335"/>
      <c r="Q111" s="335"/>
      <c r="R111" s="233"/>
      <c r="S111" s="233"/>
      <c r="T111" s="233"/>
      <c r="U111" s="233"/>
      <c r="V111" s="233"/>
      <c r="W111" s="233"/>
      <c r="X111" s="233"/>
      <c r="Y111" s="233"/>
      <c r="Z111" s="1293"/>
      <c r="AA111" s="1294"/>
      <c r="AB111" s="1294"/>
      <c r="AC111" s="1294"/>
      <c r="AD111" s="1294"/>
      <c r="AE111" s="1294"/>
      <c r="AF111" s="1294"/>
      <c r="AG111" s="1294"/>
      <c r="AH111" s="1294"/>
      <c r="AI111" s="1294"/>
      <c r="AJ111" s="1294"/>
      <c r="AK111" s="1294"/>
      <c r="AL111" s="1294"/>
      <c r="AM111" s="1294"/>
      <c r="AN111" s="1294"/>
      <c r="AO111" s="1294"/>
      <c r="AP111" s="1294"/>
      <c r="AQ111" s="1294"/>
      <c r="AR111" s="1294"/>
      <c r="AS111" s="1294"/>
      <c r="AT111" s="1294"/>
      <c r="BX111" s="2"/>
      <c r="BZ111" s="3"/>
      <c r="CG111" s="40"/>
      <c r="CH111" s="40"/>
      <c r="CI111" s="40"/>
      <c r="CJ111" s="40"/>
    </row>
    <row r="112" spans="1:104" ht="16.350000000000001" customHeight="1" x14ac:dyDescent="0.2">
      <c r="A112" s="230" t="s">
        <v>162</v>
      </c>
      <c r="B112" s="351"/>
      <c r="C112" s="317"/>
      <c r="D112" s="352"/>
      <c r="E112" s="352"/>
      <c r="F112" s="352"/>
      <c r="G112" s="352"/>
      <c r="H112" s="352"/>
      <c r="I112" s="352"/>
      <c r="J112" s="352"/>
      <c r="K112" s="352"/>
      <c r="L112" s="351"/>
      <c r="M112" s="353"/>
      <c r="N112" s="1295"/>
      <c r="O112" s="335"/>
      <c r="P112" s="335"/>
      <c r="Q112" s="335"/>
      <c r="R112" s="233"/>
      <c r="S112" s="233"/>
      <c r="T112" s="233"/>
      <c r="U112" s="233"/>
      <c r="V112" s="233"/>
      <c r="W112" s="233"/>
      <c r="X112" s="233"/>
      <c r="Y112" s="233"/>
      <c r="Z112" s="1293"/>
      <c r="AA112" s="1294"/>
      <c r="AB112" s="1294"/>
      <c r="AC112" s="1294"/>
      <c r="AD112" s="1294"/>
      <c r="AE112" s="1294"/>
      <c r="AF112" s="1294"/>
      <c r="AG112" s="1294"/>
      <c r="AH112" s="1294"/>
      <c r="AI112" s="1294"/>
      <c r="AJ112" s="1294"/>
      <c r="AK112" s="1294"/>
      <c r="AL112" s="1294"/>
      <c r="AM112" s="1294"/>
      <c r="AN112" s="1294"/>
      <c r="AO112" s="1294"/>
      <c r="AP112" s="1294"/>
      <c r="AQ112" s="1294"/>
      <c r="AR112" s="1294"/>
      <c r="AS112" s="1294"/>
      <c r="AT112" s="1294"/>
      <c r="BX112" s="2"/>
      <c r="BZ112" s="3"/>
      <c r="CG112" s="40"/>
      <c r="CH112" s="40"/>
      <c r="CI112" s="40"/>
      <c r="CJ112" s="40"/>
    </row>
    <row r="113" spans="1:88" ht="31.35" customHeight="1" x14ac:dyDescent="0.2">
      <c r="A113" s="10" t="s">
        <v>163</v>
      </c>
      <c r="B113" s="355"/>
      <c r="C113" s="355"/>
      <c r="D113" s="355"/>
      <c r="E113" s="355"/>
      <c r="F113" s="355"/>
      <c r="G113" s="355"/>
      <c r="H113" s="355"/>
      <c r="I113" s="355"/>
      <c r="J113" s="355"/>
      <c r="K113" s="355"/>
      <c r="L113" s="355"/>
      <c r="M113" s="355"/>
      <c r="N113" s="355"/>
      <c r="O113" s="355"/>
      <c r="P113" s="355"/>
      <c r="Q113" s="355"/>
      <c r="R113" s="355"/>
      <c r="S113" s="355"/>
      <c r="T113" s="355"/>
      <c r="U113" s="355"/>
      <c r="V113" s="355"/>
      <c r="W113" s="355"/>
      <c r="X113" s="355"/>
      <c r="Y113" s="355"/>
      <c r="Z113" s="355"/>
      <c r="AA113" s="355"/>
      <c r="AB113" s="355"/>
      <c r="AC113" s="355"/>
      <c r="AD113" s="355"/>
      <c r="AE113" s="355"/>
      <c r="AF113" s="355"/>
      <c r="AG113" s="355"/>
      <c r="AH113" s="355"/>
      <c r="AI113" s="355"/>
      <c r="AJ113" s="355"/>
      <c r="AK113" s="355"/>
      <c r="AL113" s="355"/>
      <c r="AM113" s="355"/>
      <c r="AN113" s="355"/>
      <c r="AO113" s="1296"/>
      <c r="AP113" s="1296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CG113" s="40"/>
      <c r="CH113" s="40"/>
      <c r="CI113" s="40"/>
      <c r="CJ113" s="40"/>
    </row>
    <row r="114" spans="1:88" ht="16.350000000000001" customHeight="1" x14ac:dyDescent="0.2">
      <c r="A114" s="3518" t="s">
        <v>164</v>
      </c>
      <c r="B114" s="2890" t="s">
        <v>4</v>
      </c>
      <c r="C114" s="2891"/>
      <c r="D114" s="2892"/>
      <c r="E114" s="3537" t="s">
        <v>5</v>
      </c>
      <c r="F114" s="3538"/>
      <c r="G114" s="3538"/>
      <c r="H114" s="3538"/>
      <c r="I114" s="3538"/>
      <c r="J114" s="3538"/>
      <c r="K114" s="3538"/>
      <c r="L114" s="3538"/>
      <c r="M114" s="3538"/>
      <c r="N114" s="3538"/>
      <c r="O114" s="3538"/>
      <c r="P114" s="3538"/>
      <c r="Q114" s="3538"/>
      <c r="R114" s="3538"/>
      <c r="S114" s="3538"/>
      <c r="T114" s="3538"/>
      <c r="U114" s="3538"/>
      <c r="V114" s="3538"/>
      <c r="W114" s="3538"/>
      <c r="X114" s="3538"/>
      <c r="Y114" s="3538"/>
      <c r="Z114" s="3538"/>
      <c r="AA114" s="3538"/>
      <c r="AB114" s="3538"/>
      <c r="AC114" s="3538"/>
      <c r="AD114" s="3538"/>
      <c r="AE114" s="3538"/>
      <c r="AF114" s="3538"/>
      <c r="AG114" s="3538"/>
      <c r="AH114" s="3538"/>
      <c r="AI114" s="3538"/>
      <c r="AJ114" s="3538"/>
      <c r="AK114" s="3538"/>
      <c r="AL114" s="3538"/>
      <c r="AM114" s="3538"/>
      <c r="AN114" s="3539"/>
      <c r="AO114" s="2892" t="s">
        <v>6</v>
      </c>
      <c r="AP114" s="2871" t="s">
        <v>165</v>
      </c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CG114" s="40"/>
      <c r="CH114" s="40"/>
      <c r="CI114" s="40"/>
      <c r="CJ114" s="40"/>
    </row>
    <row r="115" spans="1:88" ht="16.350000000000001" customHeight="1" x14ac:dyDescent="0.2">
      <c r="A115" s="2888"/>
      <c r="B115" s="3520"/>
      <c r="C115" s="2894"/>
      <c r="D115" s="3521"/>
      <c r="E115" s="3537" t="s">
        <v>11</v>
      </c>
      <c r="F115" s="3541"/>
      <c r="G115" s="3537" t="s">
        <v>12</v>
      </c>
      <c r="H115" s="3541"/>
      <c r="I115" s="3537" t="s">
        <v>13</v>
      </c>
      <c r="J115" s="3541"/>
      <c r="K115" s="3537" t="s">
        <v>14</v>
      </c>
      <c r="L115" s="3541"/>
      <c r="M115" s="3537" t="s">
        <v>15</v>
      </c>
      <c r="N115" s="3541"/>
      <c r="O115" s="3537" t="s">
        <v>16</v>
      </c>
      <c r="P115" s="3541"/>
      <c r="Q115" s="3538" t="s">
        <v>17</v>
      </c>
      <c r="R115" s="3541"/>
      <c r="S115" s="3537" t="s">
        <v>18</v>
      </c>
      <c r="T115" s="3541"/>
      <c r="U115" s="3537" t="s">
        <v>19</v>
      </c>
      <c r="V115" s="3541"/>
      <c r="W115" s="3537" t="s">
        <v>20</v>
      </c>
      <c r="X115" s="3541"/>
      <c r="Y115" s="3537" t="s">
        <v>21</v>
      </c>
      <c r="Z115" s="3541"/>
      <c r="AA115" s="3537" t="s">
        <v>22</v>
      </c>
      <c r="AB115" s="3541"/>
      <c r="AC115" s="3537" t="s">
        <v>23</v>
      </c>
      <c r="AD115" s="3541"/>
      <c r="AE115" s="3537" t="s">
        <v>24</v>
      </c>
      <c r="AF115" s="3541"/>
      <c r="AG115" s="3537" t="s">
        <v>25</v>
      </c>
      <c r="AH115" s="3541"/>
      <c r="AI115" s="3537" t="s">
        <v>26</v>
      </c>
      <c r="AJ115" s="3541"/>
      <c r="AK115" s="3537" t="s">
        <v>27</v>
      </c>
      <c r="AL115" s="3541"/>
      <c r="AM115" s="3538" t="s">
        <v>28</v>
      </c>
      <c r="AN115" s="3539"/>
      <c r="AO115" s="2892"/>
      <c r="AP115" s="2871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CG115" s="40"/>
      <c r="CH115" s="40"/>
      <c r="CI115" s="40"/>
      <c r="CJ115" s="40"/>
    </row>
    <row r="116" spans="1:88" ht="16.350000000000001" customHeight="1" x14ac:dyDescent="0.2">
      <c r="A116" s="3519"/>
      <c r="B116" s="1297" t="s">
        <v>29</v>
      </c>
      <c r="C116" s="1226" t="s">
        <v>30</v>
      </c>
      <c r="D116" s="1298" t="s">
        <v>31</v>
      </c>
      <c r="E116" s="1187" t="s">
        <v>30</v>
      </c>
      <c r="F116" s="1190" t="s">
        <v>31</v>
      </c>
      <c r="G116" s="1187" t="s">
        <v>30</v>
      </c>
      <c r="H116" s="1190" t="s">
        <v>31</v>
      </c>
      <c r="I116" s="1187" t="s">
        <v>30</v>
      </c>
      <c r="J116" s="1190" t="s">
        <v>31</v>
      </c>
      <c r="K116" s="1187" t="s">
        <v>30</v>
      </c>
      <c r="L116" s="1190" t="s">
        <v>31</v>
      </c>
      <c r="M116" s="1187" t="s">
        <v>30</v>
      </c>
      <c r="N116" s="1190" t="s">
        <v>31</v>
      </c>
      <c r="O116" s="1187" t="s">
        <v>30</v>
      </c>
      <c r="P116" s="1190" t="s">
        <v>31</v>
      </c>
      <c r="Q116" s="1187" t="s">
        <v>30</v>
      </c>
      <c r="R116" s="1190" t="s">
        <v>31</v>
      </c>
      <c r="S116" s="1187" t="s">
        <v>30</v>
      </c>
      <c r="T116" s="1190" t="s">
        <v>31</v>
      </c>
      <c r="U116" s="1187" t="s">
        <v>30</v>
      </c>
      <c r="V116" s="1190" t="s">
        <v>31</v>
      </c>
      <c r="W116" s="1187" t="s">
        <v>30</v>
      </c>
      <c r="X116" s="1190" t="s">
        <v>31</v>
      </c>
      <c r="Y116" s="1187" t="s">
        <v>30</v>
      </c>
      <c r="Z116" s="1190" t="s">
        <v>31</v>
      </c>
      <c r="AA116" s="1187" t="s">
        <v>30</v>
      </c>
      <c r="AB116" s="1190" t="s">
        <v>31</v>
      </c>
      <c r="AC116" s="1187" t="s">
        <v>30</v>
      </c>
      <c r="AD116" s="1190" t="s">
        <v>31</v>
      </c>
      <c r="AE116" s="1187" t="s">
        <v>30</v>
      </c>
      <c r="AF116" s="1190" t="s">
        <v>31</v>
      </c>
      <c r="AG116" s="1187" t="s">
        <v>30</v>
      </c>
      <c r="AH116" s="1190" t="s">
        <v>31</v>
      </c>
      <c r="AI116" s="1187" t="s">
        <v>30</v>
      </c>
      <c r="AJ116" s="1190" t="s">
        <v>31</v>
      </c>
      <c r="AK116" s="1187" t="s">
        <v>30</v>
      </c>
      <c r="AL116" s="1190" t="s">
        <v>31</v>
      </c>
      <c r="AM116" s="1187" t="s">
        <v>30</v>
      </c>
      <c r="AN116" s="1227" t="s">
        <v>31</v>
      </c>
      <c r="AO116" s="3521"/>
      <c r="AP116" s="3540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CG116" s="40"/>
      <c r="CH116" s="40"/>
      <c r="CI116" s="40"/>
      <c r="CJ116" s="40"/>
    </row>
    <row r="117" spans="1:88" ht="16.350000000000001" customHeight="1" x14ac:dyDescent="0.2">
      <c r="A117" s="358" t="s">
        <v>166</v>
      </c>
      <c r="B117" s="109">
        <f>SUM(C117:D117)</f>
        <v>0</v>
      </c>
      <c r="C117" s="359">
        <f>SUM(E117+G117+I117+K117+M117+O117+Q117+S117+U117+W117+Y117+AA117+AC117+AE117+AG117+AI117+AK117+AM117)</f>
        <v>0</v>
      </c>
      <c r="D117" s="360">
        <f>SUM(F117+H117+J117+L117+N117+P117+R117+T117+V117+X117+Z117+AB117+AD117+AF117+AH117+AJ117+AL117+AN117)</f>
        <v>0</v>
      </c>
      <c r="E117" s="65"/>
      <c r="F117" s="190"/>
      <c r="G117" s="65"/>
      <c r="H117" s="361"/>
      <c r="I117" s="65"/>
      <c r="J117" s="361"/>
      <c r="K117" s="65"/>
      <c r="L117" s="361"/>
      <c r="M117" s="65"/>
      <c r="N117" s="361"/>
      <c r="O117" s="65"/>
      <c r="P117" s="361"/>
      <c r="Q117" s="362"/>
      <c r="R117" s="361"/>
      <c r="S117" s="65"/>
      <c r="T117" s="361"/>
      <c r="U117" s="65"/>
      <c r="V117" s="361"/>
      <c r="W117" s="65"/>
      <c r="X117" s="361"/>
      <c r="Y117" s="65"/>
      <c r="Z117" s="361"/>
      <c r="AA117" s="65"/>
      <c r="AB117" s="361"/>
      <c r="AC117" s="65"/>
      <c r="AD117" s="361"/>
      <c r="AE117" s="65"/>
      <c r="AF117" s="361"/>
      <c r="AG117" s="65"/>
      <c r="AH117" s="361"/>
      <c r="AI117" s="65"/>
      <c r="AJ117" s="361"/>
      <c r="AK117" s="65"/>
      <c r="AL117" s="361"/>
      <c r="AM117" s="363"/>
      <c r="AN117" s="364"/>
      <c r="AO117" s="112"/>
      <c r="AP117" s="112"/>
      <c r="AQ117" s="162"/>
      <c r="AR117" s="38"/>
      <c r="AS117" s="38"/>
      <c r="AT117" s="38"/>
      <c r="AU117" s="38"/>
      <c r="AV117" s="38"/>
      <c r="AW117" s="38"/>
      <c r="AX117" s="38"/>
      <c r="AY117" s="38"/>
      <c r="AZ117" s="38"/>
      <c r="BA117" s="38"/>
      <c r="BB117" s="38"/>
      <c r="BC117" s="8"/>
      <c r="BD117" s="8"/>
      <c r="BE117" s="8"/>
      <c r="BF117" s="8"/>
      <c r="CA117" s="39"/>
      <c r="CB117" s="39"/>
      <c r="CC117" s="39"/>
      <c r="CG117" s="40">
        <v>0</v>
      </c>
      <c r="CH117" s="40">
        <v>0</v>
      </c>
      <c r="CI117" s="40">
        <v>0</v>
      </c>
      <c r="CJ117" s="40"/>
    </row>
    <row r="118" spans="1:88" ht="16.350000000000001" customHeight="1" x14ac:dyDescent="0.2">
      <c r="A118" s="358" t="s">
        <v>167</v>
      </c>
      <c r="B118" s="109">
        <f>SUM(C118:D118)</f>
        <v>0</v>
      </c>
      <c r="C118" s="359">
        <f t="shared" ref="C118:D119" si="12">SUM(E118+G118+I118+K118+M118+O118+Q118+S118+U118+W118+Y118+AA118+AC118+AE118+AG118+AI118+AK118+AM118)</f>
        <v>0</v>
      </c>
      <c r="D118" s="360">
        <f t="shared" si="12"/>
        <v>0</v>
      </c>
      <c r="E118" s="45"/>
      <c r="F118" s="46"/>
      <c r="G118" s="45"/>
      <c r="H118" s="47"/>
      <c r="I118" s="45"/>
      <c r="J118" s="47"/>
      <c r="K118" s="45"/>
      <c r="L118" s="47"/>
      <c r="M118" s="45"/>
      <c r="N118" s="47"/>
      <c r="O118" s="45"/>
      <c r="P118" s="47"/>
      <c r="Q118" s="110"/>
      <c r="R118" s="47"/>
      <c r="S118" s="45"/>
      <c r="T118" s="47"/>
      <c r="U118" s="45"/>
      <c r="V118" s="47"/>
      <c r="W118" s="45"/>
      <c r="X118" s="47"/>
      <c r="Y118" s="45"/>
      <c r="Z118" s="47"/>
      <c r="AA118" s="45"/>
      <c r="AB118" s="47"/>
      <c r="AC118" s="45"/>
      <c r="AD118" s="47"/>
      <c r="AE118" s="45"/>
      <c r="AF118" s="47"/>
      <c r="AG118" s="45"/>
      <c r="AH118" s="47"/>
      <c r="AI118" s="45"/>
      <c r="AJ118" s="47"/>
      <c r="AK118" s="45"/>
      <c r="AL118" s="47"/>
      <c r="AM118" s="111"/>
      <c r="AN118" s="55"/>
      <c r="AO118" s="52"/>
      <c r="AP118" s="52"/>
      <c r="AQ118" s="162"/>
      <c r="AR118" s="38"/>
      <c r="AS118" s="38"/>
      <c r="AT118" s="38"/>
      <c r="AU118" s="38"/>
      <c r="AV118" s="38"/>
      <c r="AW118" s="38"/>
      <c r="AX118" s="38"/>
      <c r="AY118" s="38"/>
      <c r="AZ118" s="38"/>
      <c r="BA118" s="38"/>
      <c r="BB118" s="38"/>
      <c r="BC118" s="8"/>
      <c r="BD118" s="8"/>
      <c r="BE118" s="8"/>
      <c r="BF118" s="8"/>
      <c r="CG118" s="40">
        <v>0</v>
      </c>
      <c r="CH118" s="40">
        <v>0</v>
      </c>
      <c r="CI118" s="40">
        <v>0</v>
      </c>
      <c r="CJ118" s="40"/>
    </row>
    <row r="119" spans="1:88" ht="16.350000000000001" customHeight="1" x14ac:dyDescent="0.2">
      <c r="A119" s="1299" t="s">
        <v>168</v>
      </c>
      <c r="B119" s="230">
        <f>SUM(C119:D119)</f>
        <v>0</v>
      </c>
      <c r="C119" s="366">
        <f t="shared" si="12"/>
        <v>0</v>
      </c>
      <c r="D119" s="367">
        <f t="shared" si="12"/>
        <v>0</v>
      </c>
      <c r="E119" s="88"/>
      <c r="F119" s="89"/>
      <c r="G119" s="88"/>
      <c r="H119" s="87"/>
      <c r="I119" s="88"/>
      <c r="J119" s="87"/>
      <c r="K119" s="88"/>
      <c r="L119" s="87"/>
      <c r="M119" s="88"/>
      <c r="N119" s="87"/>
      <c r="O119" s="88"/>
      <c r="P119" s="87"/>
      <c r="Q119" s="126"/>
      <c r="R119" s="87"/>
      <c r="S119" s="88"/>
      <c r="T119" s="87"/>
      <c r="U119" s="88"/>
      <c r="V119" s="87"/>
      <c r="W119" s="88"/>
      <c r="X119" s="87"/>
      <c r="Y119" s="88"/>
      <c r="Z119" s="87"/>
      <c r="AA119" s="88"/>
      <c r="AB119" s="87"/>
      <c r="AC119" s="88"/>
      <c r="AD119" s="87"/>
      <c r="AE119" s="88"/>
      <c r="AF119" s="87"/>
      <c r="AG119" s="88"/>
      <c r="AH119" s="87"/>
      <c r="AI119" s="88"/>
      <c r="AJ119" s="87"/>
      <c r="AK119" s="88"/>
      <c r="AL119" s="87"/>
      <c r="AM119" s="127"/>
      <c r="AN119" s="92"/>
      <c r="AO119" s="94"/>
      <c r="AP119" s="94"/>
      <c r="AQ119" s="162"/>
      <c r="AR119" s="38"/>
      <c r="AS119" s="38"/>
      <c r="AT119" s="38"/>
      <c r="AU119" s="38"/>
      <c r="AV119" s="38"/>
      <c r="AW119" s="38"/>
      <c r="AX119" s="38"/>
      <c r="AY119" s="38"/>
      <c r="AZ119" s="38"/>
      <c r="BA119" s="38"/>
      <c r="BB119" s="38"/>
      <c r="BC119" s="8"/>
      <c r="BD119" s="8"/>
      <c r="BE119" s="8"/>
      <c r="BF119" s="8"/>
      <c r="CG119" s="40">
        <v>0</v>
      </c>
      <c r="CH119" s="40">
        <v>0</v>
      </c>
      <c r="CI119" s="40">
        <v>0</v>
      </c>
      <c r="CJ119" s="40"/>
    </row>
    <row r="120" spans="1:88" ht="31.35" customHeight="1" x14ac:dyDescent="0.2">
      <c r="A120" s="9" t="s">
        <v>169</v>
      </c>
      <c r="B120" s="368"/>
      <c r="C120" s="368"/>
      <c r="D120" s="6"/>
      <c r="E120" s="368"/>
      <c r="F120" s="6"/>
      <c r="G120" s="6"/>
      <c r="H120" s="6"/>
      <c r="I120" s="6"/>
      <c r="J120" s="6"/>
      <c r="K120" s="6"/>
      <c r="L120" s="369"/>
      <c r="M120" s="369"/>
      <c r="N120" s="369"/>
      <c r="O120" s="369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CG120" s="40"/>
      <c r="CH120" s="40"/>
      <c r="CI120" s="40"/>
      <c r="CJ120" s="40"/>
    </row>
    <row r="121" spans="1:88" ht="16.350000000000001" customHeight="1" x14ac:dyDescent="0.2">
      <c r="A121" s="3528" t="s">
        <v>170</v>
      </c>
      <c r="B121" s="3529"/>
      <c r="C121" s="3528" t="s">
        <v>32</v>
      </c>
      <c r="D121" s="3532"/>
      <c r="E121" s="3529"/>
      <c r="F121" s="3522" t="s">
        <v>171</v>
      </c>
      <c r="G121" s="3533"/>
      <c r="H121" s="3533"/>
      <c r="I121" s="3533"/>
      <c r="J121" s="3533"/>
      <c r="K121" s="3533"/>
      <c r="L121" s="3533"/>
      <c r="M121" s="3533"/>
      <c r="N121" s="3533"/>
      <c r="O121" s="3523"/>
      <c r="P121" s="3534" t="s">
        <v>7</v>
      </c>
      <c r="Q121" s="3529" t="s">
        <v>8</v>
      </c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CG121" s="40"/>
      <c r="CH121" s="40"/>
      <c r="CI121" s="40"/>
      <c r="CJ121" s="40"/>
    </row>
    <row r="122" spans="1:88" ht="24" customHeight="1" x14ac:dyDescent="0.2">
      <c r="A122" s="2907"/>
      <c r="B122" s="2883"/>
      <c r="C122" s="3530"/>
      <c r="D122" s="2910"/>
      <c r="E122" s="3531"/>
      <c r="F122" s="3522" t="s">
        <v>172</v>
      </c>
      <c r="G122" s="3536"/>
      <c r="H122" s="3522" t="s">
        <v>173</v>
      </c>
      <c r="I122" s="3536"/>
      <c r="J122" s="3513" t="s">
        <v>174</v>
      </c>
      <c r="K122" s="3514"/>
      <c r="L122" s="3513" t="s">
        <v>175</v>
      </c>
      <c r="M122" s="3514"/>
      <c r="N122" s="3522" t="s">
        <v>176</v>
      </c>
      <c r="O122" s="3523"/>
      <c r="P122" s="2904"/>
      <c r="Q122" s="2883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CG122" s="40"/>
      <c r="CH122" s="40"/>
      <c r="CI122" s="40"/>
      <c r="CJ122" s="40"/>
    </row>
    <row r="123" spans="1:88" ht="22.5" customHeight="1" x14ac:dyDescent="0.2">
      <c r="A123" s="3530"/>
      <c r="B123" s="3531"/>
      <c r="C123" s="1300" t="s">
        <v>29</v>
      </c>
      <c r="D123" s="1301" t="s">
        <v>30</v>
      </c>
      <c r="E123" s="1302" t="s">
        <v>31</v>
      </c>
      <c r="F123" s="1300" t="s">
        <v>30</v>
      </c>
      <c r="G123" s="1302" t="s">
        <v>31</v>
      </c>
      <c r="H123" s="1300" t="s">
        <v>30</v>
      </c>
      <c r="I123" s="1302" t="s">
        <v>31</v>
      </c>
      <c r="J123" s="1300" t="s">
        <v>30</v>
      </c>
      <c r="K123" s="1302" t="s">
        <v>31</v>
      </c>
      <c r="L123" s="1300" t="s">
        <v>30</v>
      </c>
      <c r="M123" s="1302" t="s">
        <v>31</v>
      </c>
      <c r="N123" s="1300" t="s">
        <v>30</v>
      </c>
      <c r="O123" s="1303" t="s">
        <v>31</v>
      </c>
      <c r="P123" s="3535"/>
      <c r="Q123" s="3531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CG123" s="40"/>
      <c r="CH123" s="40"/>
      <c r="CI123" s="40"/>
      <c r="CJ123" s="40"/>
    </row>
    <row r="124" spans="1:88" ht="16.350000000000001" customHeight="1" x14ac:dyDescent="0.2">
      <c r="A124" s="3504" t="s">
        <v>177</v>
      </c>
      <c r="B124" s="1304" t="s">
        <v>178</v>
      </c>
      <c r="C124" s="1305">
        <f t="shared" ref="C124:C130" si="13">SUM(D124:E124)</f>
        <v>0</v>
      </c>
      <c r="D124" s="1306">
        <f>SUM(F124+H124+J124+L124+N124)</f>
        <v>0</v>
      </c>
      <c r="E124" s="377">
        <f>SUM(G124+I124+K124+M124+O124)</f>
        <v>0</v>
      </c>
      <c r="F124" s="1307"/>
      <c r="G124" s="1308"/>
      <c r="H124" s="1307"/>
      <c r="I124" s="1308"/>
      <c r="J124" s="1307"/>
      <c r="K124" s="1308"/>
      <c r="L124" s="1307"/>
      <c r="M124" s="1308"/>
      <c r="N124" s="1307"/>
      <c r="O124" s="1309"/>
      <c r="P124" s="1310"/>
      <c r="Q124" s="1308"/>
      <c r="R124" s="3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CG124" s="40">
        <v>0</v>
      </c>
      <c r="CH124" s="40">
        <v>0</v>
      </c>
      <c r="CI124" s="40">
        <v>0</v>
      </c>
      <c r="CJ124" s="40">
        <v>0</v>
      </c>
    </row>
    <row r="125" spans="1:88" ht="16.350000000000001" customHeight="1" x14ac:dyDescent="0.2">
      <c r="A125" s="2890"/>
      <c r="B125" s="382" t="s">
        <v>179</v>
      </c>
      <c r="C125" s="383">
        <f>SUM(D125:E125)</f>
        <v>0</v>
      </c>
      <c r="D125" s="384">
        <f t="shared" ref="D125:E130" si="14">SUM(F125+H125+J125+L125+N125)</f>
        <v>0</v>
      </c>
      <c r="E125" s="385">
        <f t="shared" si="14"/>
        <v>0</v>
      </c>
      <c r="F125" s="1311"/>
      <c r="G125" s="1312"/>
      <c r="H125" s="1311"/>
      <c r="I125" s="1312"/>
      <c r="J125" s="1311"/>
      <c r="K125" s="1312"/>
      <c r="L125" s="1311"/>
      <c r="M125" s="1312"/>
      <c r="N125" s="1311"/>
      <c r="O125" s="1313"/>
      <c r="P125" s="1314"/>
      <c r="Q125" s="1312"/>
      <c r="R125" s="3"/>
      <c r="CG125" s="40"/>
      <c r="CH125" s="40"/>
      <c r="CI125" s="40"/>
      <c r="CJ125" s="40"/>
    </row>
    <row r="126" spans="1:88" ht="30.75" customHeight="1" thickBot="1" x14ac:dyDescent="0.3">
      <c r="A126" s="2898"/>
      <c r="B126" s="390" t="s">
        <v>180</v>
      </c>
      <c r="C126" s="391">
        <f t="shared" si="13"/>
        <v>0</v>
      </c>
      <c r="D126" s="392">
        <f>SUM(F126+H126+J126+L126+N126)</f>
        <v>0</v>
      </c>
      <c r="E126" s="393">
        <f t="shared" si="14"/>
        <v>0</v>
      </c>
      <c r="F126" s="1315"/>
      <c r="G126" s="1316"/>
      <c r="H126" s="1315"/>
      <c r="I126" s="1316"/>
      <c r="J126" s="1315"/>
      <c r="K126" s="1316"/>
      <c r="L126" s="1315"/>
      <c r="M126" s="1316"/>
      <c r="N126" s="1315"/>
      <c r="O126" s="1317"/>
      <c r="P126" s="1318"/>
      <c r="Q126" s="1316"/>
      <c r="R126" s="3"/>
      <c r="CG126" s="40"/>
      <c r="CH126" s="40"/>
      <c r="CI126" s="40"/>
      <c r="CJ126" s="40"/>
    </row>
    <row r="127" spans="1:88" ht="16.350000000000001" customHeight="1" thickTop="1" x14ac:dyDescent="0.2">
      <c r="A127" s="2899" t="s">
        <v>181</v>
      </c>
      <c r="B127" s="26" t="s">
        <v>72</v>
      </c>
      <c r="C127" s="398">
        <f t="shared" si="13"/>
        <v>0</v>
      </c>
      <c r="D127" s="399">
        <f t="shared" si="14"/>
        <v>0</v>
      </c>
      <c r="E127" s="377">
        <f t="shared" si="14"/>
        <v>0</v>
      </c>
      <c r="F127" s="1307"/>
      <c r="G127" s="1308"/>
      <c r="H127" s="1307"/>
      <c r="I127" s="1308"/>
      <c r="J127" s="1307"/>
      <c r="K127" s="1308"/>
      <c r="L127" s="1307"/>
      <c r="M127" s="1308"/>
      <c r="N127" s="1307"/>
      <c r="O127" s="1309"/>
      <c r="P127" s="1310"/>
      <c r="Q127" s="1308"/>
      <c r="R127" s="3"/>
      <c r="CG127" s="40"/>
      <c r="CH127" s="40"/>
      <c r="CI127" s="40"/>
      <c r="CJ127" s="40"/>
    </row>
    <row r="128" spans="1:88" ht="16.350000000000001" customHeight="1" x14ac:dyDescent="0.2">
      <c r="A128" s="2871"/>
      <c r="B128" s="26" t="s">
        <v>182</v>
      </c>
      <c r="C128" s="398">
        <f t="shared" si="13"/>
        <v>0</v>
      </c>
      <c r="D128" s="399">
        <f t="shared" si="14"/>
        <v>0</v>
      </c>
      <c r="E128" s="377">
        <f t="shared" si="14"/>
        <v>0</v>
      </c>
      <c r="F128" s="1307"/>
      <c r="G128" s="1308"/>
      <c r="H128" s="1307"/>
      <c r="I128" s="1308"/>
      <c r="J128" s="1307"/>
      <c r="K128" s="1308"/>
      <c r="L128" s="1307"/>
      <c r="M128" s="1308"/>
      <c r="N128" s="1307"/>
      <c r="O128" s="1309"/>
      <c r="P128" s="1310"/>
      <c r="Q128" s="1308"/>
      <c r="R128" s="3"/>
      <c r="CG128" s="40"/>
      <c r="CH128" s="40"/>
      <c r="CI128" s="40"/>
      <c r="CJ128" s="40"/>
    </row>
    <row r="129" spans="1:88" ht="16.350000000000001" customHeight="1" x14ac:dyDescent="0.2">
      <c r="A129" s="2871"/>
      <c r="B129" s="41" t="s">
        <v>183</v>
      </c>
      <c r="C129" s="383">
        <f t="shared" si="13"/>
        <v>0</v>
      </c>
      <c r="D129" s="384">
        <f t="shared" si="14"/>
        <v>0</v>
      </c>
      <c r="E129" s="385">
        <f t="shared" si="14"/>
        <v>0</v>
      </c>
      <c r="F129" s="1311"/>
      <c r="G129" s="1312"/>
      <c r="H129" s="1311"/>
      <c r="I129" s="1312"/>
      <c r="J129" s="1311"/>
      <c r="K129" s="1312"/>
      <c r="L129" s="1311"/>
      <c r="M129" s="1312"/>
      <c r="N129" s="1311"/>
      <c r="O129" s="1313"/>
      <c r="P129" s="1314"/>
      <c r="Q129" s="1312"/>
      <c r="R129" s="3"/>
      <c r="CG129" s="40"/>
      <c r="CH129" s="40"/>
      <c r="CI129" s="40"/>
      <c r="CJ129" s="40"/>
    </row>
    <row r="130" spans="1:88" ht="16.350000000000001" customHeight="1" x14ac:dyDescent="0.2">
      <c r="A130" s="3505"/>
      <c r="B130" s="400" t="s">
        <v>109</v>
      </c>
      <c r="C130" s="401">
        <f t="shared" si="13"/>
        <v>0</v>
      </c>
      <c r="D130" s="402">
        <f t="shared" si="14"/>
        <v>0</v>
      </c>
      <c r="E130" s="403">
        <f t="shared" si="14"/>
        <v>0</v>
      </c>
      <c r="F130" s="1319"/>
      <c r="G130" s="1320"/>
      <c r="H130" s="1319"/>
      <c r="I130" s="1320"/>
      <c r="J130" s="1319"/>
      <c r="K130" s="1320"/>
      <c r="L130" s="1319"/>
      <c r="M130" s="1320"/>
      <c r="N130" s="1319"/>
      <c r="O130" s="1321"/>
      <c r="P130" s="1322"/>
      <c r="Q130" s="1320"/>
      <c r="R130" s="3"/>
      <c r="CG130" s="40"/>
      <c r="CH130" s="40"/>
      <c r="CI130" s="40"/>
      <c r="CJ130" s="40"/>
    </row>
    <row r="131" spans="1:88" ht="27" customHeight="1" x14ac:dyDescent="0.25">
      <c r="A131" s="9" t="s">
        <v>184</v>
      </c>
      <c r="B131" s="408"/>
      <c r="C131" s="408"/>
      <c r="D131" s="408"/>
      <c r="E131" s="408"/>
      <c r="F131" s="408"/>
      <c r="G131" s="408"/>
      <c r="H131" s="408"/>
      <c r="I131" s="408"/>
      <c r="J131" s="408"/>
      <c r="K131" s="408"/>
      <c r="L131" s="408"/>
      <c r="M131" s="408"/>
      <c r="N131" s="408"/>
      <c r="O131" s="408"/>
      <c r="P131" s="408"/>
      <c r="Q131" s="408"/>
      <c r="R131" s="408"/>
      <c r="S131" s="408"/>
      <c r="T131" s="408"/>
      <c r="U131" s="408"/>
      <c r="V131" s="408"/>
      <c r="W131" s="408"/>
      <c r="X131" s="408"/>
      <c r="Y131" s="408"/>
      <c r="Z131" s="408"/>
      <c r="AA131" s="408"/>
      <c r="AB131" s="408"/>
      <c r="AC131" s="408"/>
      <c r="AD131" s="408"/>
      <c r="AE131" s="408"/>
      <c r="AF131" s="408"/>
      <c r="AG131" s="408"/>
      <c r="AH131" s="408"/>
      <c r="AI131" s="408"/>
      <c r="AJ131" s="408"/>
      <c r="AK131" s="408"/>
      <c r="AL131" s="408"/>
      <c r="AM131" s="408"/>
      <c r="CG131" s="40"/>
      <c r="CH131" s="40"/>
      <c r="CI131" s="40"/>
      <c r="CJ131" s="40"/>
    </row>
    <row r="132" spans="1:88" ht="16.5" customHeight="1" x14ac:dyDescent="0.2">
      <c r="A132" s="3524" t="s">
        <v>49</v>
      </c>
      <c r="B132" s="3524" t="s">
        <v>185</v>
      </c>
      <c r="C132" s="3525" t="s">
        <v>29</v>
      </c>
      <c r="D132" s="3525" t="s">
        <v>30</v>
      </c>
      <c r="E132" s="3515" t="s">
        <v>31</v>
      </c>
      <c r="F132" s="3508" t="s">
        <v>186</v>
      </c>
      <c r="G132" s="3526"/>
      <c r="H132" s="3526"/>
      <c r="I132" s="3526"/>
      <c r="J132" s="3526"/>
      <c r="K132" s="3526"/>
      <c r="L132" s="3526"/>
      <c r="M132" s="3526"/>
      <c r="N132" s="3526"/>
      <c r="O132" s="3526"/>
      <c r="P132" s="3526"/>
      <c r="Q132" s="3526"/>
      <c r="R132" s="3526"/>
      <c r="S132" s="3526"/>
      <c r="T132" s="3526"/>
      <c r="U132" s="3526"/>
      <c r="V132" s="3526"/>
      <c r="W132" s="3526"/>
      <c r="X132" s="3526"/>
      <c r="Y132" s="3526"/>
      <c r="Z132" s="3526"/>
      <c r="AA132" s="3526"/>
      <c r="AB132" s="3526"/>
      <c r="AC132" s="3526"/>
      <c r="AD132" s="3526"/>
      <c r="AE132" s="3526"/>
      <c r="AF132" s="3526"/>
      <c r="AG132" s="3526"/>
      <c r="AH132" s="3526"/>
      <c r="AI132" s="3526"/>
      <c r="AJ132" s="3526"/>
      <c r="AK132" s="3526"/>
      <c r="AL132" s="3526"/>
      <c r="AM132" s="3527"/>
      <c r="AN132" s="3525" t="s">
        <v>7</v>
      </c>
      <c r="AO132" s="3515" t="s">
        <v>8</v>
      </c>
      <c r="CG132" s="40"/>
      <c r="CH132" s="40"/>
      <c r="CI132" s="40"/>
      <c r="CJ132" s="40"/>
    </row>
    <row r="133" spans="1:88" ht="15" customHeight="1" x14ac:dyDescent="0.2">
      <c r="A133" s="2901"/>
      <c r="B133" s="2901"/>
      <c r="C133" s="2904"/>
      <c r="D133" s="2904"/>
      <c r="E133" s="2883"/>
      <c r="F133" s="3513" t="s">
        <v>187</v>
      </c>
      <c r="G133" s="3516"/>
      <c r="H133" s="3513" t="s">
        <v>188</v>
      </c>
      <c r="I133" s="3516"/>
      <c r="J133" s="3513" t="s">
        <v>189</v>
      </c>
      <c r="K133" s="3516"/>
      <c r="L133" s="3513" t="s">
        <v>190</v>
      </c>
      <c r="M133" s="3516"/>
      <c r="N133" s="3513" t="s">
        <v>191</v>
      </c>
      <c r="O133" s="3516"/>
      <c r="P133" s="3513" t="s">
        <v>192</v>
      </c>
      <c r="Q133" s="3514"/>
      <c r="R133" s="3513" t="s">
        <v>193</v>
      </c>
      <c r="S133" s="3514"/>
      <c r="T133" s="3513" t="s">
        <v>194</v>
      </c>
      <c r="U133" s="3514"/>
      <c r="V133" s="3513" t="s">
        <v>195</v>
      </c>
      <c r="W133" s="3514"/>
      <c r="X133" s="3513" t="s">
        <v>196</v>
      </c>
      <c r="Y133" s="3514"/>
      <c r="Z133" s="3513" t="s">
        <v>197</v>
      </c>
      <c r="AA133" s="3514"/>
      <c r="AB133" s="3513" t="s">
        <v>198</v>
      </c>
      <c r="AC133" s="3514"/>
      <c r="AD133" s="3513" t="s">
        <v>199</v>
      </c>
      <c r="AE133" s="3514"/>
      <c r="AF133" s="3513" t="s">
        <v>200</v>
      </c>
      <c r="AG133" s="3514"/>
      <c r="AH133" s="3513" t="s">
        <v>201</v>
      </c>
      <c r="AI133" s="3514"/>
      <c r="AJ133" s="3513" t="s">
        <v>202</v>
      </c>
      <c r="AK133" s="3514"/>
      <c r="AL133" s="3513" t="s">
        <v>203</v>
      </c>
      <c r="AM133" s="3517"/>
      <c r="AN133" s="2904"/>
      <c r="AO133" s="2883"/>
      <c r="CG133" s="40"/>
      <c r="CH133" s="40"/>
      <c r="CI133" s="40"/>
      <c r="CJ133" s="40"/>
    </row>
    <row r="134" spans="1:88" ht="15.75" customHeight="1" x14ac:dyDescent="0.2">
      <c r="A134" s="3359"/>
      <c r="B134" s="3359"/>
      <c r="C134" s="3361"/>
      <c r="D134" s="3361"/>
      <c r="E134" s="3352"/>
      <c r="F134" s="1323" t="s">
        <v>204</v>
      </c>
      <c r="G134" s="1324" t="s">
        <v>31</v>
      </c>
      <c r="H134" s="1323" t="s">
        <v>204</v>
      </c>
      <c r="I134" s="1324" t="s">
        <v>31</v>
      </c>
      <c r="J134" s="1323" t="s">
        <v>204</v>
      </c>
      <c r="K134" s="1324" t="s">
        <v>31</v>
      </c>
      <c r="L134" s="1323" t="s">
        <v>204</v>
      </c>
      <c r="M134" s="1324" t="s">
        <v>31</v>
      </c>
      <c r="N134" s="1323" t="s">
        <v>204</v>
      </c>
      <c r="O134" s="1324" t="s">
        <v>31</v>
      </c>
      <c r="P134" s="1323" t="s">
        <v>204</v>
      </c>
      <c r="Q134" s="1324" t="s">
        <v>31</v>
      </c>
      <c r="R134" s="1323" t="s">
        <v>204</v>
      </c>
      <c r="S134" s="1324" t="s">
        <v>31</v>
      </c>
      <c r="T134" s="1323" t="s">
        <v>204</v>
      </c>
      <c r="U134" s="1324" t="s">
        <v>31</v>
      </c>
      <c r="V134" s="1323" t="s">
        <v>204</v>
      </c>
      <c r="W134" s="1324" t="s">
        <v>31</v>
      </c>
      <c r="X134" s="1323" t="s">
        <v>204</v>
      </c>
      <c r="Y134" s="1324" t="s">
        <v>31</v>
      </c>
      <c r="Z134" s="1323" t="s">
        <v>204</v>
      </c>
      <c r="AA134" s="1324" t="s">
        <v>31</v>
      </c>
      <c r="AB134" s="1323" t="s">
        <v>204</v>
      </c>
      <c r="AC134" s="1324" t="s">
        <v>31</v>
      </c>
      <c r="AD134" s="1323" t="s">
        <v>204</v>
      </c>
      <c r="AE134" s="1324" t="s">
        <v>31</v>
      </c>
      <c r="AF134" s="1323" t="s">
        <v>204</v>
      </c>
      <c r="AG134" s="1324" t="s">
        <v>31</v>
      </c>
      <c r="AH134" s="1323" t="s">
        <v>204</v>
      </c>
      <c r="AI134" s="1324" t="s">
        <v>31</v>
      </c>
      <c r="AJ134" s="1323" t="s">
        <v>204</v>
      </c>
      <c r="AK134" s="1324" t="s">
        <v>31</v>
      </c>
      <c r="AL134" s="1323" t="s">
        <v>204</v>
      </c>
      <c r="AM134" s="1325" t="s">
        <v>31</v>
      </c>
      <c r="AN134" s="3361"/>
      <c r="AO134" s="3352"/>
      <c r="CG134" s="40"/>
      <c r="CH134" s="40"/>
      <c r="CI134" s="40"/>
      <c r="CJ134" s="40"/>
    </row>
    <row r="135" spans="1:88" x14ac:dyDescent="0.2">
      <c r="A135" s="3504" t="s">
        <v>72</v>
      </c>
      <c r="B135" s="1326" t="s">
        <v>205</v>
      </c>
      <c r="C135" s="1305">
        <f>SUM(D135:E135)</f>
        <v>0</v>
      </c>
      <c r="D135" s="1306">
        <f>+F135+H135+J135+L135+N135+P135+R135+T135+V135+X135+Z135+AB135+AD135+AF135+AH135+AJ135+AL135</f>
        <v>0</v>
      </c>
      <c r="E135" s="1327">
        <f>+G135+I135+K135+M135+O135+Q135+S135+U135+W135+Y135+AA135+AC135+AE135+AG135+AI135+AK135+AM135</f>
        <v>0</v>
      </c>
      <c r="F135" s="1328"/>
      <c r="G135" s="1329"/>
      <c r="H135" s="1328"/>
      <c r="I135" s="1329"/>
      <c r="J135" s="1328"/>
      <c r="K135" s="1329"/>
      <c r="L135" s="1328"/>
      <c r="M135" s="1329"/>
      <c r="N135" s="1328"/>
      <c r="O135" s="1329"/>
      <c r="P135" s="1328"/>
      <c r="Q135" s="1329"/>
      <c r="R135" s="1328"/>
      <c r="S135" s="1329"/>
      <c r="T135" s="1328"/>
      <c r="U135" s="1329"/>
      <c r="V135" s="1328"/>
      <c r="W135" s="1329"/>
      <c r="X135" s="1328"/>
      <c r="Y135" s="1329"/>
      <c r="Z135" s="1328"/>
      <c r="AA135" s="1329"/>
      <c r="AB135" s="1328"/>
      <c r="AC135" s="1329"/>
      <c r="AD135" s="1328"/>
      <c r="AE135" s="1329"/>
      <c r="AF135" s="1328"/>
      <c r="AG135" s="1329"/>
      <c r="AH135" s="1328"/>
      <c r="AI135" s="1329"/>
      <c r="AJ135" s="1328"/>
      <c r="AK135" s="1329"/>
      <c r="AL135" s="1328"/>
      <c r="AM135" s="1330"/>
      <c r="AN135" s="1331"/>
      <c r="AO135" s="1329"/>
      <c r="AP135" s="3"/>
      <c r="CG135" s="5">
        <v>0</v>
      </c>
      <c r="CH135" s="5">
        <v>0</v>
      </c>
      <c r="CI135" s="5">
        <v>0</v>
      </c>
      <c r="CJ135" s="5">
        <v>0</v>
      </c>
    </row>
    <row r="136" spans="1:88" x14ac:dyDescent="0.2">
      <c r="A136" s="2871"/>
      <c r="B136" s="109" t="s">
        <v>206</v>
      </c>
      <c r="C136" s="383">
        <f>SUM(D136:E136)</f>
        <v>0</v>
      </c>
      <c r="D136" s="384">
        <f t="shared" ref="D136:E148" si="15">+F136+H136+J136+L136+N136+P136+R136+T136+V136+X136+Z136+AB136+AD136+AF136+AH136+AJ136+AL136</f>
        <v>0</v>
      </c>
      <c r="E136" s="358">
        <f t="shared" si="15"/>
        <v>0</v>
      </c>
      <c r="F136" s="65"/>
      <c r="G136" s="190"/>
      <c r="H136" s="65"/>
      <c r="I136" s="190"/>
      <c r="J136" s="65"/>
      <c r="K136" s="190"/>
      <c r="L136" s="65"/>
      <c r="M136" s="190"/>
      <c r="N136" s="65"/>
      <c r="O136" s="190"/>
      <c r="P136" s="65"/>
      <c r="Q136" s="190"/>
      <c r="R136" s="65"/>
      <c r="S136" s="190"/>
      <c r="T136" s="65"/>
      <c r="U136" s="190"/>
      <c r="V136" s="65"/>
      <c r="W136" s="190"/>
      <c r="X136" s="65"/>
      <c r="Y136" s="190"/>
      <c r="Z136" s="65"/>
      <c r="AA136" s="190"/>
      <c r="AB136" s="65"/>
      <c r="AC136" s="190"/>
      <c r="AD136" s="65"/>
      <c r="AE136" s="190"/>
      <c r="AF136" s="65"/>
      <c r="AG136" s="190"/>
      <c r="AH136" s="65"/>
      <c r="AI136" s="190"/>
      <c r="AJ136" s="65"/>
      <c r="AK136" s="190"/>
      <c r="AL136" s="65"/>
      <c r="AM136" s="414"/>
      <c r="AN136" s="362"/>
      <c r="AO136" s="190"/>
      <c r="AP136" s="3"/>
    </row>
    <row r="137" spans="1:88" x14ac:dyDescent="0.2">
      <c r="A137" s="2871"/>
      <c r="B137" s="109" t="s">
        <v>207</v>
      </c>
      <c r="C137" s="383">
        <f t="shared" ref="C137:C148" si="16">SUM(D137:E137)</f>
        <v>0</v>
      </c>
      <c r="D137" s="384">
        <f t="shared" si="15"/>
        <v>0</v>
      </c>
      <c r="E137" s="358">
        <f t="shared" si="15"/>
        <v>0</v>
      </c>
      <c r="F137" s="45"/>
      <c r="G137" s="46"/>
      <c r="H137" s="45"/>
      <c r="I137" s="46"/>
      <c r="J137" s="45"/>
      <c r="K137" s="46"/>
      <c r="L137" s="45"/>
      <c r="M137" s="46"/>
      <c r="N137" s="45"/>
      <c r="O137" s="46"/>
      <c r="P137" s="45"/>
      <c r="Q137" s="46"/>
      <c r="R137" s="45"/>
      <c r="S137" s="46"/>
      <c r="T137" s="45"/>
      <c r="U137" s="46"/>
      <c r="V137" s="45"/>
      <c r="W137" s="46"/>
      <c r="X137" s="45"/>
      <c r="Y137" s="46"/>
      <c r="Z137" s="45"/>
      <c r="AA137" s="46"/>
      <c r="AB137" s="45"/>
      <c r="AC137" s="46"/>
      <c r="AD137" s="45"/>
      <c r="AE137" s="46"/>
      <c r="AF137" s="45"/>
      <c r="AG137" s="46"/>
      <c r="AH137" s="45"/>
      <c r="AI137" s="46"/>
      <c r="AJ137" s="45"/>
      <c r="AK137" s="46"/>
      <c r="AL137" s="45"/>
      <c r="AM137" s="415"/>
      <c r="AN137" s="110"/>
      <c r="AO137" s="46"/>
      <c r="AP137" s="3"/>
    </row>
    <row r="138" spans="1:88" x14ac:dyDescent="0.2">
      <c r="A138" s="2871"/>
      <c r="B138" s="109" t="s">
        <v>208</v>
      </c>
      <c r="C138" s="383">
        <f t="shared" si="16"/>
        <v>0</v>
      </c>
      <c r="D138" s="384">
        <f t="shared" si="15"/>
        <v>0</v>
      </c>
      <c r="E138" s="358">
        <f t="shared" si="15"/>
        <v>0</v>
      </c>
      <c r="F138" s="45"/>
      <c r="G138" s="46"/>
      <c r="H138" s="45"/>
      <c r="I138" s="46"/>
      <c r="J138" s="45"/>
      <c r="K138" s="46"/>
      <c r="L138" s="45"/>
      <c r="M138" s="46"/>
      <c r="N138" s="45"/>
      <c r="O138" s="46"/>
      <c r="P138" s="45"/>
      <c r="Q138" s="46"/>
      <c r="R138" s="45"/>
      <c r="S138" s="46"/>
      <c r="T138" s="45"/>
      <c r="U138" s="46"/>
      <c r="V138" s="45"/>
      <c r="W138" s="46"/>
      <c r="X138" s="45"/>
      <c r="Y138" s="46"/>
      <c r="Z138" s="45"/>
      <c r="AA138" s="46"/>
      <c r="AB138" s="45"/>
      <c r="AC138" s="46"/>
      <c r="AD138" s="45"/>
      <c r="AE138" s="46"/>
      <c r="AF138" s="45"/>
      <c r="AG138" s="46"/>
      <c r="AH138" s="45"/>
      <c r="AI138" s="46"/>
      <c r="AJ138" s="45"/>
      <c r="AK138" s="46"/>
      <c r="AL138" s="45"/>
      <c r="AM138" s="415"/>
      <c r="AN138" s="110"/>
      <c r="AO138" s="46"/>
      <c r="AP138" s="3"/>
    </row>
    <row r="139" spans="1:88" x14ac:dyDescent="0.2">
      <c r="A139" s="2871"/>
      <c r="B139" s="416" t="s">
        <v>209</v>
      </c>
      <c r="C139" s="383">
        <f t="shared" si="16"/>
        <v>0</v>
      </c>
      <c r="D139" s="384">
        <f t="shared" si="15"/>
        <v>0</v>
      </c>
      <c r="E139" s="358">
        <f t="shared" si="15"/>
        <v>0</v>
      </c>
      <c r="F139" s="45"/>
      <c r="G139" s="46"/>
      <c r="H139" s="45"/>
      <c r="I139" s="46"/>
      <c r="J139" s="45"/>
      <c r="K139" s="46"/>
      <c r="L139" s="45"/>
      <c r="M139" s="46"/>
      <c r="N139" s="45"/>
      <c r="O139" s="46"/>
      <c r="P139" s="45"/>
      <c r="Q139" s="46"/>
      <c r="R139" s="45"/>
      <c r="S139" s="46"/>
      <c r="T139" s="45"/>
      <c r="U139" s="46"/>
      <c r="V139" s="45"/>
      <c r="W139" s="46"/>
      <c r="X139" s="45"/>
      <c r="Y139" s="46"/>
      <c r="Z139" s="45"/>
      <c r="AA139" s="46"/>
      <c r="AB139" s="45"/>
      <c r="AC139" s="46"/>
      <c r="AD139" s="45"/>
      <c r="AE139" s="46"/>
      <c r="AF139" s="45"/>
      <c r="AG139" s="46"/>
      <c r="AH139" s="45"/>
      <c r="AI139" s="46"/>
      <c r="AJ139" s="45"/>
      <c r="AK139" s="46"/>
      <c r="AL139" s="45"/>
      <c r="AM139" s="415"/>
      <c r="AN139" s="110"/>
      <c r="AO139" s="46"/>
      <c r="AP139" s="3"/>
    </row>
    <row r="140" spans="1:88" x14ac:dyDescent="0.2">
      <c r="A140" s="2871"/>
      <c r="B140" s="109" t="s">
        <v>210</v>
      </c>
      <c r="C140" s="383">
        <f t="shared" si="16"/>
        <v>0</v>
      </c>
      <c r="D140" s="384">
        <f t="shared" si="15"/>
        <v>0</v>
      </c>
      <c r="E140" s="358">
        <f t="shared" si="15"/>
        <v>0</v>
      </c>
      <c r="F140" s="79"/>
      <c r="G140" s="73"/>
      <c r="H140" s="79"/>
      <c r="I140" s="73"/>
      <c r="J140" s="79"/>
      <c r="K140" s="73"/>
      <c r="L140" s="79"/>
      <c r="M140" s="73"/>
      <c r="N140" s="79"/>
      <c r="O140" s="73"/>
      <c r="P140" s="79"/>
      <c r="Q140" s="73"/>
      <c r="R140" s="79"/>
      <c r="S140" s="73"/>
      <c r="T140" s="79"/>
      <c r="U140" s="73"/>
      <c r="V140" s="79"/>
      <c r="W140" s="73"/>
      <c r="X140" s="79"/>
      <c r="Y140" s="73"/>
      <c r="Z140" s="79"/>
      <c r="AA140" s="73"/>
      <c r="AB140" s="79"/>
      <c r="AC140" s="73"/>
      <c r="AD140" s="79"/>
      <c r="AE140" s="73"/>
      <c r="AF140" s="79"/>
      <c r="AG140" s="73"/>
      <c r="AH140" s="79"/>
      <c r="AI140" s="73"/>
      <c r="AJ140" s="79"/>
      <c r="AK140" s="73"/>
      <c r="AL140" s="79"/>
      <c r="AM140" s="417"/>
      <c r="AN140" s="418"/>
      <c r="AO140" s="73"/>
      <c r="AP140" s="3"/>
    </row>
    <row r="141" spans="1:88" x14ac:dyDescent="0.2">
      <c r="A141" s="2871"/>
      <c r="B141" s="109" t="s">
        <v>211</v>
      </c>
      <c r="C141" s="383">
        <f t="shared" si="16"/>
        <v>0</v>
      </c>
      <c r="D141" s="384">
        <f t="shared" si="15"/>
        <v>0</v>
      </c>
      <c r="E141" s="358">
        <f t="shared" si="15"/>
        <v>0</v>
      </c>
      <c r="F141" s="79"/>
      <c r="G141" s="73"/>
      <c r="H141" s="79"/>
      <c r="I141" s="73"/>
      <c r="J141" s="79"/>
      <c r="K141" s="73"/>
      <c r="L141" s="79"/>
      <c r="M141" s="73"/>
      <c r="N141" s="79"/>
      <c r="O141" s="73"/>
      <c r="P141" s="79"/>
      <c r="Q141" s="73"/>
      <c r="R141" s="79"/>
      <c r="S141" s="73"/>
      <c r="T141" s="79"/>
      <c r="U141" s="73"/>
      <c r="V141" s="79"/>
      <c r="W141" s="73"/>
      <c r="X141" s="79"/>
      <c r="Y141" s="73"/>
      <c r="Z141" s="79"/>
      <c r="AA141" s="73"/>
      <c r="AB141" s="79"/>
      <c r="AC141" s="73"/>
      <c r="AD141" s="79"/>
      <c r="AE141" s="73"/>
      <c r="AF141" s="79"/>
      <c r="AG141" s="73"/>
      <c r="AH141" s="79"/>
      <c r="AI141" s="73"/>
      <c r="AJ141" s="79"/>
      <c r="AK141" s="73"/>
      <c r="AL141" s="79"/>
      <c r="AM141" s="417"/>
      <c r="AN141" s="418"/>
      <c r="AO141" s="73"/>
      <c r="AP141" s="3"/>
    </row>
    <row r="142" spans="1:88" x14ac:dyDescent="0.2">
      <c r="A142" s="3505"/>
      <c r="B142" s="230" t="s">
        <v>212</v>
      </c>
      <c r="C142" s="401">
        <f t="shared" si="16"/>
        <v>0</v>
      </c>
      <c r="D142" s="402">
        <f t="shared" si="15"/>
        <v>0</v>
      </c>
      <c r="E142" s="419">
        <f t="shared" si="15"/>
        <v>0</v>
      </c>
      <c r="F142" s="88"/>
      <c r="G142" s="89"/>
      <c r="H142" s="88"/>
      <c r="I142" s="89"/>
      <c r="J142" s="88"/>
      <c r="K142" s="89"/>
      <c r="L142" s="88"/>
      <c r="M142" s="89"/>
      <c r="N142" s="88"/>
      <c r="O142" s="89"/>
      <c r="P142" s="88"/>
      <c r="Q142" s="89"/>
      <c r="R142" s="88"/>
      <c r="S142" s="89"/>
      <c r="T142" s="88"/>
      <c r="U142" s="89"/>
      <c r="V142" s="88"/>
      <c r="W142" s="89"/>
      <c r="X142" s="88"/>
      <c r="Y142" s="89"/>
      <c r="Z142" s="88"/>
      <c r="AA142" s="89"/>
      <c r="AB142" s="88"/>
      <c r="AC142" s="89"/>
      <c r="AD142" s="88"/>
      <c r="AE142" s="89"/>
      <c r="AF142" s="88"/>
      <c r="AG142" s="89"/>
      <c r="AH142" s="88"/>
      <c r="AI142" s="89"/>
      <c r="AJ142" s="88"/>
      <c r="AK142" s="89"/>
      <c r="AL142" s="88"/>
      <c r="AM142" s="420"/>
      <c r="AN142" s="126"/>
      <c r="AO142" s="89"/>
      <c r="AP142" s="3"/>
    </row>
    <row r="143" spans="1:88" x14ac:dyDescent="0.2">
      <c r="A143" s="3504" t="s">
        <v>183</v>
      </c>
      <c r="B143" s="1332" t="s">
        <v>213</v>
      </c>
      <c r="C143" s="1333">
        <f t="shared" si="16"/>
        <v>0</v>
      </c>
      <c r="D143" s="1334">
        <f t="shared" si="15"/>
        <v>0</v>
      </c>
      <c r="E143" s="1335">
        <f t="shared" si="15"/>
        <v>0</v>
      </c>
      <c r="F143" s="1336"/>
      <c r="G143" s="1337"/>
      <c r="H143" s="1336"/>
      <c r="I143" s="1337"/>
      <c r="J143" s="1336"/>
      <c r="K143" s="1337"/>
      <c r="L143" s="1336"/>
      <c r="M143" s="1337"/>
      <c r="N143" s="1336"/>
      <c r="O143" s="1337"/>
      <c r="P143" s="1336"/>
      <c r="Q143" s="1337"/>
      <c r="R143" s="1336"/>
      <c r="S143" s="1337"/>
      <c r="T143" s="1336"/>
      <c r="U143" s="1337"/>
      <c r="V143" s="1336"/>
      <c r="W143" s="1337"/>
      <c r="X143" s="1336"/>
      <c r="Y143" s="1337"/>
      <c r="Z143" s="1336"/>
      <c r="AA143" s="1337"/>
      <c r="AB143" s="1336"/>
      <c r="AC143" s="1337"/>
      <c r="AD143" s="1336"/>
      <c r="AE143" s="1337"/>
      <c r="AF143" s="1336"/>
      <c r="AG143" s="1337"/>
      <c r="AH143" s="1336"/>
      <c r="AI143" s="1337"/>
      <c r="AJ143" s="1336"/>
      <c r="AK143" s="1337"/>
      <c r="AL143" s="1336"/>
      <c r="AM143" s="1338"/>
      <c r="AN143" s="1339"/>
      <c r="AO143" s="1337"/>
      <c r="AP143" s="3"/>
    </row>
    <row r="144" spans="1:88" x14ac:dyDescent="0.2">
      <c r="A144" s="2871"/>
      <c r="B144" s="109" t="s">
        <v>207</v>
      </c>
      <c r="C144" s="383">
        <f t="shared" si="16"/>
        <v>4</v>
      </c>
      <c r="D144" s="384">
        <f t="shared" si="15"/>
        <v>4</v>
      </c>
      <c r="E144" s="358">
        <f>+G144+I144+K144+M144+O144+Q144+S144+U144+W144+Y144+AA144+AC144+AE144+AG144+AI144+AK144+AM144</f>
        <v>0</v>
      </c>
      <c r="F144" s="45"/>
      <c r="G144" s="46"/>
      <c r="H144" s="45"/>
      <c r="I144" s="46"/>
      <c r="J144" s="45"/>
      <c r="K144" s="46"/>
      <c r="L144" s="45"/>
      <c r="M144" s="46"/>
      <c r="N144" s="45">
        <v>1</v>
      </c>
      <c r="O144" s="46"/>
      <c r="P144" s="45"/>
      <c r="Q144" s="46"/>
      <c r="R144" s="45"/>
      <c r="S144" s="46"/>
      <c r="T144" s="45">
        <v>1</v>
      </c>
      <c r="U144" s="46"/>
      <c r="V144" s="45"/>
      <c r="W144" s="46"/>
      <c r="X144" s="45"/>
      <c r="Y144" s="46"/>
      <c r="Z144" s="45"/>
      <c r="AA144" s="46"/>
      <c r="AB144" s="45"/>
      <c r="AC144" s="46"/>
      <c r="AD144" s="45">
        <v>1</v>
      </c>
      <c r="AE144" s="46"/>
      <c r="AF144" s="45">
        <v>1</v>
      </c>
      <c r="AG144" s="46"/>
      <c r="AH144" s="45"/>
      <c r="AI144" s="46"/>
      <c r="AJ144" s="45"/>
      <c r="AK144" s="46"/>
      <c r="AL144" s="45"/>
      <c r="AM144" s="415"/>
      <c r="AN144" s="110">
        <v>0</v>
      </c>
      <c r="AO144" s="46">
        <v>1</v>
      </c>
      <c r="AP144" s="3"/>
      <c r="CG144" s="5">
        <v>0</v>
      </c>
      <c r="CH144" s="5">
        <v>0</v>
      </c>
      <c r="CI144" s="5">
        <v>0</v>
      </c>
      <c r="CJ144" s="5">
        <v>0</v>
      </c>
    </row>
    <row r="145" spans="1:88" x14ac:dyDescent="0.2">
      <c r="A145" s="2871"/>
      <c r="B145" s="109" t="s">
        <v>208</v>
      </c>
      <c r="C145" s="383">
        <f>SUM(D145:E145)</f>
        <v>14</v>
      </c>
      <c r="D145" s="384">
        <f t="shared" si="15"/>
        <v>8</v>
      </c>
      <c r="E145" s="358">
        <f t="shared" si="15"/>
        <v>6</v>
      </c>
      <c r="F145" s="45"/>
      <c r="G145" s="46"/>
      <c r="H145" s="45">
        <v>1</v>
      </c>
      <c r="I145" s="46">
        <v>1</v>
      </c>
      <c r="J145" s="45"/>
      <c r="K145" s="46"/>
      <c r="L145" s="45">
        <v>1</v>
      </c>
      <c r="M145" s="46"/>
      <c r="N145" s="45"/>
      <c r="O145" s="46"/>
      <c r="P145" s="45"/>
      <c r="Q145" s="46"/>
      <c r="R145" s="45"/>
      <c r="S145" s="46">
        <v>1</v>
      </c>
      <c r="T145" s="45"/>
      <c r="U145" s="46"/>
      <c r="V145" s="45"/>
      <c r="W145" s="46"/>
      <c r="X145" s="45">
        <v>1</v>
      </c>
      <c r="Y145" s="46"/>
      <c r="Z145" s="45">
        <v>1</v>
      </c>
      <c r="AA145" s="46">
        <v>1</v>
      </c>
      <c r="AB145" s="45">
        <v>2</v>
      </c>
      <c r="AC145" s="46">
        <v>1</v>
      </c>
      <c r="AD145" s="45">
        <v>1</v>
      </c>
      <c r="AE145" s="46">
        <v>1</v>
      </c>
      <c r="AF145" s="45"/>
      <c r="AG145" s="46"/>
      <c r="AH145" s="45">
        <v>1</v>
      </c>
      <c r="AI145" s="46">
        <v>1</v>
      </c>
      <c r="AJ145" s="45"/>
      <c r="AK145" s="46"/>
      <c r="AL145" s="45"/>
      <c r="AM145" s="415"/>
      <c r="AN145" s="110">
        <v>0</v>
      </c>
      <c r="AO145" s="46">
        <v>0</v>
      </c>
      <c r="AP145" s="3"/>
      <c r="CG145" s="5">
        <v>0</v>
      </c>
      <c r="CH145" s="5">
        <v>0</v>
      </c>
      <c r="CI145" s="5">
        <v>0</v>
      </c>
      <c r="CJ145" s="5">
        <v>0</v>
      </c>
    </row>
    <row r="146" spans="1:88" x14ac:dyDescent="0.2">
      <c r="A146" s="2871"/>
      <c r="B146" s="416" t="s">
        <v>209</v>
      </c>
      <c r="C146" s="383">
        <f t="shared" si="16"/>
        <v>0</v>
      </c>
      <c r="D146" s="384">
        <f>+F146+H146+J146+L146+N146+P146+R146+T146+V146+X146+Z146+AB146+AD146+AF146+AH146+AJ146+AL146</f>
        <v>0</v>
      </c>
      <c r="E146" s="358">
        <f t="shared" si="15"/>
        <v>0</v>
      </c>
      <c r="F146" s="45"/>
      <c r="G146" s="46"/>
      <c r="H146" s="45"/>
      <c r="I146" s="46"/>
      <c r="J146" s="45"/>
      <c r="K146" s="46"/>
      <c r="L146" s="45"/>
      <c r="M146" s="46"/>
      <c r="N146" s="45"/>
      <c r="O146" s="46"/>
      <c r="P146" s="45"/>
      <c r="Q146" s="46"/>
      <c r="R146" s="45"/>
      <c r="S146" s="46"/>
      <c r="T146" s="45"/>
      <c r="U146" s="46"/>
      <c r="V146" s="45"/>
      <c r="W146" s="46"/>
      <c r="X146" s="45"/>
      <c r="Y146" s="46"/>
      <c r="Z146" s="45"/>
      <c r="AA146" s="46"/>
      <c r="AB146" s="45"/>
      <c r="AC146" s="46"/>
      <c r="AD146" s="45"/>
      <c r="AE146" s="46"/>
      <c r="AF146" s="45"/>
      <c r="AG146" s="46"/>
      <c r="AH146" s="45"/>
      <c r="AI146" s="46"/>
      <c r="AJ146" s="45"/>
      <c r="AK146" s="46"/>
      <c r="AL146" s="45"/>
      <c r="AM146" s="415"/>
      <c r="AN146" s="110"/>
      <c r="AO146" s="46"/>
      <c r="AP146" s="3"/>
    </row>
    <row r="147" spans="1:88" x14ac:dyDescent="0.2">
      <c r="A147" s="2871"/>
      <c r="B147" s="109" t="s">
        <v>210</v>
      </c>
      <c r="C147" s="421">
        <f t="shared" si="16"/>
        <v>0</v>
      </c>
      <c r="D147" s="422">
        <f t="shared" si="15"/>
        <v>0</v>
      </c>
      <c r="E147" s="423">
        <f t="shared" si="15"/>
        <v>0</v>
      </c>
      <c r="F147" s="79"/>
      <c r="G147" s="73"/>
      <c r="H147" s="79"/>
      <c r="I147" s="73"/>
      <c r="J147" s="79"/>
      <c r="K147" s="73"/>
      <c r="L147" s="79"/>
      <c r="M147" s="73"/>
      <c r="N147" s="79"/>
      <c r="O147" s="73"/>
      <c r="P147" s="79"/>
      <c r="Q147" s="73"/>
      <c r="R147" s="79"/>
      <c r="S147" s="73"/>
      <c r="T147" s="79"/>
      <c r="U147" s="73"/>
      <c r="V147" s="79"/>
      <c r="W147" s="73"/>
      <c r="X147" s="79"/>
      <c r="Y147" s="73"/>
      <c r="Z147" s="79"/>
      <c r="AA147" s="73"/>
      <c r="AB147" s="79"/>
      <c r="AC147" s="73"/>
      <c r="AD147" s="79"/>
      <c r="AE147" s="73"/>
      <c r="AF147" s="79"/>
      <c r="AG147" s="73"/>
      <c r="AH147" s="79"/>
      <c r="AI147" s="73"/>
      <c r="AJ147" s="79"/>
      <c r="AK147" s="73"/>
      <c r="AL147" s="79"/>
      <c r="AM147" s="417"/>
      <c r="AN147" s="418"/>
      <c r="AO147" s="73"/>
      <c r="AP147" s="3"/>
    </row>
    <row r="148" spans="1:88" x14ac:dyDescent="0.2">
      <c r="A148" s="3505"/>
      <c r="B148" s="230" t="s">
        <v>212</v>
      </c>
      <c r="C148" s="401">
        <f t="shared" si="16"/>
        <v>0</v>
      </c>
      <c r="D148" s="402">
        <f t="shared" si="15"/>
        <v>0</v>
      </c>
      <c r="E148" s="419">
        <f t="shared" si="15"/>
        <v>0</v>
      </c>
      <c r="F148" s="88"/>
      <c r="G148" s="89"/>
      <c r="H148" s="88"/>
      <c r="I148" s="89"/>
      <c r="J148" s="88"/>
      <c r="K148" s="89"/>
      <c r="L148" s="88"/>
      <c r="M148" s="89"/>
      <c r="N148" s="88"/>
      <c r="O148" s="89"/>
      <c r="P148" s="88"/>
      <c r="Q148" s="89"/>
      <c r="R148" s="88"/>
      <c r="S148" s="89"/>
      <c r="T148" s="88"/>
      <c r="U148" s="89"/>
      <c r="V148" s="88"/>
      <c r="W148" s="89"/>
      <c r="X148" s="88"/>
      <c r="Y148" s="89"/>
      <c r="Z148" s="88"/>
      <c r="AA148" s="89"/>
      <c r="AB148" s="88"/>
      <c r="AC148" s="89"/>
      <c r="AD148" s="88"/>
      <c r="AE148" s="89"/>
      <c r="AF148" s="88"/>
      <c r="AG148" s="89"/>
      <c r="AH148" s="88"/>
      <c r="AI148" s="89"/>
      <c r="AJ148" s="88"/>
      <c r="AK148" s="89"/>
      <c r="AL148" s="88"/>
      <c r="AM148" s="420"/>
      <c r="AN148" s="126"/>
      <c r="AO148" s="89"/>
      <c r="AP148" s="3"/>
    </row>
    <row r="149" spans="1:88" ht="21.75" customHeight="1" x14ac:dyDescent="0.25">
      <c r="A149" s="9" t="s">
        <v>214</v>
      </c>
      <c r="B149" s="424"/>
      <c r="C149" s="424"/>
      <c r="D149" s="424"/>
      <c r="E149" s="424"/>
      <c r="F149" s="424"/>
      <c r="G149" s="424"/>
      <c r="H149" s="424"/>
      <c r="I149" s="424"/>
      <c r="J149" s="424"/>
      <c r="K149" s="424"/>
      <c r="L149" s="424"/>
      <c r="M149" s="424"/>
      <c r="N149" s="424"/>
      <c r="O149" s="424"/>
      <c r="P149" s="408"/>
    </row>
    <row r="150" spans="1:88" ht="17.25" customHeight="1" x14ac:dyDescent="0.2">
      <c r="A150" s="3504" t="s">
        <v>215</v>
      </c>
      <c r="B150" s="3506" t="s">
        <v>32</v>
      </c>
      <c r="C150" s="3508" t="s">
        <v>186</v>
      </c>
      <c r="D150" s="3509"/>
      <c r="E150" s="3509"/>
      <c r="F150" s="3509"/>
      <c r="G150" s="3509"/>
      <c r="H150" s="3509"/>
      <c r="I150" s="3509"/>
      <c r="J150" s="3509"/>
      <c r="K150" s="3509"/>
      <c r="L150" s="3509"/>
      <c r="M150" s="3509"/>
      <c r="N150" s="3509"/>
      <c r="O150" s="3509"/>
      <c r="P150" s="3509"/>
      <c r="Q150" s="3509"/>
      <c r="R150" s="3509"/>
      <c r="S150" s="3510"/>
      <c r="T150" s="3511" t="s">
        <v>7</v>
      </c>
      <c r="U150" s="3512" t="s">
        <v>8</v>
      </c>
      <c r="BX150" s="2"/>
      <c r="BY150" s="2"/>
      <c r="BZ150" s="2"/>
    </row>
    <row r="151" spans="1:88" ht="24" customHeight="1" x14ac:dyDescent="0.2">
      <c r="A151" s="3505"/>
      <c r="B151" s="3507"/>
      <c r="C151" s="1340" t="s">
        <v>216</v>
      </c>
      <c r="D151" s="1341" t="s">
        <v>217</v>
      </c>
      <c r="E151" s="1341" t="s">
        <v>218</v>
      </c>
      <c r="F151" s="1341" t="s">
        <v>69</v>
      </c>
      <c r="G151" s="1341" t="s">
        <v>219</v>
      </c>
      <c r="H151" s="1341" t="s">
        <v>220</v>
      </c>
      <c r="I151" s="1341" t="s">
        <v>221</v>
      </c>
      <c r="J151" s="1341" t="s">
        <v>222</v>
      </c>
      <c r="K151" s="1341" t="s">
        <v>223</v>
      </c>
      <c r="L151" s="1341" t="s">
        <v>224</v>
      </c>
      <c r="M151" s="1341" t="s">
        <v>225</v>
      </c>
      <c r="N151" s="1341" t="s">
        <v>226</v>
      </c>
      <c r="O151" s="1341" t="s">
        <v>227</v>
      </c>
      <c r="P151" s="1341" t="s">
        <v>228</v>
      </c>
      <c r="Q151" s="1341" t="s">
        <v>229</v>
      </c>
      <c r="R151" s="1341" t="s">
        <v>230</v>
      </c>
      <c r="S151" s="1342" t="s">
        <v>231</v>
      </c>
      <c r="T151" s="3511"/>
      <c r="U151" s="3512"/>
      <c r="BX151" s="2"/>
      <c r="BY151" s="2"/>
      <c r="BZ151" s="2"/>
    </row>
    <row r="152" spans="1:88" ht="29.25" customHeight="1" x14ac:dyDescent="0.2">
      <c r="A152" s="428" t="s">
        <v>232</v>
      </c>
      <c r="B152" s="1343">
        <f>SUM(C152:S152)</f>
        <v>174</v>
      </c>
      <c r="C152" s="88"/>
      <c r="D152" s="145"/>
      <c r="E152" s="145"/>
      <c r="F152" s="145">
        <v>1</v>
      </c>
      <c r="G152" s="145"/>
      <c r="H152" s="145">
        <v>5</v>
      </c>
      <c r="I152" s="145">
        <v>1</v>
      </c>
      <c r="J152" s="145">
        <v>9</v>
      </c>
      <c r="K152" s="145">
        <v>3</v>
      </c>
      <c r="L152" s="145">
        <v>11</v>
      </c>
      <c r="M152" s="145">
        <v>20</v>
      </c>
      <c r="N152" s="145">
        <v>7</v>
      </c>
      <c r="O152" s="145">
        <v>28</v>
      </c>
      <c r="P152" s="145">
        <v>23</v>
      </c>
      <c r="Q152" s="145">
        <v>22</v>
      </c>
      <c r="R152" s="145">
        <v>18</v>
      </c>
      <c r="S152" s="420">
        <v>26</v>
      </c>
      <c r="T152" s="126">
        <v>0</v>
      </c>
      <c r="U152" s="167">
        <v>1</v>
      </c>
      <c r="V152" s="3"/>
      <c r="BX152" s="2"/>
      <c r="BY152" s="2"/>
      <c r="BZ152" s="2"/>
      <c r="CG152" s="5">
        <v>0</v>
      </c>
      <c r="CH152" s="5">
        <v>0</v>
      </c>
      <c r="CI152" s="5">
        <v>0</v>
      </c>
      <c r="CJ152" s="5">
        <v>0</v>
      </c>
    </row>
    <row r="204" spans="1:104" hidden="1" x14ac:dyDescent="0.2"/>
    <row r="205" spans="1:104" hidden="1" x14ac:dyDescent="0.2"/>
    <row r="206" spans="1:104" s="430" customFormat="1" ht="18.75" hidden="1" customHeight="1" x14ac:dyDescent="0.2">
      <c r="A206" s="430">
        <f>SUM(B12:D12,B31:B44,B48:B49,B54,B57,C82:E82,B96:B98,B106:F106,B110:B112,B117:B119,C124:C130,C83:C85,B77,B72:B73,B63:G64)</f>
        <v>65035</v>
      </c>
      <c r="B206" s="430">
        <f>SUM(CG13:CJ134)</f>
        <v>0</v>
      </c>
      <c r="BX206" s="431"/>
      <c r="BY206" s="431"/>
      <c r="BZ206" s="431"/>
      <c r="CA206" s="431"/>
      <c r="CB206" s="431"/>
      <c r="CC206" s="431"/>
      <c r="CD206" s="431"/>
      <c r="CE206" s="431"/>
      <c r="CF206" s="431"/>
      <c r="CG206" s="431"/>
      <c r="CH206" s="431"/>
      <c r="CI206" s="431"/>
      <c r="CJ206" s="431"/>
      <c r="CK206" s="431"/>
      <c r="CL206" s="431"/>
      <c r="CM206" s="431"/>
      <c r="CN206" s="431"/>
      <c r="CO206" s="431"/>
      <c r="CP206" s="431"/>
      <c r="CQ206" s="431"/>
      <c r="CR206" s="431"/>
      <c r="CS206" s="431"/>
      <c r="CT206" s="431"/>
      <c r="CU206" s="431"/>
      <c r="CV206" s="431"/>
      <c r="CW206" s="431"/>
      <c r="CX206" s="431"/>
      <c r="CY206" s="431"/>
      <c r="CZ206" s="431"/>
    </row>
    <row r="207" spans="1:104" hidden="1" x14ac:dyDescent="0.2"/>
    <row r="208" spans="1:104" hidden="1" x14ac:dyDescent="0.2"/>
  </sheetData>
  <mergeCells count="200">
    <mergeCell ref="A6:W6"/>
    <mergeCell ref="A9:A11"/>
    <mergeCell ref="B9:D10"/>
    <mergeCell ref="E9:AN9"/>
    <mergeCell ref="AO9:AO11"/>
    <mergeCell ref="AP9:AP11"/>
    <mergeCell ref="S10:T10"/>
    <mergeCell ref="U10:V10"/>
    <mergeCell ref="W10:X10"/>
    <mergeCell ref="Y10:Z10"/>
    <mergeCell ref="AQ9:AQ11"/>
    <mergeCell ref="AR9:AR11"/>
    <mergeCell ref="AS9:AS11"/>
    <mergeCell ref="E10:F10"/>
    <mergeCell ref="G10:H10"/>
    <mergeCell ref="I10:J10"/>
    <mergeCell ref="K10:L10"/>
    <mergeCell ref="M10:N10"/>
    <mergeCell ref="O10:P10"/>
    <mergeCell ref="Q10:R10"/>
    <mergeCell ref="AM10:AN10"/>
    <mergeCell ref="AA10:AB10"/>
    <mergeCell ref="AC10:AD10"/>
    <mergeCell ref="AE10:AF10"/>
    <mergeCell ref="AG10:AH10"/>
    <mergeCell ref="AI10:AJ10"/>
    <mergeCell ref="AK10:AL10"/>
    <mergeCell ref="A28:A30"/>
    <mergeCell ref="B28:D29"/>
    <mergeCell ref="E28:AN28"/>
    <mergeCell ref="AO28:AO30"/>
    <mergeCell ref="AP28:AP30"/>
    <mergeCell ref="S29:T29"/>
    <mergeCell ref="U29:V29"/>
    <mergeCell ref="W29:X29"/>
    <mergeCell ref="Y29:Z29"/>
    <mergeCell ref="AQ28:AQ30"/>
    <mergeCell ref="AR28:AR30"/>
    <mergeCell ref="AS28:AS30"/>
    <mergeCell ref="E29:F29"/>
    <mergeCell ref="G29:H29"/>
    <mergeCell ref="I29:J29"/>
    <mergeCell ref="K29:L29"/>
    <mergeCell ref="M29:N29"/>
    <mergeCell ref="O29:P29"/>
    <mergeCell ref="Q29:R29"/>
    <mergeCell ref="W51:W53"/>
    <mergeCell ref="E52:E53"/>
    <mergeCell ref="F52:F53"/>
    <mergeCell ref="G52:G53"/>
    <mergeCell ref="H52:H53"/>
    <mergeCell ref="I52:I53"/>
    <mergeCell ref="J52:J53"/>
    <mergeCell ref="AM29:AN29"/>
    <mergeCell ref="A46:A47"/>
    <mergeCell ref="B46:B47"/>
    <mergeCell ref="C46:F46"/>
    <mergeCell ref="G46:J46"/>
    <mergeCell ref="L46:R46"/>
    <mergeCell ref="AA29:AB29"/>
    <mergeCell ref="AC29:AD29"/>
    <mergeCell ref="AE29:AF29"/>
    <mergeCell ref="AG29:AH29"/>
    <mergeCell ref="AI29:AJ29"/>
    <mergeCell ref="AK29:AL29"/>
    <mergeCell ref="S52:S53"/>
    <mergeCell ref="T52:T53"/>
    <mergeCell ref="U52:U53"/>
    <mergeCell ref="V52:V53"/>
    <mergeCell ref="K52:K53"/>
    <mergeCell ref="A66:A67"/>
    <mergeCell ref="B66:C66"/>
    <mergeCell ref="D66:E66"/>
    <mergeCell ref="Q52:Q53"/>
    <mergeCell ref="R52:R53"/>
    <mergeCell ref="A51:A53"/>
    <mergeCell ref="B51:D52"/>
    <mergeCell ref="E51:V51"/>
    <mergeCell ref="A75:A76"/>
    <mergeCell ref="B75:B76"/>
    <mergeCell ref="C75:C76"/>
    <mergeCell ref="D75:D76"/>
    <mergeCell ref="L52:L53"/>
    <mergeCell ref="M52:M53"/>
    <mergeCell ref="N52:N53"/>
    <mergeCell ref="O52:O53"/>
    <mergeCell ref="P52:P53"/>
    <mergeCell ref="A61:A62"/>
    <mergeCell ref="B61:C61"/>
    <mergeCell ref="D61:E61"/>
    <mergeCell ref="F61:G61"/>
    <mergeCell ref="A78:G78"/>
    <mergeCell ref="A79:A81"/>
    <mergeCell ref="B79:B81"/>
    <mergeCell ref="C79:E80"/>
    <mergeCell ref="F79:AI79"/>
    <mergeCell ref="V80:W80"/>
    <mergeCell ref="AD80:AE80"/>
    <mergeCell ref="AF80:AG80"/>
    <mergeCell ref="AH80:AI80"/>
    <mergeCell ref="AJ79:AJ81"/>
    <mergeCell ref="AK79:AK81"/>
    <mergeCell ref="F80:G80"/>
    <mergeCell ref="H80:I80"/>
    <mergeCell ref="J80:K80"/>
    <mergeCell ref="L80:M80"/>
    <mergeCell ref="N80:O80"/>
    <mergeCell ref="P80:Q80"/>
    <mergeCell ref="R80:S80"/>
    <mergeCell ref="T80:U80"/>
    <mergeCell ref="A83:A84"/>
    <mergeCell ref="A87:A88"/>
    <mergeCell ref="B87:B88"/>
    <mergeCell ref="C87:C88"/>
    <mergeCell ref="D87:D88"/>
    <mergeCell ref="E87:E88"/>
    <mergeCell ref="X80:Y80"/>
    <mergeCell ref="Z80:AA80"/>
    <mergeCell ref="AB80:AC80"/>
    <mergeCell ref="A108:A109"/>
    <mergeCell ref="B108:B109"/>
    <mergeCell ref="C108:L108"/>
    <mergeCell ref="M108:M109"/>
    <mergeCell ref="F87:F88"/>
    <mergeCell ref="A89:F89"/>
    <mergeCell ref="A95:F95"/>
    <mergeCell ref="A99:F99"/>
    <mergeCell ref="A100:A102"/>
    <mergeCell ref="B100:E101"/>
    <mergeCell ref="F100:I101"/>
    <mergeCell ref="AO114:AO116"/>
    <mergeCell ref="AP114:AP116"/>
    <mergeCell ref="E115:F115"/>
    <mergeCell ref="G115:H115"/>
    <mergeCell ref="I115:J115"/>
    <mergeCell ref="K115:L115"/>
    <mergeCell ref="M115:N115"/>
    <mergeCell ref="J100:J102"/>
    <mergeCell ref="K100:L101"/>
    <mergeCell ref="M100:N101"/>
    <mergeCell ref="AM115:AN115"/>
    <mergeCell ref="AA115:AB115"/>
    <mergeCell ref="AC115:AD115"/>
    <mergeCell ref="AE115:AF115"/>
    <mergeCell ref="AG115:AH115"/>
    <mergeCell ref="AI115:AJ115"/>
    <mergeCell ref="AK115:AL115"/>
    <mergeCell ref="O115:P115"/>
    <mergeCell ref="Q115:R115"/>
    <mergeCell ref="S115:T115"/>
    <mergeCell ref="U115:V115"/>
    <mergeCell ref="W115:X115"/>
    <mergeCell ref="Y115:Z115"/>
    <mergeCell ref="A114:A116"/>
    <mergeCell ref="B114:D115"/>
    <mergeCell ref="N122:O122"/>
    <mergeCell ref="A124:A126"/>
    <mergeCell ref="A127:A130"/>
    <mergeCell ref="A132:A134"/>
    <mergeCell ref="B132:B134"/>
    <mergeCell ref="C132:C134"/>
    <mergeCell ref="D132:D134"/>
    <mergeCell ref="E132:E134"/>
    <mergeCell ref="F132:AM132"/>
    <mergeCell ref="V133:W133"/>
    <mergeCell ref="A121:B123"/>
    <mergeCell ref="C121:E122"/>
    <mergeCell ref="F121:O121"/>
    <mergeCell ref="P121:P123"/>
    <mergeCell ref="Q121:Q123"/>
    <mergeCell ref="F122:G122"/>
    <mergeCell ref="H122:I122"/>
    <mergeCell ref="J122:K122"/>
    <mergeCell ref="L122:M122"/>
    <mergeCell ref="E114:AN114"/>
    <mergeCell ref="AN132:AN134"/>
    <mergeCell ref="AO132:AO134"/>
    <mergeCell ref="F133:G133"/>
    <mergeCell ref="H133:I133"/>
    <mergeCell ref="J133:K133"/>
    <mergeCell ref="L133:M133"/>
    <mergeCell ref="N133:O133"/>
    <mergeCell ref="P133:Q133"/>
    <mergeCell ref="R133:S133"/>
    <mergeCell ref="T133:U133"/>
    <mergeCell ref="AJ133:AK133"/>
    <mergeCell ref="AL133:AM133"/>
    <mergeCell ref="AB133:AC133"/>
    <mergeCell ref="AD133:AE133"/>
    <mergeCell ref="AF133:AG133"/>
    <mergeCell ref="AH133:AI133"/>
    <mergeCell ref="A135:A142"/>
    <mergeCell ref="A143:A148"/>
    <mergeCell ref="A150:A151"/>
    <mergeCell ref="B150:B151"/>
    <mergeCell ref="C150:S150"/>
    <mergeCell ref="T150:T151"/>
    <mergeCell ref="U150:U151"/>
    <mergeCell ref="X133:Y133"/>
    <mergeCell ref="Z133:AA133"/>
  </mergeCells>
  <dataValidations count="2">
    <dataValidation type="whole" operator="greaterThanOrEqual" allowBlank="1" showInputMessage="1" showErrorMessage="1" errorTitle="Error" error="Favor Ingrese sólo Números." sqref="E13:AS26 E31:AS44 C48:J49 C55:W56 C58:W59 B63:G64 B68:E69 B72:B73 C77:D77 F82:AK85 C90:F94 C96:F98 B103:N105 B110:M112 E117:AP119 F124:Q130 F135:AO148 C152:U152" xr:uid="{13FFF167-94CC-46B5-8C80-81FDFF6D14BD}">
      <formula1>0</formula1>
    </dataValidation>
    <dataValidation type="whole" allowBlank="1" showInputMessage="1" showErrorMessage="1" sqref="C132:E132" xr:uid="{A06513A8-2D5E-425E-9BE2-0DC0C63D60C2}">
      <formula1>0</formula1>
      <formula2>1E+30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DEAD0-23E3-4C14-AE8F-327465E134CE}">
  <dimension ref="A1:CZ208"/>
  <sheetViews>
    <sheetView workbookViewId="0">
      <selection activeCell="A14" sqref="A14"/>
    </sheetView>
  </sheetViews>
  <sheetFormatPr baseColWidth="10" defaultColWidth="11.42578125" defaultRowHeight="14.25" x14ac:dyDescent="0.2"/>
  <cols>
    <col min="1" max="1" width="45.7109375" style="2" customWidth="1"/>
    <col min="2" max="2" width="24" style="2" customWidth="1"/>
    <col min="3" max="3" width="12.5703125" style="2" customWidth="1"/>
    <col min="4" max="4" width="17.28515625" style="2" customWidth="1"/>
    <col min="5" max="5" width="16.28515625" style="2" customWidth="1"/>
    <col min="6" max="6" width="13.85546875" style="2" customWidth="1"/>
    <col min="7" max="7" width="12.28515625" style="2" customWidth="1"/>
    <col min="8" max="8" width="14.5703125" style="2" customWidth="1"/>
    <col min="9" max="9" width="12.28515625" style="2" customWidth="1"/>
    <col min="10" max="10" width="13.28515625" style="2" customWidth="1"/>
    <col min="11" max="12" width="11.42578125" style="2"/>
    <col min="13" max="13" width="11.85546875" style="2" customWidth="1"/>
    <col min="14" max="14" width="13.85546875" style="2" customWidth="1"/>
    <col min="15" max="18" width="11.42578125" style="2"/>
    <col min="19" max="19" width="13.5703125" style="2" customWidth="1"/>
    <col min="20" max="40" width="11.42578125" style="2"/>
    <col min="41" max="41" width="11.28515625" style="2" customWidth="1"/>
    <col min="42" max="42" width="12" style="2" customWidth="1"/>
    <col min="43" max="75" width="11.42578125" style="2"/>
    <col min="76" max="76" width="11.28515625" style="3" customWidth="1"/>
    <col min="77" max="77" width="11.85546875" style="3" customWidth="1"/>
    <col min="78" max="78" width="10.85546875" style="4" customWidth="1"/>
    <col min="79" max="103" width="10.85546875" style="5" hidden="1" customWidth="1"/>
    <col min="104" max="104" width="6.42578125" style="5" hidden="1" customWidth="1"/>
    <col min="105" max="105" width="10.85546875" style="2" customWidth="1"/>
    <col min="106" max="16384" width="11.42578125" style="2"/>
  </cols>
  <sheetData>
    <row r="1" spans="1:104" ht="16.350000000000001" customHeight="1" x14ac:dyDescent="0.2">
      <c r="A1" s="1" t="s">
        <v>0</v>
      </c>
    </row>
    <row r="2" spans="1:104" ht="16.350000000000001" customHeight="1" x14ac:dyDescent="0.2">
      <c r="A2" s="1" t="str">
        <f>CONCATENATE("COMUNA: ",[9]NOMBRE!B2," - ","( ",[9]NOMBRE!C2,[9]NOMBRE!D2,[9]NOMBRE!E2,[9]NOMBRE!F2,[9]NOMBRE!G2," )")</f>
        <v>COMUNA: LINARES - ( 07401 )</v>
      </c>
    </row>
    <row r="3" spans="1:104" ht="16.350000000000001" customHeight="1" x14ac:dyDescent="0.2">
      <c r="A3" s="1" t="str">
        <f>CONCATENATE("ESTABLECIMIENTO/ESTRATEGIA: ",[9]NOMBRE!B3," - ","( ",[9]NOMBRE!C3,[9]NOMBRE!D3,[9]NOMBRE!E3,[9]NOMBRE!F3,[9]NOMBRE!G3,[9]NOMBRE!H3," )")</f>
        <v>ESTABLECIMIENTO/ESTRATEGIA: HOSPITAL PRESIDENTE CARLOS IBAÑEZ DEL CAMPO - ( 116108 )</v>
      </c>
    </row>
    <row r="4" spans="1:104" ht="16.350000000000001" customHeight="1" x14ac:dyDescent="0.2">
      <c r="A4" s="1" t="str">
        <f>CONCATENATE("MES: ",[9]NOMBRE!B6," - ","( ",[9]NOMBRE!C6,[9]NOMBRE!D6," )")</f>
        <v>MES: AGOSTO - ( 08 )</v>
      </c>
    </row>
    <row r="5" spans="1:104" ht="16.350000000000001" customHeight="1" x14ac:dyDescent="0.2">
      <c r="A5" s="1" t="str">
        <f>CONCATENATE("AÑO: ",[9]NOMBRE!B7)</f>
        <v>AÑO: 2022</v>
      </c>
    </row>
    <row r="6" spans="1:104" ht="15" x14ac:dyDescent="0.2">
      <c r="A6" s="2974" t="s">
        <v>1</v>
      </c>
      <c r="B6" s="2974"/>
      <c r="C6" s="2974"/>
      <c r="D6" s="2974"/>
      <c r="E6" s="2974"/>
      <c r="F6" s="2974"/>
      <c r="G6" s="2974"/>
      <c r="H6" s="2974"/>
      <c r="I6" s="2974"/>
      <c r="J6" s="2974"/>
      <c r="K6" s="2974"/>
      <c r="L6" s="2974"/>
      <c r="M6" s="2974"/>
      <c r="N6" s="2974"/>
      <c r="O6" s="2974"/>
      <c r="P6" s="2974"/>
      <c r="Q6" s="2974"/>
      <c r="R6" s="2974"/>
      <c r="S6" s="2974"/>
      <c r="T6" s="2974"/>
      <c r="U6" s="2974"/>
      <c r="V6" s="2974"/>
      <c r="W6" s="2974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</row>
    <row r="7" spans="1:104" ht="15" x14ac:dyDescent="0.2">
      <c r="A7" s="1134"/>
      <c r="B7" s="1134"/>
      <c r="C7" s="1134"/>
      <c r="D7" s="1134"/>
      <c r="E7" s="1134"/>
      <c r="F7" s="1134"/>
      <c r="G7" s="1134"/>
      <c r="H7" s="1134"/>
      <c r="I7" s="1134"/>
      <c r="J7" s="1134"/>
      <c r="K7" s="1134"/>
      <c r="L7" s="1134"/>
      <c r="M7" s="1134"/>
      <c r="N7" s="1134"/>
      <c r="O7" s="1134"/>
      <c r="P7" s="1134"/>
      <c r="Q7" s="1134"/>
      <c r="R7" s="1134"/>
      <c r="S7" s="1134"/>
      <c r="T7" s="1134"/>
      <c r="U7" s="1134"/>
      <c r="V7" s="1134"/>
      <c r="W7" s="1134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</row>
    <row r="8" spans="1:104" ht="31.35" customHeight="1" x14ac:dyDescent="0.2">
      <c r="A8" s="9" t="s">
        <v>2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"/>
      <c r="Z8" s="1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</row>
    <row r="9" spans="1:104" ht="20.100000000000001" customHeight="1" x14ac:dyDescent="0.2">
      <c r="A9" s="3669" t="s">
        <v>3</v>
      </c>
      <c r="B9" s="3661" t="s">
        <v>4</v>
      </c>
      <c r="C9" s="3319"/>
      <c r="D9" s="3657"/>
      <c r="E9" s="3663" t="s">
        <v>5</v>
      </c>
      <c r="F9" s="3664"/>
      <c r="G9" s="3664"/>
      <c r="H9" s="3664"/>
      <c r="I9" s="3664"/>
      <c r="J9" s="3664"/>
      <c r="K9" s="3664"/>
      <c r="L9" s="3664"/>
      <c r="M9" s="3664"/>
      <c r="N9" s="3664"/>
      <c r="O9" s="3664"/>
      <c r="P9" s="3664"/>
      <c r="Q9" s="3664"/>
      <c r="R9" s="3664"/>
      <c r="S9" s="3664"/>
      <c r="T9" s="3664"/>
      <c r="U9" s="3664"/>
      <c r="V9" s="3664"/>
      <c r="W9" s="3664"/>
      <c r="X9" s="3664"/>
      <c r="Y9" s="3664"/>
      <c r="Z9" s="3664"/>
      <c r="AA9" s="3664"/>
      <c r="AB9" s="3664"/>
      <c r="AC9" s="3664"/>
      <c r="AD9" s="3664"/>
      <c r="AE9" s="3664"/>
      <c r="AF9" s="3664"/>
      <c r="AG9" s="3664"/>
      <c r="AH9" s="3664"/>
      <c r="AI9" s="3664"/>
      <c r="AJ9" s="3664"/>
      <c r="AK9" s="3664"/>
      <c r="AL9" s="3664"/>
      <c r="AM9" s="3664"/>
      <c r="AN9" s="3665"/>
      <c r="AO9" s="3657" t="s">
        <v>6</v>
      </c>
      <c r="AP9" s="3668" t="s">
        <v>7</v>
      </c>
      <c r="AQ9" s="3668" t="s">
        <v>8</v>
      </c>
      <c r="AR9" s="3657" t="s">
        <v>9</v>
      </c>
      <c r="AS9" s="3657" t="s">
        <v>10</v>
      </c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W9" s="3"/>
      <c r="BY9" s="4"/>
      <c r="CZ9" s="2"/>
    </row>
    <row r="10" spans="1:104" ht="20.100000000000001" customHeight="1" x14ac:dyDescent="0.2">
      <c r="A10" s="2888"/>
      <c r="B10" s="3662"/>
      <c r="C10" s="2993"/>
      <c r="D10" s="3658"/>
      <c r="E10" s="3663" t="s">
        <v>11</v>
      </c>
      <c r="F10" s="3671"/>
      <c r="G10" s="3676" t="s">
        <v>12</v>
      </c>
      <c r="H10" s="3677"/>
      <c r="I10" s="3676" t="s">
        <v>13</v>
      </c>
      <c r="J10" s="3677"/>
      <c r="K10" s="3676" t="s">
        <v>14</v>
      </c>
      <c r="L10" s="3677"/>
      <c r="M10" s="3676" t="s">
        <v>15</v>
      </c>
      <c r="N10" s="3677"/>
      <c r="O10" s="3676" t="s">
        <v>16</v>
      </c>
      <c r="P10" s="3677"/>
      <c r="Q10" s="3676" t="s">
        <v>17</v>
      </c>
      <c r="R10" s="3677"/>
      <c r="S10" s="3676" t="s">
        <v>18</v>
      </c>
      <c r="T10" s="3677"/>
      <c r="U10" s="3676" t="s">
        <v>19</v>
      </c>
      <c r="V10" s="3677"/>
      <c r="W10" s="3676" t="s">
        <v>20</v>
      </c>
      <c r="X10" s="3677"/>
      <c r="Y10" s="3676" t="s">
        <v>21</v>
      </c>
      <c r="Z10" s="3677"/>
      <c r="AA10" s="3676" t="s">
        <v>22</v>
      </c>
      <c r="AB10" s="3677"/>
      <c r="AC10" s="3676" t="s">
        <v>23</v>
      </c>
      <c r="AD10" s="3677"/>
      <c r="AE10" s="3676" t="s">
        <v>24</v>
      </c>
      <c r="AF10" s="3677"/>
      <c r="AG10" s="3676" t="s">
        <v>25</v>
      </c>
      <c r="AH10" s="3677"/>
      <c r="AI10" s="3676" t="s">
        <v>26</v>
      </c>
      <c r="AJ10" s="3677"/>
      <c r="AK10" s="3676" t="s">
        <v>27</v>
      </c>
      <c r="AL10" s="3677"/>
      <c r="AM10" s="3663" t="s">
        <v>28</v>
      </c>
      <c r="AN10" s="3665"/>
      <c r="AO10" s="2892"/>
      <c r="AP10" s="2871"/>
      <c r="AQ10" s="2871"/>
      <c r="AR10" s="2892"/>
      <c r="AS10" s="2892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W10" s="3"/>
      <c r="BY10" s="4"/>
      <c r="CZ10" s="2"/>
    </row>
    <row r="11" spans="1:104" ht="20.100000000000001" customHeight="1" x14ac:dyDescent="0.2">
      <c r="A11" s="3670"/>
      <c r="B11" s="1347" t="s">
        <v>29</v>
      </c>
      <c r="C11" s="1348" t="s">
        <v>30</v>
      </c>
      <c r="D11" s="1349" t="s">
        <v>31</v>
      </c>
      <c r="E11" s="1350" t="s">
        <v>30</v>
      </c>
      <c r="F11" s="1351" t="s">
        <v>31</v>
      </c>
      <c r="G11" s="1350" t="s">
        <v>30</v>
      </c>
      <c r="H11" s="1351" t="s">
        <v>31</v>
      </c>
      <c r="I11" s="1350" t="s">
        <v>30</v>
      </c>
      <c r="J11" s="1351" t="s">
        <v>31</v>
      </c>
      <c r="K11" s="1350" t="s">
        <v>30</v>
      </c>
      <c r="L11" s="1351" t="s">
        <v>31</v>
      </c>
      <c r="M11" s="1350" t="s">
        <v>30</v>
      </c>
      <c r="N11" s="1351" t="s">
        <v>31</v>
      </c>
      <c r="O11" s="1350" t="s">
        <v>30</v>
      </c>
      <c r="P11" s="1351" t="s">
        <v>31</v>
      </c>
      <c r="Q11" s="1350" t="s">
        <v>30</v>
      </c>
      <c r="R11" s="1351" t="s">
        <v>31</v>
      </c>
      <c r="S11" s="1350" t="s">
        <v>30</v>
      </c>
      <c r="T11" s="1351" t="s">
        <v>31</v>
      </c>
      <c r="U11" s="1350" t="s">
        <v>30</v>
      </c>
      <c r="V11" s="1351" t="s">
        <v>31</v>
      </c>
      <c r="W11" s="1350" t="s">
        <v>30</v>
      </c>
      <c r="X11" s="1351" t="s">
        <v>31</v>
      </c>
      <c r="Y11" s="1350" t="s">
        <v>30</v>
      </c>
      <c r="Z11" s="1351" t="s">
        <v>31</v>
      </c>
      <c r="AA11" s="1350" t="s">
        <v>30</v>
      </c>
      <c r="AB11" s="1351" t="s">
        <v>31</v>
      </c>
      <c r="AC11" s="1350" t="s">
        <v>30</v>
      </c>
      <c r="AD11" s="1351" t="s">
        <v>31</v>
      </c>
      <c r="AE11" s="1350" t="s">
        <v>30</v>
      </c>
      <c r="AF11" s="1351" t="s">
        <v>31</v>
      </c>
      <c r="AG11" s="1350" t="s">
        <v>30</v>
      </c>
      <c r="AH11" s="1351" t="s">
        <v>31</v>
      </c>
      <c r="AI11" s="1350" t="s">
        <v>30</v>
      </c>
      <c r="AJ11" s="1351" t="s">
        <v>31</v>
      </c>
      <c r="AK11" s="1350" t="s">
        <v>30</v>
      </c>
      <c r="AL11" s="1351" t="s">
        <v>31</v>
      </c>
      <c r="AM11" s="1350" t="s">
        <v>30</v>
      </c>
      <c r="AN11" s="1352" t="s">
        <v>31</v>
      </c>
      <c r="AO11" s="3090"/>
      <c r="AP11" s="3074"/>
      <c r="AQ11" s="3074"/>
      <c r="AR11" s="3090"/>
      <c r="AS11" s="3090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W11" s="3"/>
      <c r="BY11" s="4"/>
      <c r="CZ11" s="2"/>
    </row>
    <row r="12" spans="1:104" ht="16.350000000000001" customHeight="1" x14ac:dyDescent="0.2">
      <c r="A12" s="1353" t="s">
        <v>32</v>
      </c>
      <c r="B12" s="1354">
        <f>SUM(B13:B26)</f>
        <v>0</v>
      </c>
      <c r="C12" s="1355">
        <f>SUM(C13:C26)</f>
        <v>0</v>
      </c>
      <c r="D12" s="20">
        <f>SUM(D13:D26)</f>
        <v>0</v>
      </c>
      <c r="E12" s="1350">
        <f>SUM(E13:E26)</f>
        <v>0</v>
      </c>
      <c r="F12" s="21">
        <f t="shared" ref="F12:AO12" si="0">SUM(F13:F26)</f>
        <v>0</v>
      </c>
      <c r="G12" s="22">
        <f>SUM(G13:G26)</f>
        <v>0</v>
      </c>
      <c r="H12" s="21">
        <f t="shared" si="0"/>
        <v>0</v>
      </c>
      <c r="I12" s="1350">
        <f t="shared" si="0"/>
        <v>0</v>
      </c>
      <c r="J12" s="21">
        <f t="shared" si="0"/>
        <v>0</v>
      </c>
      <c r="K12" s="1350">
        <f t="shared" si="0"/>
        <v>0</v>
      </c>
      <c r="L12" s="21">
        <f t="shared" si="0"/>
        <v>0</v>
      </c>
      <c r="M12" s="1350">
        <f t="shared" si="0"/>
        <v>0</v>
      </c>
      <c r="N12" s="21">
        <f t="shared" si="0"/>
        <v>0</v>
      </c>
      <c r="O12" s="1350">
        <f t="shared" si="0"/>
        <v>0</v>
      </c>
      <c r="P12" s="21">
        <f t="shared" si="0"/>
        <v>0</v>
      </c>
      <c r="Q12" s="1350">
        <f t="shared" si="0"/>
        <v>0</v>
      </c>
      <c r="R12" s="21">
        <f t="shared" si="0"/>
        <v>0</v>
      </c>
      <c r="S12" s="1350">
        <f t="shared" si="0"/>
        <v>0</v>
      </c>
      <c r="T12" s="21">
        <f t="shared" si="0"/>
        <v>0</v>
      </c>
      <c r="U12" s="1350">
        <f>SUM(U13:U26)</f>
        <v>0</v>
      </c>
      <c r="V12" s="21">
        <f>SUM(V13:V26)</f>
        <v>0</v>
      </c>
      <c r="W12" s="1350">
        <f t="shared" si="0"/>
        <v>0</v>
      </c>
      <c r="X12" s="21">
        <f t="shared" si="0"/>
        <v>0</v>
      </c>
      <c r="Y12" s="1350">
        <f t="shared" si="0"/>
        <v>0</v>
      </c>
      <c r="Z12" s="21">
        <f t="shared" si="0"/>
        <v>0</v>
      </c>
      <c r="AA12" s="1350">
        <f t="shared" si="0"/>
        <v>0</v>
      </c>
      <c r="AB12" s="21">
        <f t="shared" si="0"/>
        <v>0</v>
      </c>
      <c r="AC12" s="1350">
        <f t="shared" si="0"/>
        <v>0</v>
      </c>
      <c r="AD12" s="21">
        <f t="shared" si="0"/>
        <v>0</v>
      </c>
      <c r="AE12" s="1350">
        <f t="shared" si="0"/>
        <v>0</v>
      </c>
      <c r="AF12" s="21">
        <f t="shared" si="0"/>
        <v>0</v>
      </c>
      <c r="AG12" s="1350">
        <f t="shared" si="0"/>
        <v>0</v>
      </c>
      <c r="AH12" s="21">
        <f t="shared" si="0"/>
        <v>0</v>
      </c>
      <c r="AI12" s="1350">
        <f t="shared" si="0"/>
        <v>0</v>
      </c>
      <c r="AJ12" s="21">
        <f t="shared" si="0"/>
        <v>0</v>
      </c>
      <c r="AK12" s="1350">
        <f t="shared" si="0"/>
        <v>0</v>
      </c>
      <c r="AL12" s="21">
        <f t="shared" si="0"/>
        <v>0</v>
      </c>
      <c r="AM12" s="1350">
        <f t="shared" si="0"/>
        <v>0</v>
      </c>
      <c r="AN12" s="23">
        <f t="shared" si="0"/>
        <v>0</v>
      </c>
      <c r="AO12" s="1351">
        <f t="shared" si="0"/>
        <v>0</v>
      </c>
      <c r="AP12" s="24">
        <f>SUM(AP13:AP26)</f>
        <v>0</v>
      </c>
      <c r="AQ12" s="1356">
        <f>SUM(AQ13:AQ26)</f>
        <v>0</v>
      </c>
      <c r="AR12" s="1351">
        <f>SUM(AR13:AR26)</f>
        <v>0</v>
      </c>
      <c r="AS12" s="1351">
        <f>SUM(AS13:AS26)</f>
        <v>0</v>
      </c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W12" s="3"/>
      <c r="BY12" s="4"/>
      <c r="CZ12" s="2"/>
    </row>
    <row r="13" spans="1:104" ht="16.350000000000001" customHeight="1" x14ac:dyDescent="0.2">
      <c r="A13" s="26" t="s">
        <v>33</v>
      </c>
      <c r="B13" s="27">
        <f>SUM(C13:D13)</f>
        <v>0</v>
      </c>
      <c r="C13" s="1357">
        <f>SUM(E13+G13+I13+K13+M13+O13+Q13+S13+U13+W13+Y13+AA13+AC13+AE13+AG13+AI13+AK13+AM13)</f>
        <v>0</v>
      </c>
      <c r="D13" s="1358">
        <f>SUM(F13+H13+J13+L13+N13+P13+R13+T13+V13+X13+Z13+AB13+AD13+AF13+AH13+AJ13+AL13+AN13)</f>
        <v>0</v>
      </c>
      <c r="E13" s="1336"/>
      <c r="F13" s="1337"/>
      <c r="G13" s="1336"/>
      <c r="H13" s="1337"/>
      <c r="I13" s="1336"/>
      <c r="J13" s="1359"/>
      <c r="K13" s="1336"/>
      <c r="L13" s="1359"/>
      <c r="M13" s="1336"/>
      <c r="N13" s="1359"/>
      <c r="O13" s="1336"/>
      <c r="P13" s="1359"/>
      <c r="Q13" s="1336"/>
      <c r="R13" s="1359"/>
      <c r="S13" s="1336"/>
      <c r="T13" s="1359"/>
      <c r="U13" s="1336"/>
      <c r="V13" s="1359"/>
      <c r="W13" s="1336"/>
      <c r="X13" s="1359"/>
      <c r="Y13" s="1336"/>
      <c r="Z13" s="1359"/>
      <c r="AA13" s="1336"/>
      <c r="AB13" s="1359"/>
      <c r="AC13" s="1336"/>
      <c r="AD13" s="1359"/>
      <c r="AE13" s="1336"/>
      <c r="AF13" s="1359"/>
      <c r="AG13" s="1336"/>
      <c r="AH13" s="1359"/>
      <c r="AI13" s="1336"/>
      <c r="AJ13" s="1359"/>
      <c r="AK13" s="1336"/>
      <c r="AL13" s="1359"/>
      <c r="AM13" s="1360"/>
      <c r="AN13" s="1361"/>
      <c r="AO13" s="1337"/>
      <c r="AP13" s="1362"/>
      <c r="AQ13" s="1362"/>
      <c r="AR13" s="1363"/>
      <c r="AS13" s="1363"/>
      <c r="AT13" s="37"/>
      <c r="AU13" s="38"/>
      <c r="AV13" s="38"/>
      <c r="AW13" s="38"/>
      <c r="AX13" s="38"/>
      <c r="AY13" s="38"/>
      <c r="AZ13" s="38"/>
      <c r="BA13" s="38"/>
      <c r="BB13" s="38"/>
      <c r="BC13" s="38"/>
      <c r="BD13" s="8"/>
      <c r="BE13" s="8"/>
      <c r="BF13" s="8"/>
      <c r="BW13" s="3"/>
      <c r="BY13" s="4"/>
      <c r="CA13" s="39"/>
      <c r="CG13" s="40">
        <v>0</v>
      </c>
      <c r="CH13" s="40"/>
      <c r="CI13" s="40">
        <v>0</v>
      </c>
      <c r="CJ13" s="40">
        <v>0</v>
      </c>
      <c r="CZ13" s="2"/>
    </row>
    <row r="14" spans="1:104" ht="16.350000000000001" customHeight="1" x14ac:dyDescent="0.2">
      <c r="A14" s="41" t="s">
        <v>34</v>
      </c>
      <c r="B14" s="42">
        <f t="shared" ref="B14:B26" si="1">SUM(C14:D14)</f>
        <v>0</v>
      </c>
      <c r="C14" s="43">
        <f>SUM(E14+G14+I14)</f>
        <v>0</v>
      </c>
      <c r="D14" s="44">
        <f>SUM(F14+H14+J14)</f>
        <v>0</v>
      </c>
      <c r="E14" s="45"/>
      <c r="F14" s="46"/>
      <c r="G14" s="45"/>
      <c r="H14" s="46"/>
      <c r="I14" s="45"/>
      <c r="J14" s="47"/>
      <c r="K14" s="48"/>
      <c r="L14" s="49"/>
      <c r="M14" s="48"/>
      <c r="N14" s="49"/>
      <c r="O14" s="48"/>
      <c r="P14" s="49"/>
      <c r="Q14" s="48"/>
      <c r="R14" s="49"/>
      <c r="S14" s="48"/>
      <c r="T14" s="49"/>
      <c r="U14" s="48"/>
      <c r="V14" s="49"/>
      <c r="W14" s="48"/>
      <c r="X14" s="49"/>
      <c r="Y14" s="48"/>
      <c r="Z14" s="49"/>
      <c r="AA14" s="48"/>
      <c r="AB14" s="49"/>
      <c r="AC14" s="48"/>
      <c r="AD14" s="49"/>
      <c r="AE14" s="48"/>
      <c r="AF14" s="49"/>
      <c r="AG14" s="48"/>
      <c r="AH14" s="49"/>
      <c r="AI14" s="48"/>
      <c r="AJ14" s="49"/>
      <c r="AK14" s="48"/>
      <c r="AL14" s="49"/>
      <c r="AM14" s="48"/>
      <c r="AN14" s="50"/>
      <c r="AO14" s="46"/>
      <c r="AP14" s="51"/>
      <c r="AQ14" s="51"/>
      <c r="AR14" s="52"/>
      <c r="AS14" s="52"/>
      <c r="AT14" s="37"/>
      <c r="AU14" s="38"/>
      <c r="AV14" s="38"/>
      <c r="AW14" s="38"/>
      <c r="AX14" s="38"/>
      <c r="AY14" s="38"/>
      <c r="AZ14" s="38"/>
      <c r="BA14" s="38"/>
      <c r="BB14" s="38"/>
      <c r="BC14" s="38"/>
      <c r="BD14" s="8"/>
      <c r="BE14" s="8"/>
      <c r="BF14" s="8"/>
      <c r="BW14" s="3"/>
      <c r="BY14" s="4"/>
      <c r="CA14" s="39"/>
      <c r="CG14" s="40">
        <v>0</v>
      </c>
      <c r="CH14" s="40"/>
      <c r="CI14" s="40">
        <v>0</v>
      </c>
      <c r="CJ14" s="40">
        <v>0</v>
      </c>
      <c r="CZ14" s="2"/>
    </row>
    <row r="15" spans="1:104" ht="16.350000000000001" customHeight="1" x14ac:dyDescent="0.2">
      <c r="A15" s="53" t="s">
        <v>35</v>
      </c>
      <c r="B15" s="42">
        <f t="shared" si="1"/>
        <v>0</v>
      </c>
      <c r="C15" s="43">
        <f>SUM(E15+G15+I15+K15+M15+O15+Q15+S15+U15+W15+Y15+AA15+AC15+AE15+AG15+AI15+AK15+AM15)</f>
        <v>0</v>
      </c>
      <c r="D15" s="44">
        <f>SUM(F15+H15+J15+L15+N15+P15+R15+T15+V15+X15+Z15+AB15+AD15+AF15+AH15+AJ15+AL15+AN15)</f>
        <v>0</v>
      </c>
      <c r="E15" s="45"/>
      <c r="F15" s="46"/>
      <c r="G15" s="45"/>
      <c r="H15" s="46"/>
      <c r="I15" s="45"/>
      <c r="J15" s="47"/>
      <c r="K15" s="45"/>
      <c r="L15" s="47"/>
      <c r="M15" s="45"/>
      <c r="N15" s="47"/>
      <c r="O15" s="45"/>
      <c r="P15" s="47"/>
      <c r="Q15" s="45"/>
      <c r="R15" s="47"/>
      <c r="S15" s="45"/>
      <c r="T15" s="47"/>
      <c r="U15" s="45"/>
      <c r="V15" s="47"/>
      <c r="W15" s="45"/>
      <c r="X15" s="47"/>
      <c r="Y15" s="45"/>
      <c r="Z15" s="47"/>
      <c r="AA15" s="45"/>
      <c r="AB15" s="47"/>
      <c r="AC15" s="45"/>
      <c r="AD15" s="47"/>
      <c r="AE15" s="45"/>
      <c r="AF15" s="47"/>
      <c r="AG15" s="45"/>
      <c r="AH15" s="47"/>
      <c r="AI15" s="45"/>
      <c r="AJ15" s="47"/>
      <c r="AK15" s="45"/>
      <c r="AL15" s="47"/>
      <c r="AM15" s="54"/>
      <c r="AN15" s="55"/>
      <c r="AO15" s="46"/>
      <c r="AP15" s="51"/>
      <c r="AQ15" s="51"/>
      <c r="AR15" s="52"/>
      <c r="AS15" s="52"/>
      <c r="AT15" s="37"/>
      <c r="AU15" s="38"/>
      <c r="AV15" s="38"/>
      <c r="AW15" s="38"/>
      <c r="AX15" s="38"/>
      <c r="AY15" s="38"/>
      <c r="AZ15" s="38"/>
      <c r="BA15" s="38"/>
      <c r="BB15" s="38"/>
      <c r="BC15" s="38"/>
      <c r="BD15" s="8"/>
      <c r="BE15" s="8"/>
      <c r="BF15" s="8"/>
      <c r="BW15" s="3"/>
      <c r="BY15" s="4"/>
      <c r="CA15" s="39"/>
      <c r="CG15" s="40">
        <v>0</v>
      </c>
      <c r="CH15" s="40"/>
      <c r="CI15" s="40">
        <v>0</v>
      </c>
      <c r="CJ15" s="40">
        <v>0</v>
      </c>
      <c r="CZ15" s="2"/>
    </row>
    <row r="16" spans="1:104" ht="16.350000000000001" customHeight="1" x14ac:dyDescent="0.2">
      <c r="A16" s="56" t="s">
        <v>36</v>
      </c>
      <c r="B16" s="57">
        <f t="shared" si="1"/>
        <v>0</v>
      </c>
      <c r="C16" s="58">
        <f>SUM(I16+K16+M16+O16+Q16+S16+U16+W16+Y16+AA16+AC16+AE16+AG16+AI16+AK16+AM16)</f>
        <v>0</v>
      </c>
      <c r="D16" s="59">
        <f>SUM(J16+L16+N16+P16+R16+T16+V16+X16+Z16+AB16+AD16+AF16+AH16+AJ16+AL16+AN16)</f>
        <v>0</v>
      </c>
      <c r="E16" s="48"/>
      <c r="F16" s="49"/>
      <c r="G16" s="60"/>
      <c r="H16" s="61"/>
      <c r="I16" s="45"/>
      <c r="J16" s="47"/>
      <c r="K16" s="45"/>
      <c r="L16" s="47"/>
      <c r="M16" s="45"/>
      <c r="N16" s="47"/>
      <c r="O16" s="45"/>
      <c r="P16" s="47"/>
      <c r="Q16" s="45"/>
      <c r="R16" s="47"/>
      <c r="S16" s="45"/>
      <c r="T16" s="47"/>
      <c r="U16" s="45"/>
      <c r="V16" s="47"/>
      <c r="W16" s="45"/>
      <c r="X16" s="47"/>
      <c r="Y16" s="45"/>
      <c r="Z16" s="47"/>
      <c r="AA16" s="45"/>
      <c r="AB16" s="47"/>
      <c r="AC16" s="45"/>
      <c r="AD16" s="47"/>
      <c r="AE16" s="45"/>
      <c r="AF16" s="47"/>
      <c r="AG16" s="45"/>
      <c r="AH16" s="47"/>
      <c r="AI16" s="45"/>
      <c r="AJ16" s="47"/>
      <c r="AK16" s="45"/>
      <c r="AL16" s="47"/>
      <c r="AM16" s="54"/>
      <c r="AN16" s="55"/>
      <c r="AO16" s="46"/>
      <c r="AP16" s="51"/>
      <c r="AQ16" s="51"/>
      <c r="AR16" s="52"/>
      <c r="AS16" s="52"/>
      <c r="AT16" s="37"/>
      <c r="AU16" s="38"/>
      <c r="AV16" s="38"/>
      <c r="AW16" s="38"/>
      <c r="AX16" s="38"/>
      <c r="AY16" s="38"/>
      <c r="AZ16" s="38"/>
      <c r="BA16" s="38"/>
      <c r="BB16" s="38"/>
      <c r="BC16" s="38"/>
      <c r="BD16" s="8"/>
      <c r="BE16" s="8"/>
      <c r="BF16" s="8"/>
      <c r="BW16" s="3"/>
      <c r="BY16" s="4"/>
      <c r="CA16" s="39"/>
      <c r="CG16" s="40">
        <v>0</v>
      </c>
      <c r="CH16" s="40"/>
      <c r="CI16" s="40">
        <v>0</v>
      </c>
      <c r="CJ16" s="40">
        <v>0</v>
      </c>
      <c r="CZ16" s="2"/>
    </row>
    <row r="17" spans="1:104" ht="16.350000000000001" customHeight="1" x14ac:dyDescent="0.2">
      <c r="A17" s="62" t="s">
        <v>37</v>
      </c>
      <c r="B17" s="42">
        <f t="shared" si="1"/>
        <v>0</v>
      </c>
      <c r="C17" s="43">
        <f>SUM(U17+W17+Y17+AA17+AC17+AE17+AG17+AI17+AK17+AM17)</f>
        <v>0</v>
      </c>
      <c r="D17" s="44">
        <f>SUM(V17+X17+Z17+AB17+AD17+AF17+AH17+AJ17+AL17+AN17)</f>
        <v>0</v>
      </c>
      <c r="E17" s="48"/>
      <c r="F17" s="63"/>
      <c r="G17" s="48"/>
      <c r="H17" s="63"/>
      <c r="I17" s="48"/>
      <c r="J17" s="49"/>
      <c r="K17" s="48"/>
      <c r="L17" s="49"/>
      <c r="M17" s="48"/>
      <c r="N17" s="49"/>
      <c r="O17" s="48"/>
      <c r="P17" s="49"/>
      <c r="Q17" s="48"/>
      <c r="R17" s="49"/>
      <c r="S17" s="48"/>
      <c r="T17" s="49"/>
      <c r="U17" s="45"/>
      <c r="V17" s="47"/>
      <c r="W17" s="45"/>
      <c r="X17" s="47"/>
      <c r="Y17" s="45"/>
      <c r="Z17" s="47"/>
      <c r="AA17" s="45"/>
      <c r="AB17" s="47"/>
      <c r="AC17" s="45"/>
      <c r="AD17" s="47"/>
      <c r="AE17" s="45"/>
      <c r="AF17" s="47"/>
      <c r="AG17" s="45"/>
      <c r="AH17" s="47"/>
      <c r="AI17" s="45"/>
      <c r="AJ17" s="47"/>
      <c r="AK17" s="45"/>
      <c r="AL17" s="47"/>
      <c r="AM17" s="54"/>
      <c r="AN17" s="55"/>
      <c r="AO17" s="46"/>
      <c r="AP17" s="51"/>
      <c r="AQ17" s="51"/>
      <c r="AR17" s="52"/>
      <c r="AS17" s="52"/>
      <c r="AT17" s="37"/>
      <c r="AU17" s="38"/>
      <c r="AV17" s="38"/>
      <c r="AW17" s="38"/>
      <c r="AX17" s="38"/>
      <c r="AY17" s="38"/>
      <c r="AZ17" s="38"/>
      <c r="BA17" s="38"/>
      <c r="BB17" s="38"/>
      <c r="BC17" s="38"/>
      <c r="BD17" s="8"/>
      <c r="BE17" s="8"/>
      <c r="BF17" s="8"/>
      <c r="BW17" s="3"/>
      <c r="BY17" s="4"/>
      <c r="CA17" s="39"/>
      <c r="CG17" s="40">
        <v>0</v>
      </c>
      <c r="CH17" s="40"/>
      <c r="CI17" s="40">
        <v>0</v>
      </c>
      <c r="CJ17" s="40">
        <v>0</v>
      </c>
      <c r="CZ17" s="2"/>
    </row>
    <row r="18" spans="1:104" ht="16.350000000000001" customHeight="1" x14ac:dyDescent="0.2">
      <c r="A18" s="64" t="s">
        <v>38</v>
      </c>
      <c r="B18" s="42">
        <f t="shared" si="1"/>
        <v>0</v>
      </c>
      <c r="C18" s="43">
        <f>SUM(E18+G18+I18+K18+M18+O18+Q18+S18+U18+W18+Y18+AA18+AC18+AE18+AG18+AI18+AK18+AM18)</f>
        <v>0</v>
      </c>
      <c r="D18" s="44">
        <f>SUM(F18+H18+J18+L18+N18+P18+R18+T18+V18+X18+Z18+AB18+AD18+AF18+AH18+AJ18+AL18+AN18)</f>
        <v>0</v>
      </c>
      <c r="E18" s="45"/>
      <c r="F18" s="46"/>
      <c r="G18" s="45"/>
      <c r="H18" s="46"/>
      <c r="I18" s="45"/>
      <c r="J18" s="47"/>
      <c r="K18" s="65"/>
      <c r="L18" s="47"/>
      <c r="M18" s="45"/>
      <c r="N18" s="47"/>
      <c r="O18" s="45"/>
      <c r="P18" s="47"/>
      <c r="Q18" s="45"/>
      <c r="R18" s="47"/>
      <c r="S18" s="45"/>
      <c r="T18" s="47"/>
      <c r="U18" s="45"/>
      <c r="V18" s="47"/>
      <c r="W18" s="45"/>
      <c r="X18" s="47"/>
      <c r="Y18" s="45"/>
      <c r="Z18" s="47"/>
      <c r="AA18" s="45"/>
      <c r="AB18" s="47"/>
      <c r="AC18" s="45"/>
      <c r="AD18" s="47"/>
      <c r="AE18" s="45"/>
      <c r="AF18" s="47"/>
      <c r="AG18" s="45"/>
      <c r="AH18" s="47"/>
      <c r="AI18" s="45"/>
      <c r="AJ18" s="47"/>
      <c r="AK18" s="45"/>
      <c r="AL18" s="47"/>
      <c r="AM18" s="54"/>
      <c r="AN18" s="55"/>
      <c r="AO18" s="46"/>
      <c r="AP18" s="51"/>
      <c r="AQ18" s="51"/>
      <c r="AR18" s="52"/>
      <c r="AS18" s="52"/>
      <c r="AT18" s="37"/>
      <c r="AU18" s="38"/>
      <c r="AV18" s="38"/>
      <c r="AW18" s="38"/>
      <c r="AX18" s="38"/>
      <c r="AY18" s="38"/>
      <c r="AZ18" s="38"/>
      <c r="BA18" s="38"/>
      <c r="BB18" s="38"/>
      <c r="BC18" s="38"/>
      <c r="BD18" s="8"/>
      <c r="BE18" s="8"/>
      <c r="BF18" s="8"/>
      <c r="BW18" s="3"/>
      <c r="BY18" s="4"/>
      <c r="CA18" s="39"/>
      <c r="CG18" s="40">
        <v>0</v>
      </c>
      <c r="CH18" s="40"/>
      <c r="CI18" s="40">
        <v>0</v>
      </c>
      <c r="CJ18" s="40">
        <v>0</v>
      </c>
      <c r="CZ18" s="2"/>
    </row>
    <row r="19" spans="1:104" ht="16.350000000000001" customHeight="1" x14ac:dyDescent="0.2">
      <c r="A19" s="66" t="s">
        <v>39</v>
      </c>
      <c r="B19" s="42">
        <f>SUM(C19:D19)</f>
        <v>0</v>
      </c>
      <c r="C19" s="67"/>
      <c r="D19" s="68">
        <f>SUM(L19+N19+P19+R19+T19+V19+X19+Z19+AB19+AD19+AF19)</f>
        <v>0</v>
      </c>
      <c r="E19" s="60"/>
      <c r="F19" s="61"/>
      <c r="G19" s="60"/>
      <c r="H19" s="61"/>
      <c r="I19" s="60"/>
      <c r="J19" s="69"/>
      <c r="K19" s="48"/>
      <c r="L19" s="70"/>
      <c r="M19" s="71"/>
      <c r="N19" s="70"/>
      <c r="O19" s="71"/>
      <c r="P19" s="70"/>
      <c r="Q19" s="71"/>
      <c r="R19" s="70"/>
      <c r="S19" s="71"/>
      <c r="T19" s="70"/>
      <c r="U19" s="71"/>
      <c r="V19" s="70"/>
      <c r="W19" s="71"/>
      <c r="X19" s="70"/>
      <c r="Y19" s="71"/>
      <c r="Z19" s="70"/>
      <c r="AA19" s="71"/>
      <c r="AB19" s="70"/>
      <c r="AC19" s="71"/>
      <c r="AD19" s="70"/>
      <c r="AE19" s="71"/>
      <c r="AF19" s="70"/>
      <c r="AG19" s="60"/>
      <c r="AH19" s="69"/>
      <c r="AI19" s="60"/>
      <c r="AJ19" s="69"/>
      <c r="AK19" s="60"/>
      <c r="AL19" s="69"/>
      <c r="AM19" s="72"/>
      <c r="AN19" s="50"/>
      <c r="AO19" s="73"/>
      <c r="AP19" s="74"/>
      <c r="AQ19" s="74"/>
      <c r="AR19" s="75"/>
      <c r="AS19" s="75"/>
      <c r="AT19" s="37"/>
      <c r="AU19" s="38"/>
      <c r="AV19" s="38"/>
      <c r="AW19" s="38"/>
      <c r="AX19" s="38"/>
      <c r="AY19" s="38"/>
      <c r="AZ19" s="38"/>
      <c r="BA19" s="38"/>
      <c r="BB19" s="38"/>
      <c r="BC19" s="38"/>
      <c r="BD19" s="8"/>
      <c r="BE19" s="8"/>
      <c r="BF19" s="8"/>
      <c r="BW19" s="3"/>
      <c r="BY19" s="4"/>
      <c r="CA19" s="39"/>
      <c r="CG19" s="40">
        <v>0</v>
      </c>
      <c r="CH19" s="40"/>
      <c r="CI19" s="40">
        <v>0</v>
      </c>
      <c r="CJ19" s="40">
        <v>0</v>
      </c>
      <c r="CZ19" s="2"/>
    </row>
    <row r="20" spans="1:104" ht="16.350000000000001" customHeight="1" x14ac:dyDescent="0.2">
      <c r="A20" s="66" t="s">
        <v>40</v>
      </c>
      <c r="B20" s="42">
        <f>SUM(C20:D20)</f>
        <v>0</v>
      </c>
      <c r="C20" s="67"/>
      <c r="D20" s="44">
        <f>SUM(F20+H20+J20+L20+N20+P20+R20+T20+V20+X20+Z20+AB20+AD20+AF20+AH20+AJ20+AL20+AN20)</f>
        <v>0</v>
      </c>
      <c r="E20" s="60"/>
      <c r="F20" s="46"/>
      <c r="G20" s="60"/>
      <c r="H20" s="46"/>
      <c r="I20" s="60"/>
      <c r="J20" s="70"/>
      <c r="K20" s="60"/>
      <c r="L20" s="70"/>
      <c r="M20" s="71"/>
      <c r="N20" s="70"/>
      <c r="O20" s="71"/>
      <c r="P20" s="70"/>
      <c r="Q20" s="71"/>
      <c r="R20" s="70"/>
      <c r="S20" s="71"/>
      <c r="T20" s="70"/>
      <c r="U20" s="71"/>
      <c r="V20" s="70"/>
      <c r="W20" s="71"/>
      <c r="X20" s="70"/>
      <c r="Y20" s="71"/>
      <c r="Z20" s="70"/>
      <c r="AA20" s="71"/>
      <c r="AB20" s="70"/>
      <c r="AC20" s="71"/>
      <c r="AD20" s="70"/>
      <c r="AE20" s="71"/>
      <c r="AF20" s="70"/>
      <c r="AG20" s="71"/>
      <c r="AH20" s="70"/>
      <c r="AI20" s="71"/>
      <c r="AJ20" s="70"/>
      <c r="AK20" s="71"/>
      <c r="AL20" s="70"/>
      <c r="AM20" s="71"/>
      <c r="AN20" s="76"/>
      <c r="AO20" s="73"/>
      <c r="AP20" s="74"/>
      <c r="AQ20" s="74"/>
      <c r="AR20" s="75"/>
      <c r="AS20" s="75"/>
      <c r="AT20" s="37"/>
      <c r="AU20" s="38"/>
      <c r="AV20" s="38"/>
      <c r="AW20" s="38"/>
      <c r="AX20" s="38"/>
      <c r="AY20" s="38"/>
      <c r="AZ20" s="38"/>
      <c r="BA20" s="38"/>
      <c r="BB20" s="38"/>
      <c r="BC20" s="38"/>
      <c r="BD20" s="8"/>
      <c r="BE20" s="8"/>
      <c r="BF20" s="8"/>
      <c r="BW20" s="3"/>
      <c r="BY20" s="4"/>
      <c r="CA20" s="39"/>
      <c r="CG20" s="40">
        <v>0</v>
      </c>
      <c r="CH20" s="40"/>
      <c r="CI20" s="40">
        <v>0</v>
      </c>
      <c r="CJ20" s="40">
        <v>0</v>
      </c>
      <c r="CZ20" s="2"/>
    </row>
    <row r="21" spans="1:104" ht="16.350000000000001" customHeight="1" x14ac:dyDescent="0.2">
      <c r="A21" s="66" t="s">
        <v>41</v>
      </c>
      <c r="B21" s="77">
        <f t="shared" si="1"/>
        <v>0</v>
      </c>
      <c r="C21" s="78">
        <f>SUM(O21+Q21+S21+U21+W21+Y21+AA21)</f>
        <v>0</v>
      </c>
      <c r="D21" s="44">
        <f>SUM(P21+R21+T21+V21+X21+Z21+AB21)</f>
        <v>0</v>
      </c>
      <c r="E21" s="60"/>
      <c r="F21" s="61"/>
      <c r="G21" s="60"/>
      <c r="H21" s="61"/>
      <c r="I21" s="60"/>
      <c r="J21" s="69"/>
      <c r="K21" s="48"/>
      <c r="L21" s="69"/>
      <c r="M21" s="60"/>
      <c r="N21" s="69"/>
      <c r="O21" s="79"/>
      <c r="P21" s="70"/>
      <c r="Q21" s="79"/>
      <c r="R21" s="70"/>
      <c r="S21" s="79"/>
      <c r="T21" s="70"/>
      <c r="U21" s="79"/>
      <c r="V21" s="70"/>
      <c r="W21" s="79"/>
      <c r="X21" s="70"/>
      <c r="Y21" s="79"/>
      <c r="Z21" s="70"/>
      <c r="AA21" s="79"/>
      <c r="AB21" s="70"/>
      <c r="AC21" s="60"/>
      <c r="AD21" s="69"/>
      <c r="AE21" s="60"/>
      <c r="AF21" s="69"/>
      <c r="AG21" s="71"/>
      <c r="AH21" s="69"/>
      <c r="AI21" s="60"/>
      <c r="AJ21" s="69"/>
      <c r="AK21" s="60"/>
      <c r="AL21" s="69"/>
      <c r="AM21" s="72"/>
      <c r="AN21" s="50"/>
      <c r="AO21" s="73"/>
      <c r="AP21" s="74"/>
      <c r="AQ21" s="74"/>
      <c r="AR21" s="75"/>
      <c r="AS21" s="75"/>
      <c r="AT21" s="37"/>
      <c r="AU21" s="38"/>
      <c r="AV21" s="38"/>
      <c r="AW21" s="38"/>
      <c r="AX21" s="38"/>
      <c r="AY21" s="38"/>
      <c r="AZ21" s="38"/>
      <c r="BA21" s="38"/>
      <c r="BB21" s="38"/>
      <c r="BC21" s="38"/>
      <c r="BD21" s="8"/>
      <c r="BE21" s="8"/>
      <c r="BF21" s="8"/>
      <c r="BW21" s="3"/>
      <c r="BY21" s="4"/>
      <c r="CA21" s="39"/>
      <c r="CG21" s="40">
        <v>0</v>
      </c>
      <c r="CH21" s="40"/>
      <c r="CI21" s="40">
        <v>0</v>
      </c>
      <c r="CJ21" s="40">
        <v>0</v>
      </c>
      <c r="CZ21" s="2"/>
    </row>
    <row r="22" spans="1:104" ht="16.350000000000001" customHeight="1" x14ac:dyDescent="0.2">
      <c r="A22" s="66" t="s">
        <v>42</v>
      </c>
      <c r="B22" s="77">
        <f t="shared" si="1"/>
        <v>0</v>
      </c>
      <c r="C22" s="78">
        <f>SUM(E22+G22+I22+K22+M22+O22+Q22+S22+U22+W22+Y22+AA22+AC22+AE22+AG22+AI22+AK22+AM22)</f>
        <v>0</v>
      </c>
      <c r="D22" s="68">
        <f>SUM(F22+H22+J22+L22+N22+P22+R22+T22+V22+X22+Z22+AB22+AD22+AF22+AH22+AJ22+AL22+AN22)</f>
        <v>0</v>
      </c>
      <c r="E22" s="79"/>
      <c r="F22" s="73"/>
      <c r="G22" s="79"/>
      <c r="H22" s="73"/>
      <c r="I22" s="79"/>
      <c r="J22" s="70"/>
      <c r="K22" s="65"/>
      <c r="L22" s="70"/>
      <c r="M22" s="79"/>
      <c r="N22" s="70"/>
      <c r="O22" s="79"/>
      <c r="P22" s="70"/>
      <c r="Q22" s="79"/>
      <c r="R22" s="70"/>
      <c r="S22" s="79"/>
      <c r="T22" s="70"/>
      <c r="U22" s="79"/>
      <c r="V22" s="70"/>
      <c r="W22" s="79"/>
      <c r="X22" s="70"/>
      <c r="Y22" s="79"/>
      <c r="Z22" s="70"/>
      <c r="AA22" s="79"/>
      <c r="AB22" s="70"/>
      <c r="AC22" s="79"/>
      <c r="AD22" s="70"/>
      <c r="AE22" s="79"/>
      <c r="AF22" s="70"/>
      <c r="AG22" s="79"/>
      <c r="AH22" s="70"/>
      <c r="AI22" s="79"/>
      <c r="AJ22" s="70"/>
      <c r="AK22" s="79"/>
      <c r="AL22" s="70"/>
      <c r="AM22" s="80"/>
      <c r="AN22" s="76"/>
      <c r="AO22" s="73"/>
      <c r="AP22" s="74"/>
      <c r="AQ22" s="74"/>
      <c r="AR22" s="75"/>
      <c r="AS22" s="75"/>
      <c r="AT22" s="37"/>
      <c r="AU22" s="38"/>
      <c r="AV22" s="38"/>
      <c r="AW22" s="38"/>
      <c r="AX22" s="38"/>
      <c r="AY22" s="38"/>
      <c r="AZ22" s="38"/>
      <c r="BA22" s="38"/>
      <c r="BB22" s="38"/>
      <c r="BC22" s="38"/>
      <c r="BD22" s="8"/>
      <c r="BE22" s="8"/>
      <c r="BF22" s="8"/>
      <c r="BW22" s="3"/>
      <c r="BY22" s="4"/>
      <c r="CG22" s="40">
        <v>0</v>
      </c>
      <c r="CH22" s="40"/>
      <c r="CI22" s="40">
        <v>0</v>
      </c>
      <c r="CJ22" s="40">
        <v>0</v>
      </c>
      <c r="CZ22" s="2"/>
    </row>
    <row r="23" spans="1:104" ht="16.350000000000001" customHeight="1" x14ac:dyDescent="0.2">
      <c r="A23" s="62" t="s">
        <v>43</v>
      </c>
      <c r="B23" s="77">
        <f t="shared" si="1"/>
        <v>0</v>
      </c>
      <c r="C23" s="78">
        <f>SUM(E23+G23+I23+K23+M23+O23+Q23+S23+U23+W23+Y23+AA23+AC23+AE23+AG23+AI23+AK23+AM23)</f>
        <v>0</v>
      </c>
      <c r="D23" s="68">
        <f>SUM(F23+H23+J23+L23+N23+P23+R23+T23+V23+X23+Z23+AB23+AD23+AF23+AH23+AJ23+AL23+AN23)</f>
        <v>0</v>
      </c>
      <c r="E23" s="79"/>
      <c r="F23" s="73"/>
      <c r="G23" s="79"/>
      <c r="H23" s="73"/>
      <c r="I23" s="79"/>
      <c r="J23" s="70"/>
      <c r="K23" s="65"/>
      <c r="L23" s="70"/>
      <c r="M23" s="79"/>
      <c r="N23" s="70"/>
      <c r="O23" s="79"/>
      <c r="P23" s="70"/>
      <c r="Q23" s="79"/>
      <c r="R23" s="70"/>
      <c r="S23" s="79"/>
      <c r="T23" s="70"/>
      <c r="U23" s="79"/>
      <c r="V23" s="70"/>
      <c r="W23" s="79"/>
      <c r="X23" s="70"/>
      <c r="Y23" s="79"/>
      <c r="Z23" s="70"/>
      <c r="AA23" s="79"/>
      <c r="AB23" s="70"/>
      <c r="AC23" s="79"/>
      <c r="AD23" s="70"/>
      <c r="AE23" s="79"/>
      <c r="AF23" s="70"/>
      <c r="AG23" s="79"/>
      <c r="AH23" s="70"/>
      <c r="AI23" s="79"/>
      <c r="AJ23" s="70"/>
      <c r="AK23" s="79"/>
      <c r="AL23" s="70"/>
      <c r="AM23" s="80"/>
      <c r="AN23" s="76"/>
      <c r="AO23" s="73"/>
      <c r="AP23" s="74"/>
      <c r="AQ23" s="74"/>
      <c r="AR23" s="75"/>
      <c r="AS23" s="75"/>
      <c r="AT23" s="37"/>
      <c r="AU23" s="38"/>
      <c r="AV23" s="38"/>
      <c r="AW23" s="38"/>
      <c r="AX23" s="38"/>
      <c r="AY23" s="38"/>
      <c r="AZ23" s="38"/>
      <c r="BA23" s="38"/>
      <c r="BB23" s="38"/>
      <c r="BC23" s="38"/>
      <c r="BD23" s="8"/>
      <c r="BE23" s="8"/>
      <c r="BF23" s="8"/>
      <c r="BW23" s="3"/>
      <c r="BY23" s="4"/>
      <c r="CG23" s="40">
        <v>0</v>
      </c>
      <c r="CH23" s="40"/>
      <c r="CI23" s="40">
        <v>0</v>
      </c>
      <c r="CJ23" s="40">
        <v>0</v>
      </c>
      <c r="CZ23" s="2"/>
    </row>
    <row r="24" spans="1:104" ht="16.350000000000001" customHeight="1" x14ac:dyDescent="0.2">
      <c r="A24" s="62" t="s">
        <v>44</v>
      </c>
      <c r="B24" s="42">
        <f t="shared" si="1"/>
        <v>0</v>
      </c>
      <c r="C24" s="43">
        <f>SUM(G24+I24+K24+M24+O24+Q24+S24+U24+W24+Y24+AA24+AC24+AE24+AG24+AI24+AK24+AM24)</f>
        <v>0</v>
      </c>
      <c r="D24" s="44">
        <f>SUM(H24+J24+L24+N24+P24+R24+T24+V24+X24+Z24+AB24+AD24+AF24+AH24+AJ24+AL24+AN24)</f>
        <v>0</v>
      </c>
      <c r="E24" s="48"/>
      <c r="F24" s="49"/>
      <c r="G24" s="79"/>
      <c r="H24" s="73"/>
      <c r="I24" s="79"/>
      <c r="J24" s="70"/>
      <c r="K24" s="65"/>
      <c r="L24" s="70"/>
      <c r="M24" s="79"/>
      <c r="N24" s="70"/>
      <c r="O24" s="79"/>
      <c r="P24" s="70"/>
      <c r="Q24" s="79"/>
      <c r="R24" s="70"/>
      <c r="S24" s="79"/>
      <c r="T24" s="70"/>
      <c r="U24" s="79"/>
      <c r="V24" s="70"/>
      <c r="W24" s="79"/>
      <c r="X24" s="70"/>
      <c r="Y24" s="79"/>
      <c r="Z24" s="70"/>
      <c r="AA24" s="79"/>
      <c r="AB24" s="70"/>
      <c r="AC24" s="79"/>
      <c r="AD24" s="70"/>
      <c r="AE24" s="79"/>
      <c r="AF24" s="70"/>
      <c r="AG24" s="79"/>
      <c r="AH24" s="70"/>
      <c r="AI24" s="79"/>
      <c r="AJ24" s="70"/>
      <c r="AK24" s="79"/>
      <c r="AL24" s="70"/>
      <c r="AM24" s="80"/>
      <c r="AN24" s="76"/>
      <c r="AO24" s="73"/>
      <c r="AP24" s="74"/>
      <c r="AQ24" s="74"/>
      <c r="AR24" s="75"/>
      <c r="AS24" s="75"/>
      <c r="AT24" s="37"/>
      <c r="AU24" s="38"/>
      <c r="AV24" s="38"/>
      <c r="AW24" s="38"/>
      <c r="AX24" s="38"/>
      <c r="AY24" s="38"/>
      <c r="AZ24" s="38"/>
      <c r="BA24" s="38"/>
      <c r="BB24" s="38"/>
      <c r="BC24" s="38"/>
      <c r="BD24" s="8"/>
      <c r="BE24" s="8"/>
      <c r="BF24" s="8"/>
      <c r="BW24" s="3"/>
      <c r="BY24" s="4"/>
      <c r="CG24" s="40">
        <v>0</v>
      </c>
      <c r="CH24" s="40"/>
      <c r="CI24" s="40">
        <v>0</v>
      </c>
      <c r="CJ24" s="40">
        <v>0</v>
      </c>
      <c r="CZ24" s="2"/>
    </row>
    <row r="25" spans="1:104" ht="16.350000000000001" customHeight="1" x14ac:dyDescent="0.2">
      <c r="A25" s="62" t="s">
        <v>45</v>
      </c>
      <c r="B25" s="42">
        <f t="shared" si="1"/>
        <v>0</v>
      </c>
      <c r="C25" s="43">
        <f>SUM(M25+O25+Q25+S25+U25+W25+Y25+AA25+AC25+AE25+AG25+AI25+AK25+AM25)</f>
        <v>0</v>
      </c>
      <c r="D25" s="44">
        <f>SUM(N25+P25+R25+T25+V25+X25+Z25+AB25+AD25+AF25+AH25+AJ25+AL25+AN25)</f>
        <v>0</v>
      </c>
      <c r="E25" s="81"/>
      <c r="F25" s="69"/>
      <c r="G25" s="60"/>
      <c r="H25" s="61"/>
      <c r="I25" s="60"/>
      <c r="J25" s="61"/>
      <c r="K25" s="60"/>
      <c r="L25" s="61"/>
      <c r="M25" s="79"/>
      <c r="N25" s="70"/>
      <c r="O25" s="79"/>
      <c r="P25" s="70"/>
      <c r="Q25" s="79"/>
      <c r="R25" s="70"/>
      <c r="S25" s="79"/>
      <c r="T25" s="70"/>
      <c r="U25" s="79"/>
      <c r="V25" s="70"/>
      <c r="W25" s="79"/>
      <c r="X25" s="70"/>
      <c r="Y25" s="79"/>
      <c r="Z25" s="70"/>
      <c r="AA25" s="79"/>
      <c r="AB25" s="70"/>
      <c r="AC25" s="79"/>
      <c r="AD25" s="70"/>
      <c r="AE25" s="79"/>
      <c r="AF25" s="70"/>
      <c r="AG25" s="79"/>
      <c r="AH25" s="70"/>
      <c r="AI25" s="79"/>
      <c r="AJ25" s="70"/>
      <c r="AK25" s="79"/>
      <c r="AL25" s="70"/>
      <c r="AM25" s="80"/>
      <c r="AN25" s="76"/>
      <c r="AO25" s="73"/>
      <c r="AP25" s="74"/>
      <c r="AQ25" s="74"/>
      <c r="AR25" s="75"/>
      <c r="AS25" s="75"/>
      <c r="AT25" s="37"/>
      <c r="AU25" s="38"/>
      <c r="AV25" s="38"/>
      <c r="AW25" s="38"/>
      <c r="AX25" s="38"/>
      <c r="AY25" s="38"/>
      <c r="AZ25" s="38"/>
      <c r="BA25" s="38"/>
      <c r="BB25" s="38"/>
      <c r="BC25" s="38"/>
      <c r="BD25" s="8"/>
      <c r="BE25" s="8"/>
      <c r="BF25" s="8"/>
      <c r="BW25" s="3"/>
      <c r="BY25" s="4"/>
      <c r="CG25" s="40">
        <v>0</v>
      </c>
      <c r="CH25" s="40"/>
      <c r="CI25" s="40">
        <v>0</v>
      </c>
      <c r="CJ25" s="40">
        <v>0</v>
      </c>
      <c r="CZ25" s="2"/>
    </row>
    <row r="26" spans="1:104" ht="16.350000000000001" customHeight="1" x14ac:dyDescent="0.2">
      <c r="A26" s="82" t="s">
        <v>46</v>
      </c>
      <c r="B26" s="1364">
        <f t="shared" si="1"/>
        <v>0</v>
      </c>
      <c r="C26" s="1365">
        <f>SUM(E26+G26+I26+K26+M26+O26+Q26+S26+U26+W26+Y26+AA26+AC26+AE26+AG26+AI26+AK26+AM26)</f>
        <v>0</v>
      </c>
      <c r="D26" s="1366">
        <f>SUM(F26+H26+J26+L26+N26+P26+R26+T26+V26+X26+Z26+AB26+AD26+AF26+AH26+AJ26+AL26+AN26)</f>
        <v>0</v>
      </c>
      <c r="E26" s="1367"/>
      <c r="F26" s="87"/>
      <c r="G26" s="88"/>
      <c r="H26" s="89"/>
      <c r="I26" s="88"/>
      <c r="J26" s="87"/>
      <c r="K26" s="1368"/>
      <c r="L26" s="87"/>
      <c r="M26" s="88"/>
      <c r="N26" s="87"/>
      <c r="O26" s="88"/>
      <c r="P26" s="87"/>
      <c r="Q26" s="88"/>
      <c r="R26" s="87"/>
      <c r="S26" s="88"/>
      <c r="T26" s="87"/>
      <c r="U26" s="88"/>
      <c r="V26" s="87"/>
      <c r="W26" s="88"/>
      <c r="X26" s="87"/>
      <c r="Y26" s="88"/>
      <c r="Z26" s="87"/>
      <c r="AA26" s="88"/>
      <c r="AB26" s="87"/>
      <c r="AC26" s="88"/>
      <c r="AD26" s="87"/>
      <c r="AE26" s="88"/>
      <c r="AF26" s="87"/>
      <c r="AG26" s="88"/>
      <c r="AH26" s="87"/>
      <c r="AI26" s="88"/>
      <c r="AJ26" s="87"/>
      <c r="AK26" s="88"/>
      <c r="AL26" s="87"/>
      <c r="AM26" s="91"/>
      <c r="AN26" s="92"/>
      <c r="AO26" s="89"/>
      <c r="AP26" s="93"/>
      <c r="AQ26" s="93"/>
      <c r="AR26" s="94"/>
      <c r="AS26" s="94"/>
      <c r="AT26" s="37"/>
      <c r="AU26" s="38"/>
      <c r="AV26" s="38"/>
      <c r="AW26" s="38"/>
      <c r="AX26" s="38"/>
      <c r="AY26" s="38"/>
      <c r="AZ26" s="38"/>
      <c r="BA26" s="38"/>
      <c r="BB26" s="38"/>
      <c r="BC26" s="38"/>
      <c r="BD26" s="8"/>
      <c r="BE26" s="8"/>
      <c r="BF26" s="8"/>
      <c r="BW26" s="3"/>
      <c r="BY26" s="4"/>
      <c r="CG26" s="40">
        <v>0</v>
      </c>
      <c r="CH26" s="40"/>
      <c r="CI26" s="40">
        <v>0</v>
      </c>
      <c r="CJ26" s="40">
        <v>0</v>
      </c>
      <c r="CZ26" s="2"/>
    </row>
    <row r="27" spans="1:104" ht="31.35" customHeight="1" x14ac:dyDescent="0.2">
      <c r="A27" s="9" t="s">
        <v>47</v>
      </c>
      <c r="B27" s="10"/>
      <c r="C27" s="10"/>
      <c r="D27" s="10"/>
      <c r="E27" s="10"/>
      <c r="F27" s="1369"/>
      <c r="G27" s="1369" t="s">
        <v>48</v>
      </c>
      <c r="H27" s="1370"/>
      <c r="I27" s="1370"/>
      <c r="J27" s="1369"/>
      <c r="K27" s="1369"/>
      <c r="L27" s="1369"/>
      <c r="M27" s="1369"/>
      <c r="N27" s="1369"/>
      <c r="O27" s="1369"/>
      <c r="P27" s="1369"/>
      <c r="Q27" s="1369"/>
      <c r="R27" s="1369"/>
      <c r="S27" s="1369"/>
      <c r="T27" s="1369"/>
      <c r="U27" s="1369"/>
      <c r="V27" s="1369"/>
      <c r="W27" s="1369"/>
      <c r="X27" s="1369"/>
      <c r="Y27" s="1371"/>
      <c r="Z27" s="1371"/>
      <c r="AA27" s="1371"/>
      <c r="AB27" s="1371"/>
      <c r="AC27" s="1371"/>
      <c r="AD27" s="1371"/>
      <c r="AE27" s="1371"/>
      <c r="AF27" s="1371"/>
      <c r="AG27" s="1371"/>
      <c r="AH27" s="1371"/>
      <c r="AI27" s="1371"/>
      <c r="AJ27" s="1371"/>
      <c r="AK27" s="1371"/>
      <c r="AL27" s="1371"/>
      <c r="AM27" s="1371"/>
      <c r="AN27" s="1371"/>
      <c r="AO27" s="1371"/>
      <c r="AP27" s="443"/>
      <c r="AQ27" s="444"/>
      <c r="AR27" s="100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CG27" s="40"/>
      <c r="CH27" s="40"/>
      <c r="CI27" s="40"/>
      <c r="CJ27" s="40"/>
    </row>
    <row r="28" spans="1:104" ht="20.100000000000001" customHeight="1" x14ac:dyDescent="0.2">
      <c r="A28" s="3669" t="s">
        <v>49</v>
      </c>
      <c r="B28" s="3661" t="s">
        <v>4</v>
      </c>
      <c r="C28" s="3319"/>
      <c r="D28" s="3657"/>
      <c r="E28" s="3663" t="s">
        <v>5</v>
      </c>
      <c r="F28" s="3664"/>
      <c r="G28" s="3664"/>
      <c r="H28" s="3664"/>
      <c r="I28" s="3664"/>
      <c r="J28" s="3664"/>
      <c r="K28" s="3664"/>
      <c r="L28" s="3664"/>
      <c r="M28" s="3664"/>
      <c r="N28" s="3664"/>
      <c r="O28" s="3664"/>
      <c r="P28" s="3664"/>
      <c r="Q28" s="3664"/>
      <c r="R28" s="3664"/>
      <c r="S28" s="3664"/>
      <c r="T28" s="3664"/>
      <c r="U28" s="3664"/>
      <c r="V28" s="3664"/>
      <c r="W28" s="3664"/>
      <c r="X28" s="3664"/>
      <c r="Y28" s="3664"/>
      <c r="Z28" s="3664"/>
      <c r="AA28" s="3664"/>
      <c r="AB28" s="3664"/>
      <c r="AC28" s="3664"/>
      <c r="AD28" s="3664"/>
      <c r="AE28" s="3664"/>
      <c r="AF28" s="3664"/>
      <c r="AG28" s="3664"/>
      <c r="AH28" s="3664"/>
      <c r="AI28" s="3664"/>
      <c r="AJ28" s="3664"/>
      <c r="AK28" s="3664"/>
      <c r="AL28" s="3664"/>
      <c r="AM28" s="3664"/>
      <c r="AN28" s="3665"/>
      <c r="AO28" s="3657" t="s">
        <v>6</v>
      </c>
      <c r="AP28" s="3668" t="s">
        <v>7</v>
      </c>
      <c r="AQ28" s="3668" t="s">
        <v>8</v>
      </c>
      <c r="AR28" s="3668" t="s">
        <v>50</v>
      </c>
      <c r="AS28" s="3657" t="s">
        <v>9</v>
      </c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X28" s="2"/>
      <c r="CG28" s="40"/>
      <c r="CH28" s="40"/>
      <c r="CI28" s="40"/>
      <c r="CJ28" s="40"/>
    </row>
    <row r="29" spans="1:104" ht="20.100000000000001" customHeight="1" x14ac:dyDescent="0.2">
      <c r="A29" s="2888"/>
      <c r="B29" s="3167"/>
      <c r="C29" s="2993"/>
      <c r="D29" s="3658"/>
      <c r="E29" s="3663" t="s">
        <v>11</v>
      </c>
      <c r="F29" s="3671"/>
      <c r="G29" s="3663" t="s">
        <v>12</v>
      </c>
      <c r="H29" s="3671"/>
      <c r="I29" s="3663" t="s">
        <v>13</v>
      </c>
      <c r="J29" s="3671"/>
      <c r="K29" s="3663" t="s">
        <v>14</v>
      </c>
      <c r="L29" s="3671"/>
      <c r="M29" s="3663" t="s">
        <v>15</v>
      </c>
      <c r="N29" s="3671"/>
      <c r="O29" s="3663" t="s">
        <v>16</v>
      </c>
      <c r="P29" s="3671"/>
      <c r="Q29" s="3664" t="s">
        <v>17</v>
      </c>
      <c r="R29" s="3671"/>
      <c r="S29" s="3663" t="s">
        <v>18</v>
      </c>
      <c r="T29" s="3671"/>
      <c r="U29" s="3663" t="s">
        <v>19</v>
      </c>
      <c r="V29" s="3671"/>
      <c r="W29" s="3663" t="s">
        <v>20</v>
      </c>
      <c r="X29" s="3671"/>
      <c r="Y29" s="3663" t="s">
        <v>21</v>
      </c>
      <c r="Z29" s="3671"/>
      <c r="AA29" s="3663" t="s">
        <v>22</v>
      </c>
      <c r="AB29" s="3671"/>
      <c r="AC29" s="3664" t="s">
        <v>23</v>
      </c>
      <c r="AD29" s="3671"/>
      <c r="AE29" s="3663" t="s">
        <v>24</v>
      </c>
      <c r="AF29" s="3671"/>
      <c r="AG29" s="3664" t="s">
        <v>25</v>
      </c>
      <c r="AH29" s="3671"/>
      <c r="AI29" s="3663" t="s">
        <v>26</v>
      </c>
      <c r="AJ29" s="3671"/>
      <c r="AK29" s="3664" t="s">
        <v>27</v>
      </c>
      <c r="AL29" s="3671"/>
      <c r="AM29" s="3664" t="s">
        <v>28</v>
      </c>
      <c r="AN29" s="3665"/>
      <c r="AO29" s="2892"/>
      <c r="AP29" s="2871"/>
      <c r="AQ29" s="2871"/>
      <c r="AR29" s="2871"/>
      <c r="AS29" s="2892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X29" s="2"/>
      <c r="CG29" s="40"/>
      <c r="CH29" s="40"/>
      <c r="CI29" s="40"/>
      <c r="CJ29" s="40"/>
    </row>
    <row r="30" spans="1:104" ht="20.100000000000001" customHeight="1" x14ac:dyDescent="0.2">
      <c r="A30" s="3670"/>
      <c r="B30" s="1347" t="s">
        <v>29</v>
      </c>
      <c r="C30" s="1348" t="s">
        <v>30</v>
      </c>
      <c r="D30" s="1372" t="s">
        <v>31</v>
      </c>
      <c r="E30" s="1347" t="s">
        <v>30</v>
      </c>
      <c r="F30" s="1373" t="s">
        <v>31</v>
      </c>
      <c r="G30" s="1347" t="s">
        <v>30</v>
      </c>
      <c r="H30" s="1373" t="s">
        <v>31</v>
      </c>
      <c r="I30" s="1347" t="s">
        <v>30</v>
      </c>
      <c r="J30" s="1373" t="s">
        <v>31</v>
      </c>
      <c r="K30" s="1347" t="s">
        <v>30</v>
      </c>
      <c r="L30" s="1373" t="s">
        <v>31</v>
      </c>
      <c r="M30" s="1347" t="s">
        <v>30</v>
      </c>
      <c r="N30" s="1373" t="s">
        <v>31</v>
      </c>
      <c r="O30" s="1347" t="s">
        <v>30</v>
      </c>
      <c r="P30" s="1373" t="s">
        <v>31</v>
      </c>
      <c r="Q30" s="1347" t="s">
        <v>30</v>
      </c>
      <c r="R30" s="1373" t="s">
        <v>31</v>
      </c>
      <c r="S30" s="1347" t="s">
        <v>30</v>
      </c>
      <c r="T30" s="1373" t="s">
        <v>31</v>
      </c>
      <c r="U30" s="1347" t="s">
        <v>30</v>
      </c>
      <c r="V30" s="1373" t="s">
        <v>31</v>
      </c>
      <c r="W30" s="1347" t="s">
        <v>30</v>
      </c>
      <c r="X30" s="1373" t="s">
        <v>31</v>
      </c>
      <c r="Y30" s="1347" t="s">
        <v>30</v>
      </c>
      <c r="Z30" s="1373" t="s">
        <v>31</v>
      </c>
      <c r="AA30" s="1347" t="s">
        <v>30</v>
      </c>
      <c r="AB30" s="1373" t="s">
        <v>31</v>
      </c>
      <c r="AC30" s="1347" t="s">
        <v>30</v>
      </c>
      <c r="AD30" s="1373" t="s">
        <v>31</v>
      </c>
      <c r="AE30" s="1347" t="s">
        <v>30</v>
      </c>
      <c r="AF30" s="1373" t="s">
        <v>31</v>
      </c>
      <c r="AG30" s="1347" t="s">
        <v>30</v>
      </c>
      <c r="AH30" s="1373" t="s">
        <v>31</v>
      </c>
      <c r="AI30" s="1347" t="s">
        <v>30</v>
      </c>
      <c r="AJ30" s="1373" t="s">
        <v>31</v>
      </c>
      <c r="AK30" s="1374" t="s">
        <v>30</v>
      </c>
      <c r="AL30" s="1373" t="s">
        <v>31</v>
      </c>
      <c r="AM30" s="1347" t="s">
        <v>30</v>
      </c>
      <c r="AN30" s="1375" t="s">
        <v>31</v>
      </c>
      <c r="AO30" s="3658"/>
      <c r="AP30" s="3610"/>
      <c r="AQ30" s="3610"/>
      <c r="AR30" s="3610"/>
      <c r="AS30" s="365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X30" s="2"/>
      <c r="CG30" s="40"/>
      <c r="CH30" s="40"/>
      <c r="CI30" s="40"/>
      <c r="CJ30" s="40"/>
    </row>
    <row r="31" spans="1:104" ht="16.350000000000001" customHeight="1" x14ac:dyDescent="0.2">
      <c r="A31" s="1332" t="s">
        <v>51</v>
      </c>
      <c r="B31" s="1376">
        <f t="shared" ref="B31:B44" si="2">SUM(C31:D31)</f>
        <v>0</v>
      </c>
      <c r="C31" s="1357">
        <f>SUM(E31+G31+I31+K31+M31+O31+Q31+S31+U31+W31+Y31+AA31+AC31+AE31+AG31+AI31+AK31+AM31)</f>
        <v>0</v>
      </c>
      <c r="D31" s="1358">
        <f>SUM(F31+H31+J31+L31+N31+P31+R31+T31+V31+X31+Z31+AB31+AD31+AF31+AH31+AJ31+AL31+AN31)</f>
        <v>0</v>
      </c>
      <c r="E31" s="1336"/>
      <c r="F31" s="1337"/>
      <c r="G31" s="1336"/>
      <c r="H31" s="1359"/>
      <c r="I31" s="1336"/>
      <c r="J31" s="1359"/>
      <c r="K31" s="1336"/>
      <c r="L31" s="1359"/>
      <c r="M31" s="1336"/>
      <c r="N31" s="1359"/>
      <c r="O31" s="1336"/>
      <c r="P31" s="1359"/>
      <c r="Q31" s="1339"/>
      <c r="R31" s="1359"/>
      <c r="S31" s="1336"/>
      <c r="T31" s="1359"/>
      <c r="U31" s="1336"/>
      <c r="V31" s="1359"/>
      <c r="W31" s="1336"/>
      <c r="X31" s="1359"/>
      <c r="Y31" s="1336"/>
      <c r="Z31" s="1359"/>
      <c r="AA31" s="1336"/>
      <c r="AB31" s="1359"/>
      <c r="AC31" s="1339"/>
      <c r="AD31" s="1359"/>
      <c r="AE31" s="1336"/>
      <c r="AF31" s="1359"/>
      <c r="AG31" s="1339"/>
      <c r="AH31" s="1359"/>
      <c r="AI31" s="1336"/>
      <c r="AJ31" s="1359"/>
      <c r="AK31" s="1339"/>
      <c r="AL31" s="1359"/>
      <c r="AM31" s="1377"/>
      <c r="AN31" s="1361"/>
      <c r="AO31" s="1363"/>
      <c r="AP31" s="1362"/>
      <c r="AQ31" s="1362"/>
      <c r="AR31" s="1362"/>
      <c r="AS31" s="1363"/>
      <c r="AT31" s="37"/>
      <c r="AU31" s="38"/>
      <c r="AV31" s="38"/>
      <c r="AW31" s="38"/>
      <c r="AX31" s="38"/>
      <c r="AY31" s="38"/>
      <c r="AZ31" s="38"/>
      <c r="BA31" s="38"/>
      <c r="BB31" s="38"/>
      <c r="BC31" s="8"/>
      <c r="BD31" s="8"/>
      <c r="BE31" s="8"/>
      <c r="BF31" s="8"/>
      <c r="BG31" s="8"/>
      <c r="BX31" s="2"/>
      <c r="CA31" s="39"/>
      <c r="CB31" s="39"/>
      <c r="CG31" s="40">
        <v>0</v>
      </c>
      <c r="CH31" s="40">
        <v>0</v>
      </c>
      <c r="CI31" s="40"/>
      <c r="CJ31" s="40"/>
    </row>
    <row r="32" spans="1:104" ht="16.350000000000001" customHeight="1" x14ac:dyDescent="0.2">
      <c r="A32" s="109" t="s">
        <v>52</v>
      </c>
      <c r="B32" s="42">
        <f t="shared" si="2"/>
        <v>0</v>
      </c>
      <c r="C32" s="43">
        <f t="shared" ref="C32:D33" si="3">SUM(E32+G32+I32+K32+M32+O32+Q32+S32+U32+W32+Y32+AA32+AC32+AE32+AG32+AI32+AK32+AM32)</f>
        <v>0</v>
      </c>
      <c r="D32" s="44">
        <f t="shared" si="3"/>
        <v>0</v>
      </c>
      <c r="E32" s="45"/>
      <c r="F32" s="46"/>
      <c r="G32" s="45"/>
      <c r="H32" s="47"/>
      <c r="I32" s="45"/>
      <c r="J32" s="47"/>
      <c r="K32" s="45"/>
      <c r="L32" s="47"/>
      <c r="M32" s="45"/>
      <c r="N32" s="47"/>
      <c r="O32" s="45"/>
      <c r="P32" s="47"/>
      <c r="Q32" s="110"/>
      <c r="R32" s="47"/>
      <c r="S32" s="45"/>
      <c r="T32" s="47"/>
      <c r="U32" s="45"/>
      <c r="V32" s="47"/>
      <c r="W32" s="45"/>
      <c r="X32" s="47"/>
      <c r="Y32" s="45"/>
      <c r="Z32" s="47"/>
      <c r="AA32" s="45"/>
      <c r="AB32" s="47"/>
      <c r="AC32" s="110"/>
      <c r="AD32" s="47"/>
      <c r="AE32" s="45"/>
      <c r="AF32" s="47"/>
      <c r="AG32" s="110"/>
      <c r="AH32" s="47"/>
      <c r="AI32" s="45"/>
      <c r="AJ32" s="47"/>
      <c r="AK32" s="110"/>
      <c r="AL32" s="47"/>
      <c r="AM32" s="111"/>
      <c r="AN32" s="55"/>
      <c r="AO32" s="112"/>
      <c r="AP32" s="113"/>
      <c r="AQ32" s="113"/>
      <c r="AR32" s="113"/>
      <c r="AS32" s="112"/>
      <c r="AT32" s="37"/>
      <c r="AU32" s="38"/>
      <c r="AV32" s="38"/>
      <c r="AW32" s="38"/>
      <c r="AX32" s="38"/>
      <c r="AY32" s="38"/>
      <c r="AZ32" s="38"/>
      <c r="BA32" s="38"/>
      <c r="BB32" s="38"/>
      <c r="BC32" s="8"/>
      <c r="BD32" s="8"/>
      <c r="BE32" s="8"/>
      <c r="BF32" s="8"/>
      <c r="BG32" s="8"/>
      <c r="BX32" s="2"/>
      <c r="CB32" s="39"/>
      <c r="CG32" s="40">
        <v>0</v>
      </c>
      <c r="CH32" s="40">
        <v>0</v>
      </c>
      <c r="CI32" s="40"/>
      <c r="CJ32" s="40"/>
    </row>
    <row r="33" spans="1:88" ht="16.350000000000001" customHeight="1" x14ac:dyDescent="0.2">
      <c r="A33" s="114" t="s">
        <v>53</v>
      </c>
      <c r="B33" s="42">
        <f t="shared" si="2"/>
        <v>0</v>
      </c>
      <c r="C33" s="43">
        <f t="shared" si="3"/>
        <v>0</v>
      </c>
      <c r="D33" s="68">
        <f t="shared" si="3"/>
        <v>0</v>
      </c>
      <c r="E33" s="45"/>
      <c r="F33" s="46"/>
      <c r="G33" s="45"/>
      <c r="H33" s="47"/>
      <c r="I33" s="45"/>
      <c r="J33" s="47"/>
      <c r="K33" s="45"/>
      <c r="L33" s="47"/>
      <c r="M33" s="45"/>
      <c r="N33" s="47"/>
      <c r="O33" s="45"/>
      <c r="P33" s="47"/>
      <c r="Q33" s="110"/>
      <c r="R33" s="47"/>
      <c r="S33" s="45"/>
      <c r="T33" s="47"/>
      <c r="U33" s="45"/>
      <c r="V33" s="47"/>
      <c r="W33" s="45"/>
      <c r="X33" s="47"/>
      <c r="Y33" s="45"/>
      <c r="Z33" s="47"/>
      <c r="AA33" s="45"/>
      <c r="AB33" s="47"/>
      <c r="AC33" s="110"/>
      <c r="AD33" s="47"/>
      <c r="AE33" s="45"/>
      <c r="AF33" s="47"/>
      <c r="AG33" s="110"/>
      <c r="AH33" s="47"/>
      <c r="AI33" s="45"/>
      <c r="AJ33" s="47"/>
      <c r="AK33" s="110"/>
      <c r="AL33" s="47"/>
      <c r="AM33" s="111"/>
      <c r="AN33" s="55"/>
      <c r="AO33" s="52"/>
      <c r="AP33" s="51"/>
      <c r="AQ33" s="51"/>
      <c r="AR33" s="51"/>
      <c r="AS33" s="52"/>
      <c r="AT33" s="37"/>
      <c r="AU33" s="38"/>
      <c r="AV33" s="38"/>
      <c r="AW33" s="38"/>
      <c r="AX33" s="38"/>
      <c r="AY33" s="38"/>
      <c r="AZ33" s="38"/>
      <c r="BA33" s="38"/>
      <c r="BB33" s="38"/>
      <c r="BC33" s="8"/>
      <c r="BD33" s="8"/>
      <c r="BE33" s="8"/>
      <c r="BF33" s="8"/>
      <c r="BG33" s="8"/>
      <c r="BX33" s="2"/>
      <c r="CB33" s="39"/>
      <c r="CG33" s="40">
        <v>0</v>
      </c>
      <c r="CH33" s="40">
        <v>0</v>
      </c>
      <c r="CI33" s="40"/>
      <c r="CJ33" s="40"/>
    </row>
    <row r="34" spans="1:88" ht="16.350000000000001" customHeight="1" x14ac:dyDescent="0.2">
      <c r="A34" s="114" t="s">
        <v>54</v>
      </c>
      <c r="B34" s="42">
        <f t="shared" si="2"/>
        <v>0</v>
      </c>
      <c r="C34" s="43">
        <f>SUM(O34+Q34+S34+U34+W34+Y34+AA34)</f>
        <v>0</v>
      </c>
      <c r="D34" s="68">
        <f>SUM(P34+R34+T34+V34+X34+Z34+AB34)</f>
        <v>0</v>
      </c>
      <c r="E34" s="60"/>
      <c r="F34" s="61"/>
      <c r="G34" s="60"/>
      <c r="H34" s="69"/>
      <c r="I34" s="60"/>
      <c r="J34" s="69"/>
      <c r="K34" s="60"/>
      <c r="L34" s="69"/>
      <c r="M34" s="60"/>
      <c r="N34" s="69"/>
      <c r="O34" s="45"/>
      <c r="P34" s="47"/>
      <c r="Q34" s="110"/>
      <c r="R34" s="47"/>
      <c r="S34" s="45"/>
      <c r="T34" s="47"/>
      <c r="U34" s="45"/>
      <c r="V34" s="47"/>
      <c r="W34" s="45"/>
      <c r="X34" s="47"/>
      <c r="Y34" s="45"/>
      <c r="Z34" s="47"/>
      <c r="AA34" s="45"/>
      <c r="AB34" s="70"/>
      <c r="AC34" s="115"/>
      <c r="AD34" s="69"/>
      <c r="AE34" s="60"/>
      <c r="AF34" s="69"/>
      <c r="AG34" s="115"/>
      <c r="AH34" s="69"/>
      <c r="AI34" s="60"/>
      <c r="AJ34" s="69"/>
      <c r="AK34" s="115"/>
      <c r="AL34" s="69"/>
      <c r="AM34" s="116"/>
      <c r="AN34" s="50"/>
      <c r="AO34" s="52"/>
      <c r="AP34" s="51"/>
      <c r="AQ34" s="51"/>
      <c r="AR34" s="51"/>
      <c r="AS34" s="52"/>
      <c r="AT34" s="37"/>
      <c r="AU34" s="38"/>
      <c r="AV34" s="38"/>
      <c r="AW34" s="38"/>
      <c r="AX34" s="38"/>
      <c r="AY34" s="38"/>
      <c r="AZ34" s="38"/>
      <c r="BA34" s="38"/>
      <c r="BB34" s="38"/>
      <c r="BC34" s="8"/>
      <c r="BD34" s="8"/>
      <c r="BE34" s="8"/>
      <c r="BF34" s="8"/>
      <c r="BG34" s="8"/>
      <c r="BX34" s="2"/>
      <c r="CB34" s="39"/>
      <c r="CG34" s="40">
        <v>0</v>
      </c>
      <c r="CH34" s="40">
        <v>0</v>
      </c>
      <c r="CI34" s="40"/>
      <c r="CJ34" s="40"/>
    </row>
    <row r="35" spans="1:88" ht="16.350000000000001" customHeight="1" x14ac:dyDescent="0.2">
      <c r="A35" s="114" t="s">
        <v>55</v>
      </c>
      <c r="B35" s="42">
        <f>SUM(C35:D35)</f>
        <v>0</v>
      </c>
      <c r="C35" s="43">
        <f>SUM(E35+G35+I35+K35+M35+O35+Q35+S35+U35+W35+Y35+AA35+AC35+AE35+AG35+AI35+AK35+AM35)</f>
        <v>0</v>
      </c>
      <c r="D35" s="68">
        <f t="shared" ref="C35:D44" si="4">SUM(F35+H35+J35+L35+N35+P35+R35+T35+V35+X35+Z35+AB35+AD35+AF35+AH35+AJ35+AL35+AN35)</f>
        <v>0</v>
      </c>
      <c r="E35" s="45"/>
      <c r="F35" s="46"/>
      <c r="G35" s="45"/>
      <c r="H35" s="47"/>
      <c r="I35" s="45"/>
      <c r="J35" s="47"/>
      <c r="K35" s="45"/>
      <c r="L35" s="47"/>
      <c r="M35" s="45"/>
      <c r="N35" s="47"/>
      <c r="O35" s="45"/>
      <c r="P35" s="47"/>
      <c r="Q35" s="110"/>
      <c r="R35" s="47"/>
      <c r="S35" s="45"/>
      <c r="T35" s="47"/>
      <c r="U35" s="45"/>
      <c r="V35" s="47"/>
      <c r="W35" s="45"/>
      <c r="X35" s="47"/>
      <c r="Y35" s="45"/>
      <c r="Z35" s="47"/>
      <c r="AA35" s="45"/>
      <c r="AB35" s="47"/>
      <c r="AC35" s="110"/>
      <c r="AD35" s="47"/>
      <c r="AE35" s="45"/>
      <c r="AF35" s="47"/>
      <c r="AG35" s="110"/>
      <c r="AH35" s="47"/>
      <c r="AI35" s="45"/>
      <c r="AJ35" s="47"/>
      <c r="AK35" s="110"/>
      <c r="AL35" s="47"/>
      <c r="AM35" s="111"/>
      <c r="AN35" s="55"/>
      <c r="AO35" s="112"/>
      <c r="AP35" s="113"/>
      <c r="AQ35" s="113"/>
      <c r="AR35" s="113"/>
      <c r="AS35" s="112"/>
      <c r="AT35" s="37"/>
      <c r="AU35" s="38"/>
      <c r="AV35" s="38"/>
      <c r="AW35" s="38"/>
      <c r="AX35" s="38"/>
      <c r="AY35" s="38"/>
      <c r="AZ35" s="38"/>
      <c r="BA35" s="38"/>
      <c r="BB35" s="38"/>
      <c r="BC35" s="8"/>
      <c r="BD35" s="8"/>
      <c r="BE35" s="8"/>
      <c r="BF35" s="8"/>
      <c r="BG35" s="8"/>
      <c r="BX35" s="2"/>
      <c r="CB35" s="39"/>
      <c r="CG35" s="40">
        <v>0</v>
      </c>
      <c r="CH35" s="40">
        <v>0</v>
      </c>
      <c r="CI35" s="40"/>
      <c r="CJ35" s="40"/>
    </row>
    <row r="36" spans="1:88" ht="16.350000000000001" customHeight="1" x14ac:dyDescent="0.2">
      <c r="A36" s="114" t="s">
        <v>56</v>
      </c>
      <c r="B36" s="117">
        <f>SUM(C36:D36)</f>
        <v>0</v>
      </c>
      <c r="C36" s="118">
        <f>SUM(K36+M36+O36+Q36+S36+U36+W36+Y36+AA36+AC36+AE36+AG36+AI36+AK36+AM36)</f>
        <v>0</v>
      </c>
      <c r="D36" s="68">
        <f>SUM(L36+N36+P36+R36+T36+V36+X36+Z36+AB36+AD36+AF36+AH36+AJ36+AL36+AN36)</f>
        <v>0</v>
      </c>
      <c r="E36" s="119"/>
      <c r="F36" s="120"/>
      <c r="G36" s="119"/>
      <c r="H36" s="121"/>
      <c r="I36" s="119"/>
      <c r="J36" s="121"/>
      <c r="K36" s="45"/>
      <c r="L36" s="47"/>
      <c r="M36" s="45"/>
      <c r="N36" s="47"/>
      <c r="O36" s="45"/>
      <c r="P36" s="47"/>
      <c r="Q36" s="110"/>
      <c r="R36" s="47"/>
      <c r="S36" s="45"/>
      <c r="T36" s="47"/>
      <c r="U36" s="45"/>
      <c r="V36" s="47"/>
      <c r="W36" s="45"/>
      <c r="X36" s="47"/>
      <c r="Y36" s="45"/>
      <c r="Z36" s="47"/>
      <c r="AA36" s="45"/>
      <c r="AB36" s="47"/>
      <c r="AC36" s="110"/>
      <c r="AD36" s="47"/>
      <c r="AE36" s="45"/>
      <c r="AF36" s="47"/>
      <c r="AG36" s="110"/>
      <c r="AH36" s="47"/>
      <c r="AI36" s="45"/>
      <c r="AJ36" s="47"/>
      <c r="AK36" s="110"/>
      <c r="AL36" s="47"/>
      <c r="AM36" s="111"/>
      <c r="AN36" s="55"/>
      <c r="AO36" s="112"/>
      <c r="AP36" s="113"/>
      <c r="AQ36" s="113"/>
      <c r="AR36" s="113"/>
      <c r="AS36" s="112"/>
      <c r="AT36" s="37"/>
      <c r="AU36" s="38"/>
      <c r="AV36" s="38"/>
      <c r="AW36" s="38"/>
      <c r="AX36" s="38"/>
      <c r="AY36" s="38"/>
      <c r="AZ36" s="38"/>
      <c r="BA36" s="38"/>
      <c r="BB36" s="38"/>
      <c r="BC36" s="8"/>
      <c r="BD36" s="8"/>
      <c r="BE36" s="8"/>
      <c r="BF36" s="8"/>
      <c r="BG36" s="8"/>
      <c r="BX36" s="2"/>
      <c r="CB36" s="39"/>
      <c r="CG36" s="40">
        <v>0</v>
      </c>
      <c r="CH36" s="40">
        <v>0</v>
      </c>
      <c r="CI36" s="40"/>
      <c r="CJ36" s="40"/>
    </row>
    <row r="37" spans="1:88" ht="16.350000000000001" customHeight="1" x14ac:dyDescent="0.2">
      <c r="A37" s="62" t="s">
        <v>57</v>
      </c>
      <c r="B37" s="42">
        <f t="shared" si="2"/>
        <v>0</v>
      </c>
      <c r="C37" s="43">
        <f t="shared" si="4"/>
        <v>0</v>
      </c>
      <c r="D37" s="44">
        <f t="shared" si="4"/>
        <v>0</v>
      </c>
      <c r="E37" s="45"/>
      <c r="F37" s="46"/>
      <c r="G37" s="45"/>
      <c r="H37" s="47"/>
      <c r="I37" s="45"/>
      <c r="J37" s="47"/>
      <c r="K37" s="45"/>
      <c r="L37" s="47"/>
      <c r="M37" s="45"/>
      <c r="N37" s="47"/>
      <c r="O37" s="45"/>
      <c r="P37" s="47"/>
      <c r="Q37" s="110"/>
      <c r="R37" s="47"/>
      <c r="S37" s="45"/>
      <c r="T37" s="47"/>
      <c r="U37" s="45"/>
      <c r="V37" s="47"/>
      <c r="W37" s="45"/>
      <c r="X37" s="47"/>
      <c r="Y37" s="45"/>
      <c r="Z37" s="47"/>
      <c r="AA37" s="45"/>
      <c r="AB37" s="47"/>
      <c r="AC37" s="110"/>
      <c r="AD37" s="47"/>
      <c r="AE37" s="45"/>
      <c r="AF37" s="47"/>
      <c r="AG37" s="110"/>
      <c r="AH37" s="47"/>
      <c r="AI37" s="45"/>
      <c r="AJ37" s="47"/>
      <c r="AK37" s="110"/>
      <c r="AL37" s="47"/>
      <c r="AM37" s="111"/>
      <c r="AN37" s="55"/>
      <c r="AO37" s="52"/>
      <c r="AP37" s="51"/>
      <c r="AQ37" s="51"/>
      <c r="AR37" s="51"/>
      <c r="AS37" s="52"/>
      <c r="AT37" s="37"/>
      <c r="AU37" s="38"/>
      <c r="AV37" s="38"/>
      <c r="AW37" s="38"/>
      <c r="AX37" s="38"/>
      <c r="AY37" s="38"/>
      <c r="AZ37" s="38"/>
      <c r="BA37" s="38"/>
      <c r="BB37" s="38"/>
      <c r="BC37" s="8"/>
      <c r="BD37" s="8"/>
      <c r="BE37" s="8"/>
      <c r="BF37" s="8"/>
      <c r="BG37" s="8"/>
      <c r="BX37" s="2"/>
      <c r="CG37" s="40">
        <v>0</v>
      </c>
      <c r="CH37" s="40">
        <v>0</v>
      </c>
      <c r="CI37" s="40"/>
      <c r="CJ37" s="40"/>
    </row>
    <row r="38" spans="1:88" ht="16.350000000000001" customHeight="1" x14ac:dyDescent="0.2">
      <c r="A38" s="62" t="s">
        <v>58</v>
      </c>
      <c r="B38" s="42">
        <f>SUM(C38:D38)</f>
        <v>0</v>
      </c>
      <c r="C38" s="43">
        <f>SUM(E38+G38+I38+K38+M38+O38+Q38+S38+U38+W38+Y38+AA38+AC38+AE38+AG38+AI38+AK38+AM38)</f>
        <v>0</v>
      </c>
      <c r="D38" s="44">
        <f>SUM(F38+H38+J38+L38+N38+P38+R38+T38+V38+X38+Z38+AB38+AD38+AF38+AH38+AJ38+AL38+AN38)</f>
        <v>0</v>
      </c>
      <c r="E38" s="45"/>
      <c r="F38" s="46"/>
      <c r="G38" s="45"/>
      <c r="H38" s="47"/>
      <c r="I38" s="45"/>
      <c r="J38" s="47"/>
      <c r="K38" s="45"/>
      <c r="L38" s="47"/>
      <c r="M38" s="45"/>
      <c r="N38" s="47"/>
      <c r="O38" s="45"/>
      <c r="P38" s="47"/>
      <c r="Q38" s="110"/>
      <c r="R38" s="47"/>
      <c r="S38" s="45"/>
      <c r="T38" s="47"/>
      <c r="U38" s="45"/>
      <c r="V38" s="47"/>
      <c r="W38" s="45"/>
      <c r="X38" s="47"/>
      <c r="Y38" s="45"/>
      <c r="Z38" s="47"/>
      <c r="AA38" s="45"/>
      <c r="AB38" s="47"/>
      <c r="AC38" s="110"/>
      <c r="AD38" s="47"/>
      <c r="AE38" s="45"/>
      <c r="AF38" s="47"/>
      <c r="AG38" s="110"/>
      <c r="AH38" s="47"/>
      <c r="AI38" s="45"/>
      <c r="AJ38" s="47"/>
      <c r="AK38" s="110"/>
      <c r="AL38" s="47"/>
      <c r="AM38" s="111"/>
      <c r="AN38" s="55"/>
      <c r="AO38" s="52"/>
      <c r="AP38" s="51"/>
      <c r="AQ38" s="51"/>
      <c r="AR38" s="51"/>
      <c r="AS38" s="52"/>
      <c r="AT38" s="37"/>
      <c r="AU38" s="38"/>
      <c r="AV38" s="38"/>
      <c r="AW38" s="38"/>
      <c r="AX38" s="38"/>
      <c r="AY38" s="38"/>
      <c r="AZ38" s="38"/>
      <c r="BA38" s="38"/>
      <c r="BB38" s="38"/>
      <c r="BC38" s="8"/>
      <c r="BD38" s="8"/>
      <c r="BE38" s="8"/>
      <c r="BF38" s="8"/>
      <c r="BG38" s="8"/>
      <c r="BX38" s="2"/>
      <c r="CG38" s="40"/>
      <c r="CH38" s="40"/>
      <c r="CI38" s="40"/>
      <c r="CJ38" s="40"/>
    </row>
    <row r="39" spans="1:88" ht="16.350000000000001" customHeight="1" x14ac:dyDescent="0.2">
      <c r="A39" s="62" t="s">
        <v>59</v>
      </c>
      <c r="B39" s="42">
        <f>SUM(C39:D39)</f>
        <v>0</v>
      </c>
      <c r="C39" s="43">
        <f>SUM(E39+G39+I39+K39+M39+O39+Q39+S39+U39+W39+Y39+AA39+AC39+AE39+AG39+AI39+AK39+AM39)</f>
        <v>0</v>
      </c>
      <c r="D39" s="44">
        <f>SUM(F39+H39+J39+L39+N39+P39+R39+T39+V39+X39+Z39+AB39+AD39+AF39+AH39+AJ39+AL39+AN39)</f>
        <v>0</v>
      </c>
      <c r="E39" s="45"/>
      <c r="F39" s="46"/>
      <c r="G39" s="45"/>
      <c r="H39" s="47"/>
      <c r="I39" s="45"/>
      <c r="J39" s="47"/>
      <c r="K39" s="45"/>
      <c r="L39" s="47"/>
      <c r="M39" s="45"/>
      <c r="N39" s="47"/>
      <c r="O39" s="45"/>
      <c r="P39" s="47"/>
      <c r="Q39" s="110"/>
      <c r="R39" s="47"/>
      <c r="S39" s="45"/>
      <c r="T39" s="47"/>
      <c r="U39" s="45"/>
      <c r="V39" s="47"/>
      <c r="W39" s="45"/>
      <c r="X39" s="47"/>
      <c r="Y39" s="45"/>
      <c r="Z39" s="47"/>
      <c r="AA39" s="45"/>
      <c r="AB39" s="47"/>
      <c r="AC39" s="110"/>
      <c r="AD39" s="47"/>
      <c r="AE39" s="45"/>
      <c r="AF39" s="47"/>
      <c r="AG39" s="110"/>
      <c r="AH39" s="47"/>
      <c r="AI39" s="45"/>
      <c r="AJ39" s="47"/>
      <c r="AK39" s="110"/>
      <c r="AL39" s="47"/>
      <c r="AM39" s="111"/>
      <c r="AN39" s="55"/>
      <c r="AO39" s="52"/>
      <c r="AP39" s="51"/>
      <c r="AQ39" s="51"/>
      <c r="AR39" s="51"/>
      <c r="AS39" s="52"/>
      <c r="AT39" s="37"/>
      <c r="AU39" s="38"/>
      <c r="AV39" s="38"/>
      <c r="AW39" s="38"/>
      <c r="AX39" s="38"/>
      <c r="AY39" s="38"/>
      <c r="AZ39" s="38"/>
      <c r="BA39" s="38"/>
      <c r="BB39" s="38"/>
      <c r="BC39" s="8"/>
      <c r="BD39" s="8"/>
      <c r="BE39" s="8"/>
      <c r="BF39" s="8"/>
      <c r="BG39" s="8"/>
      <c r="BX39" s="2"/>
      <c r="CG39" s="40"/>
      <c r="CH39" s="40"/>
      <c r="CI39" s="40"/>
      <c r="CJ39" s="40"/>
    </row>
    <row r="40" spans="1:88" ht="16.350000000000001" customHeight="1" x14ac:dyDescent="0.2">
      <c r="A40" s="62" t="s">
        <v>60</v>
      </c>
      <c r="B40" s="42">
        <f t="shared" si="2"/>
        <v>0</v>
      </c>
      <c r="C40" s="43">
        <f t="shared" si="4"/>
        <v>0</v>
      </c>
      <c r="D40" s="44">
        <f t="shared" si="4"/>
        <v>0</v>
      </c>
      <c r="E40" s="45"/>
      <c r="F40" s="46"/>
      <c r="G40" s="45"/>
      <c r="H40" s="47"/>
      <c r="I40" s="45"/>
      <c r="J40" s="47"/>
      <c r="K40" s="45"/>
      <c r="L40" s="47"/>
      <c r="M40" s="45"/>
      <c r="N40" s="47"/>
      <c r="O40" s="45"/>
      <c r="P40" s="47"/>
      <c r="Q40" s="110"/>
      <c r="R40" s="47"/>
      <c r="S40" s="45"/>
      <c r="T40" s="47"/>
      <c r="U40" s="45"/>
      <c r="V40" s="47"/>
      <c r="W40" s="45"/>
      <c r="X40" s="47"/>
      <c r="Y40" s="45"/>
      <c r="Z40" s="47"/>
      <c r="AA40" s="45"/>
      <c r="AB40" s="47"/>
      <c r="AC40" s="110"/>
      <c r="AD40" s="47"/>
      <c r="AE40" s="45"/>
      <c r="AF40" s="47"/>
      <c r="AG40" s="110"/>
      <c r="AH40" s="47"/>
      <c r="AI40" s="45"/>
      <c r="AJ40" s="47"/>
      <c r="AK40" s="110"/>
      <c r="AL40" s="47"/>
      <c r="AM40" s="111"/>
      <c r="AN40" s="55"/>
      <c r="AO40" s="52"/>
      <c r="AP40" s="51"/>
      <c r="AQ40" s="51"/>
      <c r="AR40" s="51"/>
      <c r="AS40" s="52"/>
      <c r="AT40" s="37"/>
      <c r="AU40" s="38"/>
      <c r="AV40" s="38"/>
      <c r="AW40" s="38"/>
      <c r="AX40" s="38"/>
      <c r="AY40" s="38"/>
      <c r="AZ40" s="38"/>
      <c r="BA40" s="38"/>
      <c r="BB40" s="38"/>
      <c r="BC40" s="8"/>
      <c r="BD40" s="8"/>
      <c r="BE40" s="8"/>
      <c r="BF40" s="8"/>
      <c r="BG40" s="8"/>
      <c r="BX40" s="2"/>
      <c r="CG40" s="40"/>
      <c r="CH40" s="40"/>
      <c r="CI40" s="40"/>
      <c r="CJ40" s="40"/>
    </row>
    <row r="41" spans="1:88" ht="16.350000000000001" customHeight="1" x14ac:dyDescent="0.2">
      <c r="A41" s="62" t="s">
        <v>61</v>
      </c>
      <c r="B41" s="42">
        <f t="shared" si="2"/>
        <v>0</v>
      </c>
      <c r="C41" s="43">
        <f t="shared" si="4"/>
        <v>0</v>
      </c>
      <c r="D41" s="44">
        <f t="shared" si="4"/>
        <v>0</v>
      </c>
      <c r="E41" s="45"/>
      <c r="F41" s="46"/>
      <c r="G41" s="45"/>
      <c r="H41" s="47"/>
      <c r="I41" s="45"/>
      <c r="J41" s="47"/>
      <c r="K41" s="45"/>
      <c r="L41" s="47"/>
      <c r="M41" s="45"/>
      <c r="N41" s="47"/>
      <c r="O41" s="45"/>
      <c r="P41" s="47"/>
      <c r="Q41" s="110"/>
      <c r="R41" s="47"/>
      <c r="S41" s="45"/>
      <c r="T41" s="47"/>
      <c r="U41" s="45"/>
      <c r="V41" s="47"/>
      <c r="W41" s="45"/>
      <c r="X41" s="47"/>
      <c r="Y41" s="45"/>
      <c r="Z41" s="47"/>
      <c r="AA41" s="45"/>
      <c r="AB41" s="47"/>
      <c r="AC41" s="110"/>
      <c r="AD41" s="47"/>
      <c r="AE41" s="45"/>
      <c r="AF41" s="47"/>
      <c r="AG41" s="110"/>
      <c r="AH41" s="47"/>
      <c r="AI41" s="45"/>
      <c r="AJ41" s="47"/>
      <c r="AK41" s="110"/>
      <c r="AL41" s="47"/>
      <c r="AM41" s="111"/>
      <c r="AN41" s="55"/>
      <c r="AO41" s="75"/>
      <c r="AP41" s="74"/>
      <c r="AQ41" s="74"/>
      <c r="AR41" s="74"/>
      <c r="AS41" s="75"/>
      <c r="AT41" s="37"/>
      <c r="AU41" s="38"/>
      <c r="AV41" s="38"/>
      <c r="AW41" s="38"/>
      <c r="AX41" s="38"/>
      <c r="AY41" s="38"/>
      <c r="AZ41" s="38"/>
      <c r="BA41" s="38"/>
      <c r="BB41" s="38"/>
      <c r="BC41" s="8"/>
      <c r="BD41" s="8"/>
      <c r="BE41" s="8"/>
      <c r="BF41" s="8"/>
      <c r="BG41" s="8"/>
      <c r="BX41" s="2"/>
      <c r="CG41" s="40"/>
      <c r="CH41" s="40"/>
      <c r="CI41" s="40"/>
      <c r="CJ41" s="40"/>
    </row>
    <row r="42" spans="1:88" ht="16.350000000000001" customHeight="1" x14ac:dyDescent="0.2">
      <c r="A42" s="62" t="s">
        <v>62</v>
      </c>
      <c r="B42" s="42">
        <f t="shared" si="2"/>
        <v>0</v>
      </c>
      <c r="C42" s="43">
        <f t="shared" si="4"/>
        <v>0</v>
      </c>
      <c r="D42" s="44">
        <f t="shared" si="4"/>
        <v>0</v>
      </c>
      <c r="E42" s="45"/>
      <c r="F42" s="46"/>
      <c r="G42" s="45"/>
      <c r="H42" s="47"/>
      <c r="I42" s="45"/>
      <c r="J42" s="47"/>
      <c r="K42" s="45"/>
      <c r="L42" s="47"/>
      <c r="M42" s="45"/>
      <c r="N42" s="47"/>
      <c r="O42" s="45"/>
      <c r="P42" s="47"/>
      <c r="Q42" s="110"/>
      <c r="R42" s="47"/>
      <c r="S42" s="45"/>
      <c r="T42" s="47"/>
      <c r="U42" s="45"/>
      <c r="V42" s="47"/>
      <c r="W42" s="45"/>
      <c r="X42" s="47"/>
      <c r="Y42" s="45"/>
      <c r="Z42" s="47"/>
      <c r="AA42" s="45"/>
      <c r="AB42" s="47"/>
      <c r="AC42" s="110"/>
      <c r="AD42" s="47"/>
      <c r="AE42" s="45"/>
      <c r="AF42" s="47"/>
      <c r="AG42" s="110"/>
      <c r="AH42" s="47"/>
      <c r="AI42" s="45"/>
      <c r="AJ42" s="47"/>
      <c r="AK42" s="110"/>
      <c r="AL42" s="47"/>
      <c r="AM42" s="111"/>
      <c r="AN42" s="55"/>
      <c r="AO42" s="75"/>
      <c r="AP42" s="74"/>
      <c r="AQ42" s="74"/>
      <c r="AR42" s="74"/>
      <c r="AS42" s="75"/>
      <c r="AT42" s="37"/>
      <c r="AU42" s="38"/>
      <c r="AV42" s="38"/>
      <c r="AW42" s="38"/>
      <c r="AX42" s="38"/>
      <c r="AY42" s="38"/>
      <c r="AZ42" s="38"/>
      <c r="BA42" s="38"/>
      <c r="BB42" s="38"/>
      <c r="BC42" s="8"/>
      <c r="BD42" s="8"/>
      <c r="BE42" s="8"/>
      <c r="BF42" s="8"/>
      <c r="BG42" s="8"/>
      <c r="BX42" s="2"/>
      <c r="CG42" s="40"/>
      <c r="CH42" s="40"/>
      <c r="CI42" s="40"/>
      <c r="CJ42" s="40"/>
    </row>
    <row r="43" spans="1:88" ht="16.350000000000001" customHeight="1" x14ac:dyDescent="0.2">
      <c r="A43" s="62" t="s">
        <v>63</v>
      </c>
      <c r="B43" s="42">
        <f t="shared" si="2"/>
        <v>0</v>
      </c>
      <c r="C43" s="43">
        <f t="shared" si="4"/>
        <v>0</v>
      </c>
      <c r="D43" s="44">
        <f t="shared" si="4"/>
        <v>0</v>
      </c>
      <c r="E43" s="45"/>
      <c r="F43" s="46"/>
      <c r="G43" s="45"/>
      <c r="H43" s="47"/>
      <c r="I43" s="45"/>
      <c r="J43" s="47"/>
      <c r="K43" s="45"/>
      <c r="L43" s="47"/>
      <c r="M43" s="45"/>
      <c r="N43" s="47"/>
      <c r="O43" s="45"/>
      <c r="P43" s="47"/>
      <c r="Q43" s="110"/>
      <c r="R43" s="47"/>
      <c r="S43" s="45"/>
      <c r="T43" s="47"/>
      <c r="U43" s="45"/>
      <c r="V43" s="47"/>
      <c r="W43" s="45"/>
      <c r="X43" s="47"/>
      <c r="Y43" s="45"/>
      <c r="Z43" s="47"/>
      <c r="AA43" s="45"/>
      <c r="AB43" s="47"/>
      <c r="AC43" s="110"/>
      <c r="AD43" s="47"/>
      <c r="AE43" s="45"/>
      <c r="AF43" s="47"/>
      <c r="AG43" s="110"/>
      <c r="AH43" s="47"/>
      <c r="AI43" s="45"/>
      <c r="AJ43" s="47"/>
      <c r="AK43" s="110"/>
      <c r="AL43" s="47"/>
      <c r="AM43" s="111"/>
      <c r="AN43" s="55"/>
      <c r="AO43" s="75"/>
      <c r="AP43" s="74"/>
      <c r="AQ43" s="74"/>
      <c r="AR43" s="74"/>
      <c r="AS43" s="75"/>
      <c r="AT43" s="37"/>
      <c r="AU43" s="38"/>
      <c r="AV43" s="38"/>
      <c r="AW43" s="38"/>
      <c r="AX43" s="38"/>
      <c r="AY43" s="38"/>
      <c r="AZ43" s="38"/>
      <c r="BA43" s="38"/>
      <c r="BB43" s="38"/>
      <c r="BC43" s="8"/>
      <c r="BD43" s="8"/>
      <c r="BE43" s="8"/>
      <c r="BF43" s="8"/>
      <c r="BG43" s="8"/>
      <c r="BX43" s="2"/>
      <c r="CG43" s="40"/>
      <c r="CH43" s="40"/>
      <c r="CI43" s="40"/>
      <c r="CJ43" s="40"/>
    </row>
    <row r="44" spans="1:88" ht="16.350000000000001" customHeight="1" x14ac:dyDescent="0.2">
      <c r="A44" s="122" t="s">
        <v>64</v>
      </c>
      <c r="B44" s="123">
        <f t="shared" si="2"/>
        <v>0</v>
      </c>
      <c r="C44" s="124">
        <f t="shared" si="4"/>
        <v>0</v>
      </c>
      <c r="D44" s="125">
        <f t="shared" si="4"/>
        <v>0</v>
      </c>
      <c r="E44" s="88"/>
      <c r="F44" s="89"/>
      <c r="G44" s="88"/>
      <c r="H44" s="87"/>
      <c r="I44" s="88"/>
      <c r="J44" s="87"/>
      <c r="K44" s="88"/>
      <c r="L44" s="87"/>
      <c r="M44" s="88"/>
      <c r="N44" s="87"/>
      <c r="O44" s="88"/>
      <c r="P44" s="87"/>
      <c r="Q44" s="126"/>
      <c r="R44" s="87"/>
      <c r="S44" s="88"/>
      <c r="T44" s="87"/>
      <c r="U44" s="88"/>
      <c r="V44" s="87"/>
      <c r="W44" s="88"/>
      <c r="X44" s="87"/>
      <c r="Y44" s="88"/>
      <c r="Z44" s="87"/>
      <c r="AA44" s="88"/>
      <c r="AB44" s="87"/>
      <c r="AC44" s="126"/>
      <c r="AD44" s="87"/>
      <c r="AE44" s="88"/>
      <c r="AF44" s="87"/>
      <c r="AG44" s="126"/>
      <c r="AH44" s="87"/>
      <c r="AI44" s="88"/>
      <c r="AJ44" s="87"/>
      <c r="AK44" s="126"/>
      <c r="AL44" s="87"/>
      <c r="AM44" s="127"/>
      <c r="AN44" s="92"/>
      <c r="AO44" s="94"/>
      <c r="AP44" s="93"/>
      <c r="AQ44" s="93"/>
      <c r="AR44" s="93"/>
      <c r="AS44" s="94"/>
      <c r="AT44" s="37"/>
      <c r="AU44" s="38"/>
      <c r="AV44" s="38"/>
      <c r="AW44" s="38"/>
      <c r="AX44" s="38"/>
      <c r="AY44" s="38"/>
      <c r="AZ44" s="38"/>
      <c r="BA44" s="38"/>
      <c r="BB44" s="38"/>
      <c r="BC44" s="8"/>
      <c r="BD44" s="8"/>
      <c r="BE44" s="8"/>
      <c r="BF44" s="8"/>
      <c r="BG44" s="8"/>
      <c r="BX44" s="2"/>
      <c r="CG44" s="40"/>
      <c r="CH44" s="40"/>
      <c r="CI44" s="40"/>
      <c r="CJ44" s="40"/>
    </row>
    <row r="45" spans="1:88" ht="31.35" customHeight="1" x14ac:dyDescent="0.2">
      <c r="A45" s="9" t="s">
        <v>65</v>
      </c>
      <c r="B45" s="9"/>
      <c r="C45" s="9"/>
      <c r="D45" s="9"/>
      <c r="E45" s="9"/>
      <c r="F45" s="9"/>
      <c r="G45" s="9"/>
      <c r="H45" s="9"/>
      <c r="I45" s="10"/>
      <c r="J45" s="10"/>
      <c r="K45" s="10"/>
      <c r="L45" s="10"/>
      <c r="M45" s="10"/>
      <c r="N45" s="6"/>
      <c r="O45" s="6"/>
      <c r="P45" s="6"/>
      <c r="Q45" s="6"/>
      <c r="R45" s="6"/>
      <c r="S45" s="6"/>
      <c r="T45" s="6"/>
      <c r="U45" s="6"/>
      <c r="V45" s="6"/>
      <c r="W45" s="6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28"/>
      <c r="AP45" s="129"/>
      <c r="AQ45" s="1378"/>
      <c r="AR45" s="1379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CG45" s="40"/>
      <c r="CH45" s="40"/>
      <c r="CI45" s="40"/>
      <c r="CJ45" s="40"/>
    </row>
    <row r="46" spans="1:88" ht="16.350000000000001" customHeight="1" x14ac:dyDescent="0.25">
      <c r="A46" s="3669" t="s">
        <v>49</v>
      </c>
      <c r="B46" s="3668" t="s">
        <v>4</v>
      </c>
      <c r="C46" s="3676" t="s">
        <v>66</v>
      </c>
      <c r="D46" s="3678"/>
      <c r="E46" s="3678"/>
      <c r="F46" s="3677"/>
      <c r="G46" s="3676" t="s">
        <v>67</v>
      </c>
      <c r="H46" s="3678"/>
      <c r="I46" s="3678"/>
      <c r="J46" s="3677"/>
      <c r="K46" s="6"/>
      <c r="L46" s="2973"/>
      <c r="M46" s="2973"/>
      <c r="N46" s="2973"/>
      <c r="O46" s="2973"/>
      <c r="P46" s="2973"/>
      <c r="Q46" s="2973"/>
      <c r="R46" s="2973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1380"/>
      <c r="AR46" s="133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CG46" s="40"/>
      <c r="CH46" s="40"/>
      <c r="CI46" s="40"/>
      <c r="CJ46" s="40"/>
    </row>
    <row r="47" spans="1:88" ht="27.75" customHeight="1" x14ac:dyDescent="0.2">
      <c r="A47" s="3670"/>
      <c r="B47" s="3610"/>
      <c r="C47" s="1381" t="s">
        <v>68</v>
      </c>
      <c r="D47" s="1381" t="s">
        <v>69</v>
      </c>
      <c r="E47" s="1348" t="s">
        <v>70</v>
      </c>
      <c r="F47" s="1349" t="s">
        <v>71</v>
      </c>
      <c r="G47" s="1381" t="s">
        <v>68</v>
      </c>
      <c r="H47" s="1381" t="s">
        <v>69</v>
      </c>
      <c r="I47" s="1348" t="s">
        <v>70</v>
      </c>
      <c r="J47" s="1349" t="s">
        <v>71</v>
      </c>
      <c r="K47" s="6"/>
      <c r="L47" s="1192"/>
      <c r="M47" s="1192"/>
      <c r="N47" s="1382"/>
      <c r="O47" s="1192"/>
      <c r="P47" s="1192"/>
      <c r="Q47" s="1192"/>
      <c r="R47" s="1192"/>
      <c r="S47" s="1192"/>
      <c r="T47" s="1192"/>
      <c r="U47" s="1192"/>
      <c r="V47" s="1192"/>
      <c r="W47" s="1192"/>
      <c r="X47" s="1192"/>
      <c r="Y47" s="1192"/>
      <c r="Z47" s="1192"/>
      <c r="AA47" s="1192"/>
      <c r="AB47" s="1192"/>
      <c r="AC47" s="1192"/>
      <c r="AD47" s="1192"/>
      <c r="AE47" s="1192"/>
      <c r="AF47" s="1192"/>
      <c r="AG47" s="1192"/>
      <c r="AH47" s="1192"/>
      <c r="AI47" s="1192"/>
      <c r="AJ47" s="1192"/>
      <c r="AK47" s="1192"/>
      <c r="AL47" s="1192"/>
      <c r="AM47" s="1192"/>
      <c r="AN47" s="1192"/>
      <c r="AO47" s="1192"/>
      <c r="AP47" s="1192"/>
      <c r="AQ47" s="1383"/>
      <c r="AR47" s="1383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CG47" s="40"/>
      <c r="CH47" s="40"/>
      <c r="CI47" s="40"/>
      <c r="CJ47" s="40"/>
    </row>
    <row r="48" spans="1:88" ht="16.350000000000001" customHeight="1" x14ac:dyDescent="0.2">
      <c r="A48" s="138" t="s">
        <v>72</v>
      </c>
      <c r="B48" s="139">
        <f>SUM(C48:J48)</f>
        <v>0</v>
      </c>
      <c r="C48" s="1336"/>
      <c r="D48" s="1384"/>
      <c r="E48" s="1384"/>
      <c r="F48" s="1337"/>
      <c r="G48" s="1336"/>
      <c r="H48" s="1384"/>
      <c r="I48" s="1384"/>
      <c r="J48" s="1359"/>
      <c r="K48" s="141"/>
      <c r="L48" s="1385"/>
      <c r="M48" s="1385"/>
      <c r="N48" s="1386"/>
      <c r="O48" s="1385"/>
      <c r="P48" s="1385"/>
      <c r="Q48" s="1385"/>
      <c r="R48" s="1385"/>
      <c r="S48" s="1385"/>
      <c r="T48" s="1385"/>
      <c r="U48" s="1385"/>
      <c r="V48" s="1385"/>
      <c r="W48" s="1385"/>
      <c r="X48" s="1387"/>
      <c r="Y48" s="1387"/>
      <c r="Z48" s="1387"/>
      <c r="AA48" s="1387"/>
      <c r="AB48" s="1387"/>
      <c r="AC48" s="1387"/>
      <c r="AD48" s="1387"/>
      <c r="AE48" s="1387"/>
      <c r="AF48" s="1387"/>
      <c r="AG48" s="1387"/>
      <c r="AH48" s="1387"/>
      <c r="AI48" s="1387"/>
      <c r="AJ48" s="1387"/>
      <c r="AK48" s="1387"/>
      <c r="AL48" s="1387"/>
      <c r="AM48" s="1387"/>
      <c r="AN48" s="1387"/>
      <c r="AO48" s="1387"/>
      <c r="AP48" s="1387"/>
      <c r="AQ48" s="1388"/>
      <c r="AR48" s="138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CG48" s="40"/>
      <c r="CH48" s="40"/>
      <c r="CI48" s="40"/>
      <c r="CJ48" s="40"/>
    </row>
    <row r="49" spans="1:88" ht="16.350000000000001" customHeight="1" x14ac:dyDescent="0.2">
      <c r="A49" s="82" t="s">
        <v>73</v>
      </c>
      <c r="B49" s="144">
        <f>SUM(C49:J49)</f>
        <v>0</v>
      </c>
      <c r="C49" s="88"/>
      <c r="D49" s="145"/>
      <c r="E49" s="145"/>
      <c r="F49" s="89"/>
      <c r="G49" s="88"/>
      <c r="H49" s="145"/>
      <c r="I49" s="145"/>
      <c r="J49" s="87"/>
      <c r="K49" s="141"/>
      <c r="L49" s="1385"/>
      <c r="M49" s="1385"/>
      <c r="N49" s="1389"/>
      <c r="O49" s="1385"/>
      <c r="P49" s="1385"/>
      <c r="Q49" s="1385"/>
      <c r="R49" s="1385"/>
      <c r="S49" s="1385"/>
      <c r="T49" s="1385"/>
      <c r="U49" s="1385"/>
      <c r="V49" s="1385"/>
      <c r="W49" s="1385"/>
      <c r="X49" s="1387"/>
      <c r="Y49" s="1387"/>
      <c r="Z49" s="1387"/>
      <c r="AA49" s="1387"/>
      <c r="AB49" s="1387"/>
      <c r="AC49" s="1387"/>
      <c r="AD49" s="1387"/>
      <c r="AE49" s="1387"/>
      <c r="AF49" s="1387"/>
      <c r="AG49" s="1387"/>
      <c r="AH49" s="1387"/>
      <c r="AI49" s="1387"/>
      <c r="AJ49" s="1387"/>
      <c r="AK49" s="1387"/>
      <c r="AL49" s="1387"/>
      <c r="AM49" s="1387"/>
      <c r="AN49" s="1387"/>
      <c r="AO49" s="1387"/>
      <c r="AP49" s="1387"/>
      <c r="AQ49" s="1388"/>
      <c r="AR49" s="138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CG49" s="40"/>
      <c r="CH49" s="40"/>
      <c r="CI49" s="40"/>
      <c r="CJ49" s="40"/>
    </row>
    <row r="50" spans="1:88" ht="31.35" customHeight="1" x14ac:dyDescent="0.2">
      <c r="A50" s="1390" t="s">
        <v>74</v>
      </c>
      <c r="B50" s="1390"/>
      <c r="C50" s="1390"/>
      <c r="D50" s="1390"/>
      <c r="E50" s="1390"/>
      <c r="F50" s="1390"/>
      <c r="G50" s="1391"/>
      <c r="H50" s="1391"/>
      <c r="I50" s="1391"/>
      <c r="J50" s="1391"/>
      <c r="K50" s="1391"/>
      <c r="L50" s="1391"/>
      <c r="M50" s="1391"/>
      <c r="N50" s="1391"/>
      <c r="O50" s="1392"/>
      <c r="P50" s="1390"/>
      <c r="Q50" s="1391"/>
      <c r="R50" s="1391"/>
      <c r="S50" s="1392"/>
      <c r="T50" s="1390"/>
      <c r="U50" s="1391"/>
      <c r="V50" s="1392"/>
      <c r="W50" s="1390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1387"/>
      <c r="AM50" s="1393"/>
      <c r="AN50" s="1393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CG50" s="40"/>
      <c r="CH50" s="40"/>
      <c r="CI50" s="40"/>
      <c r="CJ50" s="40"/>
    </row>
    <row r="51" spans="1:88" ht="16.350000000000001" customHeight="1" x14ac:dyDescent="0.2">
      <c r="A51" s="3669" t="s">
        <v>75</v>
      </c>
      <c r="B51" s="3661" t="s">
        <v>32</v>
      </c>
      <c r="C51" s="3319"/>
      <c r="D51" s="3657"/>
      <c r="E51" s="3663" t="s">
        <v>5</v>
      </c>
      <c r="F51" s="3664"/>
      <c r="G51" s="3664"/>
      <c r="H51" s="3664"/>
      <c r="I51" s="3664"/>
      <c r="J51" s="3664"/>
      <c r="K51" s="3664"/>
      <c r="L51" s="3664"/>
      <c r="M51" s="3664"/>
      <c r="N51" s="3664"/>
      <c r="O51" s="3664"/>
      <c r="P51" s="3664"/>
      <c r="Q51" s="3664"/>
      <c r="R51" s="3664"/>
      <c r="S51" s="3664"/>
      <c r="T51" s="3664"/>
      <c r="U51" s="3664"/>
      <c r="V51" s="3671"/>
      <c r="W51" s="3668" t="s">
        <v>6</v>
      </c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CG51" s="40"/>
      <c r="CH51" s="40"/>
      <c r="CI51" s="40"/>
      <c r="CJ51" s="40"/>
    </row>
    <row r="52" spans="1:88" ht="16.350000000000001" customHeight="1" x14ac:dyDescent="0.2">
      <c r="A52" s="2888"/>
      <c r="B52" s="3662"/>
      <c r="C52" s="2993"/>
      <c r="D52" s="3658"/>
      <c r="E52" s="3668" t="s">
        <v>11</v>
      </c>
      <c r="F52" s="3319" t="s">
        <v>12</v>
      </c>
      <c r="G52" s="3668" t="s">
        <v>13</v>
      </c>
      <c r="H52" s="3319" t="s">
        <v>14</v>
      </c>
      <c r="I52" s="3668" t="s">
        <v>15</v>
      </c>
      <c r="J52" s="3319" t="s">
        <v>16</v>
      </c>
      <c r="K52" s="3668" t="s">
        <v>17</v>
      </c>
      <c r="L52" s="3319" t="s">
        <v>18</v>
      </c>
      <c r="M52" s="3668" t="s">
        <v>19</v>
      </c>
      <c r="N52" s="3319" t="s">
        <v>20</v>
      </c>
      <c r="O52" s="3668" t="s">
        <v>21</v>
      </c>
      <c r="P52" s="3319" t="s">
        <v>22</v>
      </c>
      <c r="Q52" s="3668" t="s">
        <v>23</v>
      </c>
      <c r="R52" s="3319" t="s">
        <v>24</v>
      </c>
      <c r="S52" s="3668" t="s">
        <v>25</v>
      </c>
      <c r="T52" s="3319" t="s">
        <v>26</v>
      </c>
      <c r="U52" s="3668" t="s">
        <v>27</v>
      </c>
      <c r="V52" s="3657" t="s">
        <v>28</v>
      </c>
      <c r="W52" s="2871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CG52" s="40"/>
      <c r="CH52" s="40"/>
      <c r="CI52" s="40"/>
      <c r="CJ52" s="40"/>
    </row>
    <row r="53" spans="1:88" ht="16.350000000000001" customHeight="1" x14ac:dyDescent="0.2">
      <c r="A53" s="3670"/>
      <c r="B53" s="1394" t="s">
        <v>29</v>
      </c>
      <c r="C53" s="1395" t="s">
        <v>30</v>
      </c>
      <c r="D53" s="1394" t="s">
        <v>31</v>
      </c>
      <c r="E53" s="3610"/>
      <c r="F53" s="2993"/>
      <c r="G53" s="3610"/>
      <c r="H53" s="2993"/>
      <c r="I53" s="3610"/>
      <c r="J53" s="2993"/>
      <c r="K53" s="3610"/>
      <c r="L53" s="2993"/>
      <c r="M53" s="3610"/>
      <c r="N53" s="2993"/>
      <c r="O53" s="3610"/>
      <c r="P53" s="2993"/>
      <c r="Q53" s="3610"/>
      <c r="R53" s="2993"/>
      <c r="S53" s="3610"/>
      <c r="T53" s="2993"/>
      <c r="U53" s="3610"/>
      <c r="V53" s="3658"/>
      <c r="W53" s="3610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CG53" s="40"/>
      <c r="CH53" s="40"/>
      <c r="CI53" s="40"/>
      <c r="CJ53" s="40"/>
    </row>
    <row r="54" spans="1:88" ht="16.350000000000001" customHeight="1" x14ac:dyDescent="0.2">
      <c r="A54" s="1396" t="s">
        <v>76</v>
      </c>
      <c r="B54" s="1397">
        <f>SUM(B55:B56)</f>
        <v>0</v>
      </c>
      <c r="C54" s="1398">
        <f>SUM(C55:C56)</f>
        <v>0</v>
      </c>
      <c r="D54" s="1399">
        <f t="shared" ref="D54:W54" si="5">SUM(D55:D56)</f>
        <v>0</v>
      </c>
      <c r="E54" s="1332">
        <f t="shared" si="5"/>
        <v>0</v>
      </c>
      <c r="F54" s="1400">
        <f t="shared" si="5"/>
        <v>0</v>
      </c>
      <c r="G54" s="1332">
        <f t="shared" si="5"/>
        <v>0</v>
      </c>
      <c r="H54" s="1400">
        <f t="shared" si="5"/>
        <v>0</v>
      </c>
      <c r="I54" s="1332">
        <f t="shared" si="5"/>
        <v>0</v>
      </c>
      <c r="J54" s="1400">
        <f t="shared" si="5"/>
        <v>0</v>
      </c>
      <c r="K54" s="1332">
        <f t="shared" si="5"/>
        <v>0</v>
      </c>
      <c r="L54" s="1400">
        <f t="shared" si="5"/>
        <v>0</v>
      </c>
      <c r="M54" s="1332">
        <f t="shared" si="5"/>
        <v>0</v>
      </c>
      <c r="N54" s="1400">
        <f t="shared" si="5"/>
        <v>0</v>
      </c>
      <c r="O54" s="1332">
        <f t="shared" si="5"/>
        <v>0</v>
      </c>
      <c r="P54" s="1400">
        <f t="shared" si="5"/>
        <v>0</v>
      </c>
      <c r="Q54" s="1332">
        <f t="shared" si="5"/>
        <v>0</v>
      </c>
      <c r="R54" s="1400">
        <f t="shared" si="5"/>
        <v>0</v>
      </c>
      <c r="S54" s="1332">
        <f t="shared" si="5"/>
        <v>0</v>
      </c>
      <c r="T54" s="1400">
        <f t="shared" si="5"/>
        <v>0</v>
      </c>
      <c r="U54" s="1332">
        <f t="shared" si="5"/>
        <v>0</v>
      </c>
      <c r="V54" s="1400">
        <f t="shared" si="5"/>
        <v>0</v>
      </c>
      <c r="W54" s="1332">
        <f t="shared" si="5"/>
        <v>0</v>
      </c>
      <c r="X54" s="100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CG54" s="40">
        <v>0</v>
      </c>
      <c r="CH54" s="40">
        <v>0</v>
      </c>
      <c r="CI54" s="40">
        <v>0</v>
      </c>
      <c r="CJ54" s="40"/>
    </row>
    <row r="55" spans="1:88" ht="16.350000000000001" customHeight="1" x14ac:dyDescent="0.2">
      <c r="A55" s="53" t="s">
        <v>72</v>
      </c>
      <c r="B55" s="158">
        <f>SUM(E55:V55)</f>
        <v>0</v>
      </c>
      <c r="C55" s="1401"/>
      <c r="D55" s="1402"/>
      <c r="E55" s="161"/>
      <c r="F55" s="111"/>
      <c r="G55" s="161"/>
      <c r="H55" s="111"/>
      <c r="I55" s="161"/>
      <c r="J55" s="111"/>
      <c r="K55" s="161"/>
      <c r="L55" s="111"/>
      <c r="M55" s="161"/>
      <c r="N55" s="111"/>
      <c r="O55" s="161"/>
      <c r="P55" s="111"/>
      <c r="Q55" s="161"/>
      <c r="R55" s="111"/>
      <c r="S55" s="161"/>
      <c r="T55" s="111"/>
      <c r="U55" s="161"/>
      <c r="V55" s="111"/>
      <c r="W55" s="161"/>
      <c r="X55" s="162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8"/>
      <c r="AK55" s="8"/>
      <c r="CA55" s="39"/>
      <c r="CC55" s="39"/>
      <c r="CG55" s="40">
        <v>0</v>
      </c>
      <c r="CH55" s="40">
        <v>0</v>
      </c>
      <c r="CI55" s="40">
        <v>0</v>
      </c>
      <c r="CJ55" s="40"/>
    </row>
    <row r="56" spans="1:88" ht="16.350000000000001" customHeight="1" x14ac:dyDescent="0.2">
      <c r="A56" s="163" t="s">
        <v>77</v>
      </c>
      <c r="B56" s="164">
        <f>SUM(E56:V56)</f>
        <v>0</v>
      </c>
      <c r="C56" s="1403"/>
      <c r="D56" s="1404"/>
      <c r="E56" s="167"/>
      <c r="F56" s="127"/>
      <c r="G56" s="167"/>
      <c r="H56" s="127"/>
      <c r="I56" s="167"/>
      <c r="J56" s="127"/>
      <c r="K56" s="167"/>
      <c r="L56" s="127"/>
      <c r="M56" s="167"/>
      <c r="N56" s="127"/>
      <c r="O56" s="167"/>
      <c r="P56" s="127"/>
      <c r="Q56" s="167"/>
      <c r="R56" s="127"/>
      <c r="S56" s="167"/>
      <c r="T56" s="127"/>
      <c r="U56" s="167"/>
      <c r="V56" s="127"/>
      <c r="W56" s="167"/>
      <c r="X56" s="162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8"/>
      <c r="AK56" s="8"/>
      <c r="CG56" s="40">
        <v>0</v>
      </c>
      <c r="CH56" s="40">
        <v>0</v>
      </c>
      <c r="CI56" s="40">
        <v>0</v>
      </c>
      <c r="CJ56" s="40"/>
    </row>
    <row r="57" spans="1:88" ht="16.350000000000001" customHeight="1" x14ac:dyDescent="0.2">
      <c r="A57" s="168" t="s">
        <v>78</v>
      </c>
      <c r="B57" s="169">
        <f>SUM(B58:B59)</f>
        <v>0</v>
      </c>
      <c r="C57" s="170">
        <f t="shared" ref="C57:W57" si="6">SUM(C58:C59)</f>
        <v>0</v>
      </c>
      <c r="D57" s="171">
        <f t="shared" si="6"/>
        <v>0</v>
      </c>
      <c r="E57" s="114">
        <f t="shared" si="6"/>
        <v>0</v>
      </c>
      <c r="F57" s="172">
        <f t="shared" si="6"/>
        <v>0</v>
      </c>
      <c r="G57" s="114">
        <f t="shared" si="6"/>
        <v>0</v>
      </c>
      <c r="H57" s="172">
        <f t="shared" si="6"/>
        <v>0</v>
      </c>
      <c r="I57" s="114">
        <f t="shared" si="6"/>
        <v>0</v>
      </c>
      <c r="J57" s="172">
        <f t="shared" si="6"/>
        <v>0</v>
      </c>
      <c r="K57" s="114">
        <f t="shared" si="6"/>
        <v>0</v>
      </c>
      <c r="L57" s="172">
        <f t="shared" si="6"/>
        <v>0</v>
      </c>
      <c r="M57" s="114">
        <f t="shared" si="6"/>
        <v>0</v>
      </c>
      <c r="N57" s="172">
        <f t="shared" si="6"/>
        <v>0</v>
      </c>
      <c r="O57" s="114">
        <f t="shared" si="6"/>
        <v>0</v>
      </c>
      <c r="P57" s="172">
        <f t="shared" si="6"/>
        <v>0</v>
      </c>
      <c r="Q57" s="114">
        <f t="shared" si="6"/>
        <v>0</v>
      </c>
      <c r="R57" s="172">
        <f t="shared" si="6"/>
        <v>0</v>
      </c>
      <c r="S57" s="114">
        <f t="shared" si="6"/>
        <v>0</v>
      </c>
      <c r="T57" s="172">
        <f t="shared" si="6"/>
        <v>0</v>
      </c>
      <c r="U57" s="114">
        <f t="shared" si="6"/>
        <v>0</v>
      </c>
      <c r="V57" s="172">
        <f t="shared" si="6"/>
        <v>0</v>
      </c>
      <c r="W57" s="1332">
        <f t="shared" si="6"/>
        <v>0</v>
      </c>
      <c r="X57" s="100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CG57" s="40">
        <v>0</v>
      </c>
      <c r="CH57" s="40">
        <v>0</v>
      </c>
      <c r="CI57" s="40">
        <v>0</v>
      </c>
      <c r="CJ57" s="40"/>
    </row>
    <row r="58" spans="1:88" ht="16.350000000000001" customHeight="1" x14ac:dyDescent="0.2">
      <c r="A58" s="53" t="s">
        <v>72</v>
      </c>
      <c r="B58" s="158">
        <f>SUM(E58:V58)</f>
        <v>0</v>
      </c>
      <c r="C58" s="1401"/>
      <c r="D58" s="1402"/>
      <c r="E58" s="161"/>
      <c r="F58" s="111"/>
      <c r="G58" s="161"/>
      <c r="H58" s="111"/>
      <c r="I58" s="161"/>
      <c r="J58" s="111"/>
      <c r="K58" s="161"/>
      <c r="L58" s="111"/>
      <c r="M58" s="161"/>
      <c r="N58" s="111"/>
      <c r="O58" s="161"/>
      <c r="P58" s="111"/>
      <c r="Q58" s="161"/>
      <c r="R58" s="111"/>
      <c r="S58" s="161"/>
      <c r="T58" s="111"/>
      <c r="U58" s="161"/>
      <c r="V58" s="111"/>
      <c r="W58" s="161"/>
      <c r="X58" s="162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8"/>
      <c r="AK58" s="8"/>
      <c r="CG58" s="40">
        <v>0</v>
      </c>
      <c r="CH58" s="40">
        <v>0</v>
      </c>
      <c r="CI58" s="40">
        <v>0</v>
      </c>
      <c r="CJ58" s="40"/>
    </row>
    <row r="59" spans="1:88" ht="16.350000000000001" customHeight="1" x14ac:dyDescent="0.2">
      <c r="A59" s="163" t="s">
        <v>77</v>
      </c>
      <c r="B59" s="164">
        <f>SUM(E59:V59)</f>
        <v>0</v>
      </c>
      <c r="C59" s="1403"/>
      <c r="D59" s="1403"/>
      <c r="E59" s="167"/>
      <c r="F59" s="127"/>
      <c r="G59" s="167"/>
      <c r="H59" s="127"/>
      <c r="I59" s="167"/>
      <c r="J59" s="127"/>
      <c r="K59" s="167"/>
      <c r="L59" s="127"/>
      <c r="M59" s="167"/>
      <c r="N59" s="127"/>
      <c r="O59" s="167"/>
      <c r="P59" s="127"/>
      <c r="Q59" s="167"/>
      <c r="R59" s="127"/>
      <c r="S59" s="167"/>
      <c r="T59" s="127"/>
      <c r="U59" s="167"/>
      <c r="V59" s="127"/>
      <c r="W59" s="167"/>
      <c r="X59" s="162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8"/>
      <c r="AK59" s="8"/>
      <c r="CG59" s="40">
        <v>0</v>
      </c>
      <c r="CH59" s="40">
        <v>0</v>
      </c>
      <c r="CI59" s="40">
        <v>0</v>
      </c>
      <c r="CJ59" s="40"/>
    </row>
    <row r="60" spans="1:88" ht="31.35" customHeight="1" x14ac:dyDescent="0.2">
      <c r="A60" s="1390" t="s">
        <v>79</v>
      </c>
      <c r="B60" s="1390"/>
      <c r="C60" s="1390"/>
      <c r="D60" s="1390"/>
      <c r="E60" s="1390"/>
      <c r="F60" s="9"/>
      <c r="G60" s="9"/>
      <c r="H60" s="173"/>
      <c r="I60" s="173"/>
      <c r="J60" s="1405"/>
      <c r="K60" s="1406"/>
      <c r="L60" s="1407"/>
      <c r="M60" s="1406"/>
      <c r="N60" s="6"/>
      <c r="O60" s="6"/>
      <c r="P60" s="6"/>
      <c r="Q60" s="6"/>
      <c r="R60" s="6"/>
      <c r="S60" s="6"/>
      <c r="T60" s="6"/>
      <c r="U60" s="6"/>
      <c r="V60" s="6"/>
      <c r="W60" s="6"/>
      <c r="X60" s="177"/>
      <c r="Y60" s="177"/>
      <c r="Z60" s="177"/>
      <c r="AA60" s="1408"/>
      <c r="AB60" s="1409"/>
      <c r="AC60" s="1408"/>
      <c r="AD60" s="177"/>
      <c r="AE60" s="1409"/>
      <c r="AF60" s="1408"/>
      <c r="AG60" s="1408"/>
      <c r="AH60" s="1408"/>
      <c r="AI60" s="1409"/>
      <c r="AJ60" s="100"/>
      <c r="AK60" s="180"/>
      <c r="AL60" s="1387"/>
      <c r="AM60" s="1393"/>
      <c r="AN60" s="1393"/>
      <c r="CG60" s="40"/>
      <c r="CH60" s="40"/>
      <c r="CI60" s="40"/>
      <c r="CJ60" s="40"/>
    </row>
    <row r="61" spans="1:88" ht="16.350000000000001" customHeight="1" x14ac:dyDescent="0.2">
      <c r="A61" s="3668" t="s">
        <v>75</v>
      </c>
      <c r="B61" s="3676" t="s">
        <v>80</v>
      </c>
      <c r="C61" s="3677"/>
      <c r="D61" s="3676" t="s">
        <v>81</v>
      </c>
      <c r="E61" s="3678"/>
      <c r="F61" s="3668" t="s">
        <v>82</v>
      </c>
      <c r="G61" s="3668"/>
      <c r="H61" s="100"/>
      <c r="I61" s="100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128"/>
      <c r="V61" s="1410"/>
      <c r="W61" s="128"/>
      <c r="X61" s="1411"/>
      <c r="Y61" s="1411"/>
      <c r="Z61" s="1411"/>
      <c r="AA61" s="1408"/>
      <c r="AB61" s="1411"/>
      <c r="AC61" s="1408"/>
      <c r="AD61" s="1411"/>
      <c r="AE61" s="1408"/>
      <c r="AF61" s="1408"/>
      <c r="AG61" s="1412"/>
      <c r="AH61" s="1408"/>
      <c r="AI61" s="1412"/>
      <c r="AJ61" s="1411"/>
      <c r="AK61" s="1412"/>
      <c r="AL61" s="1413"/>
      <c r="AM61" s="1414"/>
      <c r="AN61" s="1414"/>
      <c r="CG61" s="40"/>
      <c r="CH61" s="40"/>
      <c r="CI61" s="40"/>
      <c r="CJ61" s="40"/>
    </row>
    <row r="62" spans="1:88" ht="36" customHeight="1" x14ac:dyDescent="0.2">
      <c r="A62" s="3610"/>
      <c r="B62" s="1347" t="s">
        <v>83</v>
      </c>
      <c r="C62" s="1324" t="s">
        <v>84</v>
      </c>
      <c r="D62" s="1347" t="s">
        <v>83</v>
      </c>
      <c r="E62" s="1415" t="s">
        <v>84</v>
      </c>
      <c r="F62" s="1347" t="s">
        <v>83</v>
      </c>
      <c r="G62" s="1349" t="s">
        <v>84</v>
      </c>
      <c r="H62" s="6" t="s">
        <v>85</v>
      </c>
      <c r="I62" s="6"/>
      <c r="J62" s="1416"/>
      <c r="K62" s="1385"/>
      <c r="L62" s="1385"/>
      <c r="M62" s="1385"/>
      <c r="N62" s="1385"/>
      <c r="O62" s="1385"/>
      <c r="P62" s="1385"/>
      <c r="Q62" s="1387"/>
      <c r="R62" s="1387"/>
      <c r="S62" s="1387"/>
      <c r="T62" s="1387"/>
      <c r="U62" s="1387"/>
      <c r="V62" s="1387"/>
      <c r="W62" s="1387"/>
      <c r="X62" s="1387"/>
      <c r="Y62" s="1387"/>
      <c r="Z62" s="1387"/>
      <c r="AA62" s="1387"/>
      <c r="AB62" s="1387"/>
      <c r="AC62" s="1387"/>
      <c r="AD62" s="1387"/>
      <c r="AE62" s="1387"/>
      <c r="AF62" s="1387"/>
      <c r="AG62" s="1387"/>
      <c r="AH62" s="1387"/>
      <c r="AI62" s="1387"/>
      <c r="AJ62" s="1387"/>
      <c r="AK62" s="1387"/>
      <c r="AL62" s="1387"/>
      <c r="AM62" s="1387"/>
      <c r="AN62" s="1387"/>
      <c r="AO62" s="1387"/>
      <c r="AP62" s="1385"/>
      <c r="AQ62" s="1393"/>
      <c r="AR62" s="1393"/>
      <c r="CG62" s="40"/>
      <c r="CH62" s="40"/>
      <c r="CI62" s="40"/>
      <c r="CJ62" s="40"/>
    </row>
    <row r="63" spans="1:88" ht="16.350000000000001" customHeight="1" x14ac:dyDescent="0.2">
      <c r="A63" s="1417" t="s">
        <v>86</v>
      </c>
      <c r="B63" s="1336"/>
      <c r="C63" s="1418"/>
      <c r="D63" s="1336"/>
      <c r="E63" s="1418"/>
      <c r="F63" s="65"/>
      <c r="G63" s="190"/>
      <c r="H63" s="162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1412"/>
      <c r="U63" s="1412"/>
      <c r="V63" s="1387"/>
      <c r="W63" s="1387"/>
      <c r="X63" s="1387"/>
      <c r="Y63" s="1387"/>
      <c r="Z63" s="1387"/>
      <c r="AA63" s="1387"/>
      <c r="AB63" s="1387"/>
      <c r="AC63" s="1387"/>
      <c r="AD63" s="1387"/>
      <c r="AE63" s="1387"/>
      <c r="AF63" s="1387"/>
      <c r="AG63" s="1387"/>
      <c r="AH63" s="1387"/>
      <c r="AI63" s="1387"/>
      <c r="AJ63" s="1387"/>
      <c r="AK63" s="1387"/>
      <c r="AL63" s="1387"/>
      <c r="AM63" s="1387"/>
      <c r="AN63" s="1387"/>
      <c r="AO63" s="1387"/>
      <c r="AP63" s="1393"/>
      <c r="AQ63" s="1393"/>
      <c r="AR63" s="1393"/>
      <c r="CA63" s="39"/>
      <c r="CB63" s="39"/>
      <c r="CC63" s="39"/>
      <c r="CG63" s="40">
        <f>IF(B63&lt;C63,1,0)</f>
        <v>0</v>
      </c>
      <c r="CH63" s="40">
        <f>IF(D63&lt;E63,1,0)</f>
        <v>0</v>
      </c>
      <c r="CI63" s="40">
        <f>IF(F63&lt;G63,1,0)</f>
        <v>0</v>
      </c>
      <c r="CJ63" s="40"/>
    </row>
    <row r="64" spans="1:88" ht="25.35" customHeight="1" x14ac:dyDescent="0.2">
      <c r="A64" s="1419" t="s">
        <v>87</v>
      </c>
      <c r="B64" s="1420"/>
      <c r="C64" s="1421"/>
      <c r="D64" s="1420"/>
      <c r="E64" s="1421"/>
      <c r="F64" s="1420"/>
      <c r="G64" s="1422"/>
      <c r="H64" s="162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1412"/>
      <c r="U64" s="1412"/>
      <c r="V64" s="1387"/>
      <c r="W64" s="1387"/>
      <c r="X64" s="1387"/>
      <c r="Y64" s="1387"/>
      <c r="Z64" s="1387"/>
      <c r="AA64" s="1387"/>
      <c r="AB64" s="1387"/>
      <c r="AC64" s="1387"/>
      <c r="AD64" s="1387"/>
      <c r="AE64" s="1387"/>
      <c r="AF64" s="1387"/>
      <c r="AG64" s="1387"/>
      <c r="AH64" s="1387"/>
      <c r="AI64" s="1387"/>
      <c r="AJ64" s="1387"/>
      <c r="AK64" s="1387"/>
      <c r="AL64" s="1387"/>
      <c r="AM64" s="1387"/>
      <c r="AN64" s="1387"/>
      <c r="AO64" s="1387"/>
      <c r="AP64" s="1393"/>
      <c r="AQ64" s="1393"/>
      <c r="AR64" s="1393"/>
      <c r="CA64" s="39"/>
      <c r="CB64" s="39"/>
      <c r="CC64" s="39"/>
      <c r="CG64" s="40">
        <f>IF(B64&lt;C64,1,0)</f>
        <v>0</v>
      </c>
      <c r="CH64" s="40">
        <f>IF(D64&lt;E64,1,0)</f>
        <v>0</v>
      </c>
      <c r="CI64" s="40">
        <f>IF(F64&lt;G64,1,0)</f>
        <v>0</v>
      </c>
      <c r="CJ64" s="40"/>
    </row>
    <row r="65" spans="1:88" ht="25.35" customHeight="1" x14ac:dyDescent="0.2">
      <c r="A65" s="9" t="s">
        <v>88</v>
      </c>
      <c r="B65" s="194"/>
      <c r="C65" s="194"/>
      <c r="D65" s="194"/>
      <c r="E65" s="194"/>
      <c r="F65" s="194"/>
      <c r="G65" s="194"/>
      <c r="H65" s="195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1412"/>
      <c r="U65" s="1412"/>
      <c r="V65" s="1387"/>
      <c r="W65" s="1387"/>
      <c r="X65" s="1387"/>
      <c r="Y65" s="1387"/>
      <c r="Z65" s="1387"/>
      <c r="AA65" s="1387"/>
      <c r="AB65" s="1387"/>
      <c r="AC65" s="1387"/>
      <c r="AD65" s="1387"/>
      <c r="AE65" s="1387"/>
      <c r="AF65" s="1387"/>
      <c r="AG65" s="1387"/>
      <c r="AH65" s="1387"/>
      <c r="AI65" s="1387"/>
      <c r="AJ65" s="1387"/>
      <c r="AK65" s="1387"/>
      <c r="AL65" s="1387"/>
      <c r="AM65" s="1387"/>
      <c r="AN65" s="1387"/>
      <c r="AO65" s="1387"/>
      <c r="AP65" s="1393"/>
      <c r="AQ65" s="1393"/>
      <c r="AR65" s="1393"/>
      <c r="CA65" s="39"/>
      <c r="CB65" s="39"/>
      <c r="CC65" s="39"/>
      <c r="CG65" s="40"/>
      <c r="CH65" s="40"/>
      <c r="CI65" s="40"/>
      <c r="CJ65" s="40"/>
    </row>
    <row r="66" spans="1:88" ht="25.35" customHeight="1" x14ac:dyDescent="0.2">
      <c r="A66" s="3667" t="s">
        <v>75</v>
      </c>
      <c r="B66" s="3667" t="s">
        <v>89</v>
      </c>
      <c r="C66" s="3667"/>
      <c r="D66" s="3667" t="s">
        <v>90</v>
      </c>
      <c r="E66" s="3667"/>
      <c r="F66" s="194"/>
      <c r="G66" s="194"/>
      <c r="H66" s="195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1412"/>
      <c r="U66" s="1412"/>
      <c r="V66" s="1387"/>
      <c r="W66" s="1387"/>
      <c r="X66" s="1387"/>
      <c r="Y66" s="1387"/>
      <c r="Z66" s="1387"/>
      <c r="AA66" s="1387"/>
      <c r="AB66" s="1387"/>
      <c r="AC66" s="1387"/>
      <c r="AD66" s="1387"/>
      <c r="AE66" s="1387"/>
      <c r="AF66" s="1387"/>
      <c r="AG66" s="1387"/>
      <c r="AH66" s="1387"/>
      <c r="AI66" s="1387"/>
      <c r="AJ66" s="1387"/>
      <c r="AK66" s="1387"/>
      <c r="AL66" s="1387"/>
      <c r="AM66" s="1387"/>
      <c r="AN66" s="1387"/>
      <c r="AO66" s="1387"/>
      <c r="AP66" s="1393"/>
      <c r="AQ66" s="1393"/>
      <c r="AR66" s="1393"/>
      <c r="CA66" s="39"/>
      <c r="CB66" s="39"/>
      <c r="CC66" s="39"/>
      <c r="CG66" s="40"/>
      <c r="CH66" s="40"/>
      <c r="CI66" s="40"/>
      <c r="CJ66" s="40"/>
    </row>
    <row r="67" spans="1:88" ht="28.5" customHeight="1" x14ac:dyDescent="0.2">
      <c r="A67" s="3667"/>
      <c r="B67" s="1423" t="s">
        <v>91</v>
      </c>
      <c r="C67" s="1424" t="s">
        <v>84</v>
      </c>
      <c r="D67" s="1423" t="s">
        <v>91</v>
      </c>
      <c r="E67" s="1424" t="s">
        <v>84</v>
      </c>
      <c r="F67" s="194"/>
      <c r="G67" s="194"/>
      <c r="H67" s="195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1425"/>
      <c r="U67" s="1425"/>
      <c r="V67" s="1426"/>
      <c r="W67" s="1426"/>
      <c r="X67" s="1426"/>
      <c r="Y67" s="1426"/>
      <c r="Z67" s="1426"/>
      <c r="AA67" s="1426"/>
      <c r="AB67" s="1426"/>
      <c r="AC67" s="1426"/>
      <c r="AD67" s="1426"/>
      <c r="AE67" s="1426"/>
      <c r="AF67" s="1426"/>
      <c r="AG67" s="1426"/>
      <c r="AH67" s="1426"/>
      <c r="AI67" s="1426"/>
      <c r="AJ67" s="1426"/>
      <c r="AK67" s="1426"/>
      <c r="AL67" s="1426"/>
      <c r="AM67" s="1426"/>
      <c r="AN67" s="1426"/>
      <c r="AO67" s="1426"/>
      <c r="AP67" s="1427"/>
      <c r="AQ67" s="1427"/>
      <c r="AR67" s="1427"/>
      <c r="CA67" s="39"/>
      <c r="CB67" s="39"/>
      <c r="CC67" s="39"/>
      <c r="CG67" s="40"/>
      <c r="CH67" s="40"/>
      <c r="CI67" s="40"/>
      <c r="CJ67" s="40"/>
    </row>
    <row r="68" spans="1:88" ht="25.35" customHeight="1" x14ac:dyDescent="0.2">
      <c r="A68" s="1428" t="s">
        <v>86</v>
      </c>
      <c r="B68" s="1429"/>
      <c r="C68" s="1207"/>
      <c r="D68" s="1430"/>
      <c r="E68" s="1209"/>
      <c r="F68" s="194"/>
      <c r="G68" s="194"/>
      <c r="H68" s="195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1425"/>
      <c r="U68" s="1425"/>
      <c r="V68" s="1426"/>
      <c r="W68" s="1426"/>
      <c r="X68" s="1426"/>
      <c r="Y68" s="1426"/>
      <c r="Z68" s="1426"/>
      <c r="AA68" s="1426"/>
      <c r="AB68" s="1426"/>
      <c r="AC68" s="1426"/>
      <c r="AD68" s="1426"/>
      <c r="AE68" s="1426"/>
      <c r="AF68" s="1426"/>
      <c r="AG68" s="1426"/>
      <c r="AH68" s="1426"/>
      <c r="AI68" s="1426"/>
      <c r="AJ68" s="1426"/>
      <c r="AK68" s="1426"/>
      <c r="AL68" s="1426"/>
      <c r="AM68" s="1426"/>
      <c r="AN68" s="1426"/>
      <c r="AO68" s="1426"/>
      <c r="AP68" s="1427"/>
      <c r="AQ68" s="1427"/>
      <c r="AR68" s="1427"/>
      <c r="CA68" s="39"/>
      <c r="CB68" s="39"/>
      <c r="CC68" s="39"/>
      <c r="CG68" s="40"/>
      <c r="CH68" s="40"/>
      <c r="CI68" s="40"/>
      <c r="CJ68" s="40"/>
    </row>
    <row r="69" spans="1:88" ht="25.35" customHeight="1" x14ac:dyDescent="0.2">
      <c r="A69" s="206" t="s">
        <v>92</v>
      </c>
      <c r="B69" s="207"/>
      <c r="C69" s="208"/>
      <c r="D69" s="209"/>
      <c r="E69" s="210"/>
      <c r="F69" s="194"/>
      <c r="G69" s="194"/>
      <c r="H69" s="195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1425"/>
      <c r="U69" s="1425"/>
      <c r="V69" s="1426"/>
      <c r="W69" s="1426"/>
      <c r="X69" s="1426"/>
      <c r="Y69" s="1426"/>
      <c r="Z69" s="1426"/>
      <c r="AA69" s="1426"/>
      <c r="AB69" s="1426"/>
      <c r="AC69" s="1426"/>
      <c r="AD69" s="1426"/>
      <c r="AE69" s="1426"/>
      <c r="AF69" s="1426"/>
      <c r="AG69" s="1426"/>
      <c r="AH69" s="1426"/>
      <c r="AI69" s="1426"/>
      <c r="AJ69" s="1426"/>
      <c r="AK69" s="1426"/>
      <c r="AL69" s="1426"/>
      <c r="AM69" s="1426"/>
      <c r="AN69" s="1426"/>
      <c r="AO69" s="1426"/>
      <c r="AP69" s="1427"/>
      <c r="AQ69" s="1427"/>
      <c r="AR69" s="1427"/>
      <c r="CA69" s="39"/>
      <c r="CB69" s="39"/>
      <c r="CC69" s="39"/>
      <c r="CG69" s="40"/>
      <c r="CH69" s="40"/>
      <c r="CI69" s="40"/>
      <c r="CJ69" s="40"/>
    </row>
    <row r="70" spans="1:88" ht="31.35" customHeight="1" x14ac:dyDescent="0.2">
      <c r="A70" s="1390" t="s">
        <v>93</v>
      </c>
      <c r="B70" s="10"/>
      <c r="C70" s="10"/>
      <c r="D70" s="10"/>
      <c r="E70" s="211"/>
      <c r="F70" s="211"/>
      <c r="G70" s="211"/>
      <c r="H70" s="100"/>
      <c r="I70" s="100"/>
      <c r="J70" s="1425"/>
      <c r="K70" s="1425"/>
      <c r="L70" s="1425"/>
      <c r="M70" s="1425"/>
      <c r="N70" s="1425"/>
      <c r="O70" s="1425"/>
      <c r="P70" s="1425"/>
      <c r="Q70" s="1425"/>
      <c r="R70" s="1425"/>
      <c r="S70" s="1425"/>
      <c r="T70" s="1425"/>
      <c r="U70" s="1425"/>
      <c r="V70" s="1431"/>
      <c r="W70" s="1431"/>
      <c r="X70" s="1426"/>
      <c r="Y70" s="1426"/>
      <c r="Z70" s="1426"/>
      <c r="AA70" s="1426"/>
      <c r="AB70" s="1426"/>
      <c r="AC70" s="1426"/>
      <c r="AD70" s="1426"/>
      <c r="AE70" s="1426"/>
      <c r="AF70" s="1426"/>
      <c r="AG70" s="1426"/>
      <c r="AH70" s="1426"/>
      <c r="AI70" s="1426"/>
      <c r="AJ70" s="1426"/>
      <c r="AK70" s="1426"/>
      <c r="AL70" s="1426"/>
      <c r="AM70" s="1426"/>
      <c r="AN70" s="1426"/>
      <c r="AO70" s="1426"/>
      <c r="AP70" s="1427"/>
      <c r="AQ70" s="1427"/>
      <c r="AR70" s="1427"/>
      <c r="CG70" s="40"/>
      <c r="CH70" s="40"/>
      <c r="CI70" s="40"/>
      <c r="CJ70" s="40"/>
    </row>
    <row r="71" spans="1:88" ht="16.350000000000001" customHeight="1" x14ac:dyDescent="0.2">
      <c r="A71" s="1432" t="s">
        <v>49</v>
      </c>
      <c r="B71" s="1432" t="s">
        <v>32</v>
      </c>
      <c r="C71" s="214"/>
      <c r="D71" s="215"/>
      <c r="E71" s="215"/>
      <c r="F71" s="215"/>
      <c r="G71" s="215"/>
      <c r="H71" s="100"/>
      <c r="I71" s="100"/>
      <c r="J71" s="1425"/>
      <c r="K71" s="1425"/>
      <c r="L71" s="1433"/>
      <c r="M71" s="1433"/>
      <c r="N71" s="1425"/>
      <c r="O71" s="1425"/>
      <c r="P71" s="1425"/>
      <c r="Q71" s="1425"/>
      <c r="R71" s="1425"/>
      <c r="S71" s="1425"/>
      <c r="T71" s="1425"/>
      <c r="U71" s="1425"/>
      <c r="V71" s="1431"/>
      <c r="W71" s="1431"/>
      <c r="X71" s="1426"/>
      <c r="Y71" s="1426"/>
      <c r="Z71" s="1426"/>
      <c r="AA71" s="1426"/>
      <c r="AB71" s="1426"/>
      <c r="AC71" s="1426"/>
      <c r="AD71" s="1426"/>
      <c r="AE71" s="1426"/>
      <c r="AF71" s="1426"/>
      <c r="AG71" s="1426"/>
      <c r="AH71" s="1426"/>
      <c r="AI71" s="1426"/>
      <c r="AJ71" s="1426"/>
      <c r="AK71" s="1426"/>
      <c r="AL71" s="1426"/>
      <c r="AM71" s="1426"/>
      <c r="AN71" s="1426"/>
      <c r="AO71" s="1426"/>
      <c r="AP71" s="1427"/>
      <c r="AQ71" s="1427"/>
      <c r="AR71" s="1427"/>
      <c r="CG71" s="40"/>
      <c r="CH71" s="40"/>
      <c r="CI71" s="40"/>
      <c r="CJ71" s="40"/>
    </row>
    <row r="72" spans="1:88" ht="16.350000000000001" customHeight="1" x14ac:dyDescent="0.2">
      <c r="A72" s="1434" t="s">
        <v>72</v>
      </c>
      <c r="B72" s="1362"/>
      <c r="C72" s="214"/>
      <c r="D72" s="215"/>
      <c r="E72" s="215"/>
      <c r="F72" s="215"/>
      <c r="G72" s="215"/>
      <c r="H72" s="6"/>
      <c r="I72" s="128"/>
      <c r="J72" s="1431"/>
      <c r="K72" s="1431"/>
      <c r="L72" s="1435"/>
      <c r="M72" s="1435"/>
      <c r="N72" s="1431"/>
      <c r="O72" s="1431"/>
      <c r="P72" s="1431"/>
      <c r="Q72" s="1431"/>
      <c r="R72" s="1431"/>
      <c r="S72" s="1431"/>
      <c r="T72" s="1431"/>
      <c r="U72" s="1431"/>
      <c r="V72" s="1431"/>
      <c r="W72" s="1431"/>
      <c r="X72" s="1426"/>
      <c r="Y72" s="1426"/>
      <c r="Z72" s="1426"/>
      <c r="AA72" s="1426"/>
      <c r="AB72" s="1426"/>
      <c r="AC72" s="1426"/>
      <c r="AD72" s="1426"/>
      <c r="AE72" s="1426"/>
      <c r="AF72" s="1426"/>
      <c r="AG72" s="1426"/>
      <c r="AH72" s="1426"/>
      <c r="AI72" s="1426"/>
      <c r="AJ72" s="1426"/>
      <c r="AK72" s="1426"/>
      <c r="AL72" s="1426"/>
      <c r="AM72" s="1426"/>
      <c r="AN72" s="1426"/>
      <c r="AO72" s="1426"/>
      <c r="AP72" s="1427"/>
      <c r="AQ72" s="1427"/>
      <c r="AR72" s="1427"/>
      <c r="CG72" s="40"/>
      <c r="CH72" s="40"/>
      <c r="CI72" s="40"/>
      <c r="CJ72" s="40"/>
    </row>
    <row r="73" spans="1:88" ht="16.350000000000001" customHeight="1" x14ac:dyDescent="0.2">
      <c r="A73" s="82" t="s">
        <v>94</v>
      </c>
      <c r="B73" s="93"/>
      <c r="C73" s="9"/>
      <c r="D73" s="220"/>
      <c r="E73" s="9"/>
      <c r="F73" s="1436"/>
      <c r="G73" s="222"/>
      <c r="H73" s="6"/>
      <c r="I73" s="6"/>
      <c r="J73" s="1431"/>
      <c r="K73" s="1431"/>
      <c r="L73" s="1431"/>
      <c r="M73" s="1431"/>
      <c r="N73" s="1431"/>
      <c r="O73" s="1431"/>
      <c r="P73" s="1431"/>
      <c r="Q73" s="1431"/>
      <c r="R73" s="1431"/>
      <c r="S73" s="1431"/>
      <c r="T73" s="1431"/>
      <c r="U73" s="1431"/>
      <c r="V73" s="1431"/>
      <c r="W73" s="1431"/>
      <c r="X73" s="1426"/>
      <c r="Y73" s="1426"/>
      <c r="Z73" s="1426"/>
      <c r="AA73" s="1426"/>
      <c r="AB73" s="1426"/>
      <c r="AC73" s="1426"/>
      <c r="AD73" s="1426"/>
      <c r="AE73" s="1426"/>
      <c r="AF73" s="1426"/>
      <c r="AG73" s="1426"/>
      <c r="AH73" s="1426"/>
      <c r="AI73" s="1426"/>
      <c r="AJ73" s="1426"/>
      <c r="AK73" s="1426"/>
      <c r="AL73" s="1426"/>
      <c r="AM73" s="1426"/>
      <c r="AN73" s="1426"/>
      <c r="AO73" s="1426"/>
      <c r="AP73" s="1427"/>
      <c r="AQ73" s="1427"/>
      <c r="AR73" s="1427"/>
      <c r="CG73" s="40"/>
      <c r="CH73" s="40"/>
      <c r="CI73" s="40"/>
      <c r="CJ73" s="40"/>
    </row>
    <row r="74" spans="1:88" ht="31.35" customHeight="1" x14ac:dyDescent="0.2">
      <c r="A74" s="9" t="s">
        <v>95</v>
      </c>
      <c r="B74" s="9"/>
      <c r="C74" s="1437"/>
      <c r="D74" s="1437"/>
      <c r="E74" s="6"/>
      <c r="F74" s="6"/>
      <c r="G74" s="6"/>
      <c r="H74" s="6"/>
      <c r="I74" s="6"/>
      <c r="J74" s="1431"/>
      <c r="K74" s="1431"/>
      <c r="L74" s="1431"/>
      <c r="M74" s="1431"/>
      <c r="N74" s="1431"/>
      <c r="O74" s="1431"/>
      <c r="P74" s="1431"/>
      <c r="Q74" s="1431"/>
      <c r="R74" s="1431"/>
      <c r="S74" s="1431"/>
      <c r="T74" s="1431"/>
      <c r="U74" s="1431"/>
      <c r="V74" s="1431"/>
      <c r="W74" s="1438"/>
      <c r="X74" s="1426"/>
      <c r="Y74" s="1426"/>
      <c r="Z74" s="1426"/>
      <c r="AA74" s="1426"/>
      <c r="AB74" s="1426"/>
      <c r="AC74" s="1426"/>
      <c r="AD74" s="1426"/>
      <c r="AE74" s="1426"/>
      <c r="AF74" s="1413"/>
      <c r="AG74" s="1426"/>
      <c r="AH74" s="1439"/>
      <c r="AI74" s="1426"/>
      <c r="AJ74" s="1426"/>
      <c r="AK74" s="1426"/>
      <c r="AL74" s="1426"/>
      <c r="AM74" s="1426"/>
      <c r="AN74" s="1426"/>
      <c r="AO74" s="1426"/>
      <c r="AP74" s="1427"/>
      <c r="AQ74" s="1427"/>
      <c r="AR74" s="1427"/>
      <c r="CG74" s="40"/>
      <c r="CH74" s="40"/>
      <c r="CI74" s="40"/>
      <c r="CJ74" s="40"/>
    </row>
    <row r="75" spans="1:88" ht="16.350000000000001" customHeight="1" x14ac:dyDescent="0.2">
      <c r="A75" s="3669" t="s">
        <v>96</v>
      </c>
      <c r="B75" s="3668" t="s">
        <v>32</v>
      </c>
      <c r="C75" s="3672" t="s">
        <v>97</v>
      </c>
      <c r="D75" s="3674" t="s">
        <v>98</v>
      </c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1426"/>
      <c r="Y75" s="1426"/>
      <c r="Z75" s="1426"/>
      <c r="AA75" s="1426"/>
      <c r="AB75" s="1426"/>
      <c r="AC75" s="1426"/>
      <c r="AD75" s="1426"/>
      <c r="AE75" s="1426"/>
      <c r="AF75" s="1413"/>
      <c r="AG75" s="1426"/>
      <c r="AH75" s="1426"/>
      <c r="AI75" s="1426"/>
      <c r="AJ75" s="1426"/>
      <c r="AK75" s="1426"/>
      <c r="AL75" s="1426"/>
      <c r="AM75" s="1426"/>
      <c r="AN75" s="1426"/>
      <c r="AO75" s="1426"/>
      <c r="AP75" s="1427"/>
      <c r="AQ75" s="1427"/>
      <c r="AR75" s="1427"/>
      <c r="CG75" s="40"/>
      <c r="CH75" s="40"/>
      <c r="CI75" s="40"/>
      <c r="CJ75" s="40"/>
    </row>
    <row r="76" spans="1:88" ht="16.350000000000001" customHeight="1" x14ac:dyDescent="0.2">
      <c r="A76" s="3670"/>
      <c r="B76" s="3610"/>
      <c r="C76" s="3673"/>
      <c r="D76" s="3675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1426"/>
      <c r="Y76" s="1426"/>
      <c r="Z76" s="1426"/>
      <c r="AA76" s="1426"/>
      <c r="AB76" s="1426"/>
      <c r="AC76" s="1426"/>
      <c r="AD76" s="1426"/>
      <c r="AE76" s="1426"/>
      <c r="AF76" s="1440"/>
      <c r="AG76" s="1441"/>
      <c r="AH76" s="1441"/>
      <c r="AI76" s="1426"/>
      <c r="AJ76" s="1426"/>
      <c r="AK76" s="1426"/>
      <c r="AL76" s="1426"/>
      <c r="AM76" s="1426"/>
      <c r="AN76" s="1426"/>
      <c r="AO76" s="1426"/>
      <c r="AP76" s="1427"/>
      <c r="AQ76" s="1427"/>
      <c r="AR76" s="1427"/>
      <c r="CG76" s="40"/>
      <c r="CH76" s="40"/>
      <c r="CI76" s="40"/>
      <c r="CJ76" s="40"/>
    </row>
    <row r="77" spans="1:88" ht="25.5" customHeight="1" x14ac:dyDescent="0.2">
      <c r="A77" s="1442" t="s">
        <v>99</v>
      </c>
      <c r="B77" s="230">
        <f>SUM(C77:D77)</f>
        <v>0</v>
      </c>
      <c r="C77" s="1443"/>
      <c r="D77" s="1444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1431"/>
      <c r="AJ77" s="1431"/>
      <c r="AK77" s="1431"/>
      <c r="AL77" s="1431"/>
      <c r="AM77" s="1431"/>
      <c r="AN77" s="1431"/>
      <c r="AO77" s="1431"/>
      <c r="AP77" s="1427"/>
      <c r="AQ77" s="1427"/>
      <c r="AR77" s="1427"/>
      <c r="CG77" s="40"/>
      <c r="CH77" s="40"/>
      <c r="CI77" s="40"/>
      <c r="CJ77" s="40"/>
    </row>
    <row r="78" spans="1:88" ht="31.35" customHeight="1" x14ac:dyDescent="0.2">
      <c r="A78" s="2956" t="s">
        <v>100</v>
      </c>
      <c r="B78" s="2956"/>
      <c r="C78" s="2956"/>
      <c r="D78" s="2956"/>
      <c r="E78" s="2956"/>
      <c r="F78" s="2956"/>
      <c r="G78" s="2956"/>
      <c r="H78" s="10"/>
      <c r="I78" s="10"/>
      <c r="J78" s="10"/>
      <c r="K78" s="10"/>
      <c r="L78" s="10"/>
      <c r="M78" s="10"/>
      <c r="N78" s="6"/>
      <c r="O78" s="6"/>
      <c r="P78" s="6"/>
      <c r="Q78" s="233"/>
      <c r="R78" s="233"/>
      <c r="S78" s="233"/>
      <c r="T78" s="233"/>
      <c r="U78" s="233"/>
      <c r="V78" s="233"/>
      <c r="W78" s="6"/>
      <c r="X78" s="233"/>
      <c r="Y78" s="233"/>
      <c r="Z78" s="234"/>
      <c r="AA78" s="1445"/>
      <c r="AB78" s="1445"/>
      <c r="AC78" s="1445"/>
      <c r="AD78" s="1445"/>
      <c r="AE78" s="1446"/>
      <c r="AF78" s="1446"/>
      <c r="AG78" s="1446"/>
      <c r="AH78" s="1447"/>
      <c r="AI78" s="1427"/>
      <c r="AJ78" s="1427"/>
      <c r="AK78" s="1427"/>
      <c r="AL78" s="1427"/>
      <c r="AM78" s="1427"/>
      <c r="AN78" s="1427"/>
      <c r="AO78" s="1427"/>
      <c r="AP78" s="1427"/>
      <c r="AQ78" s="1427"/>
      <c r="AR78" s="1427"/>
      <c r="CG78" s="40"/>
      <c r="CH78" s="40"/>
      <c r="CI78" s="40"/>
      <c r="CJ78" s="40"/>
    </row>
    <row r="79" spans="1:88" ht="16.350000000000001" customHeight="1" x14ac:dyDescent="0.2">
      <c r="A79" s="3659" t="s">
        <v>49</v>
      </c>
      <c r="B79" s="3661" t="s">
        <v>101</v>
      </c>
      <c r="C79" s="3661" t="s">
        <v>32</v>
      </c>
      <c r="D79" s="3319"/>
      <c r="E79" s="3657"/>
      <c r="F79" s="3663" t="s">
        <v>5</v>
      </c>
      <c r="G79" s="3664"/>
      <c r="H79" s="3664"/>
      <c r="I79" s="3664"/>
      <c r="J79" s="3664"/>
      <c r="K79" s="3664"/>
      <c r="L79" s="3664"/>
      <c r="M79" s="3664"/>
      <c r="N79" s="3664"/>
      <c r="O79" s="3664"/>
      <c r="P79" s="3664"/>
      <c r="Q79" s="3664"/>
      <c r="R79" s="3664"/>
      <c r="S79" s="3664"/>
      <c r="T79" s="3664"/>
      <c r="U79" s="3664"/>
      <c r="V79" s="3664"/>
      <c r="W79" s="3664"/>
      <c r="X79" s="3664"/>
      <c r="Y79" s="3664"/>
      <c r="Z79" s="3664"/>
      <c r="AA79" s="3664"/>
      <c r="AB79" s="3664"/>
      <c r="AC79" s="3664"/>
      <c r="AD79" s="3664"/>
      <c r="AE79" s="3664"/>
      <c r="AF79" s="3664"/>
      <c r="AG79" s="3664"/>
      <c r="AH79" s="3664"/>
      <c r="AI79" s="3665"/>
      <c r="AJ79" s="3655" t="s">
        <v>102</v>
      </c>
      <c r="AK79" s="3657" t="s">
        <v>103</v>
      </c>
      <c r="AL79" s="1448"/>
      <c r="AM79" s="1448"/>
      <c r="AN79" s="1448"/>
      <c r="AO79" s="1448"/>
      <c r="AP79" s="1448"/>
      <c r="AQ79" s="1448"/>
      <c r="AR79" s="1448"/>
      <c r="AS79" s="1449"/>
      <c r="AT79" s="1449"/>
      <c r="BX79" s="2"/>
      <c r="BY79" s="2"/>
      <c r="BZ79" s="3"/>
      <c r="CG79" s="40"/>
      <c r="CH79" s="40"/>
      <c r="CI79" s="40"/>
      <c r="CJ79" s="40"/>
    </row>
    <row r="80" spans="1:88" ht="16.350000000000001" customHeight="1" x14ac:dyDescent="0.2">
      <c r="A80" s="2958"/>
      <c r="B80" s="2890"/>
      <c r="C80" s="3662"/>
      <c r="D80" s="2993"/>
      <c r="E80" s="3658"/>
      <c r="F80" s="3653" t="s">
        <v>104</v>
      </c>
      <c r="G80" s="3654"/>
      <c r="H80" s="3653" t="s">
        <v>105</v>
      </c>
      <c r="I80" s="3654"/>
      <c r="J80" s="3653" t="s">
        <v>13</v>
      </c>
      <c r="K80" s="3654"/>
      <c r="L80" s="3653" t="s">
        <v>14</v>
      </c>
      <c r="M80" s="3654"/>
      <c r="N80" s="3653" t="s">
        <v>106</v>
      </c>
      <c r="O80" s="3654"/>
      <c r="P80" s="3653">
        <v>19</v>
      </c>
      <c r="Q80" s="3654"/>
      <c r="R80" s="3653" t="s">
        <v>16</v>
      </c>
      <c r="S80" s="3654"/>
      <c r="T80" s="3653" t="s">
        <v>17</v>
      </c>
      <c r="U80" s="3654"/>
      <c r="V80" s="3653" t="s">
        <v>18</v>
      </c>
      <c r="W80" s="3654"/>
      <c r="X80" s="3653" t="s">
        <v>19</v>
      </c>
      <c r="Y80" s="3654"/>
      <c r="Z80" s="3653" t="s">
        <v>20</v>
      </c>
      <c r="AA80" s="3654"/>
      <c r="AB80" s="3653" t="s">
        <v>21</v>
      </c>
      <c r="AC80" s="3654"/>
      <c r="AD80" s="3653" t="s">
        <v>22</v>
      </c>
      <c r="AE80" s="3654"/>
      <c r="AF80" s="3653" t="s">
        <v>23</v>
      </c>
      <c r="AG80" s="3654"/>
      <c r="AH80" s="3653" t="s">
        <v>24</v>
      </c>
      <c r="AI80" s="3666"/>
      <c r="AJ80" s="2952"/>
      <c r="AK80" s="2892"/>
      <c r="AL80" s="1448"/>
      <c r="AM80" s="1450"/>
      <c r="AN80" s="1448"/>
      <c r="AO80" s="1448"/>
      <c r="AP80" s="1448"/>
      <c r="AQ80" s="1448"/>
      <c r="AR80" s="1448"/>
      <c r="AS80" s="1449"/>
      <c r="AT80" s="1449"/>
      <c r="BX80" s="2"/>
      <c r="BY80" s="2"/>
      <c r="BZ80" s="3"/>
      <c r="CG80" s="40"/>
      <c r="CH80" s="40"/>
      <c r="CI80" s="40"/>
      <c r="CJ80" s="40"/>
    </row>
    <row r="81" spans="1:88" ht="24.75" customHeight="1" x14ac:dyDescent="0.2">
      <c r="A81" s="3660"/>
      <c r="B81" s="3662"/>
      <c r="C81" s="1451" t="s">
        <v>29</v>
      </c>
      <c r="D81" s="1452" t="s">
        <v>30</v>
      </c>
      <c r="E81" s="1453" t="s">
        <v>31</v>
      </c>
      <c r="F81" s="1451" t="s">
        <v>30</v>
      </c>
      <c r="G81" s="1453" t="s">
        <v>31</v>
      </c>
      <c r="H81" s="1454" t="s">
        <v>30</v>
      </c>
      <c r="I81" s="1453" t="s">
        <v>31</v>
      </c>
      <c r="J81" s="1451" t="s">
        <v>30</v>
      </c>
      <c r="K81" s="1453" t="s">
        <v>31</v>
      </c>
      <c r="L81" s="1451" t="s">
        <v>30</v>
      </c>
      <c r="M81" s="1453" t="s">
        <v>31</v>
      </c>
      <c r="N81" s="1451" t="s">
        <v>30</v>
      </c>
      <c r="O81" s="1453" t="s">
        <v>31</v>
      </c>
      <c r="P81" s="1451" t="s">
        <v>30</v>
      </c>
      <c r="Q81" s="1453" t="s">
        <v>31</v>
      </c>
      <c r="R81" s="1451" t="s">
        <v>30</v>
      </c>
      <c r="S81" s="1453" t="s">
        <v>31</v>
      </c>
      <c r="T81" s="1451" t="s">
        <v>30</v>
      </c>
      <c r="U81" s="1453" t="s">
        <v>31</v>
      </c>
      <c r="V81" s="1451" t="s">
        <v>30</v>
      </c>
      <c r="W81" s="1453" t="s">
        <v>31</v>
      </c>
      <c r="X81" s="1451" t="s">
        <v>30</v>
      </c>
      <c r="Y81" s="1453" t="s">
        <v>31</v>
      </c>
      <c r="Z81" s="1451" t="s">
        <v>30</v>
      </c>
      <c r="AA81" s="1453" t="s">
        <v>31</v>
      </c>
      <c r="AB81" s="1451" t="s">
        <v>30</v>
      </c>
      <c r="AC81" s="1453" t="s">
        <v>31</v>
      </c>
      <c r="AD81" s="1451" t="s">
        <v>30</v>
      </c>
      <c r="AE81" s="1453" t="s">
        <v>31</v>
      </c>
      <c r="AF81" s="1451" t="s">
        <v>30</v>
      </c>
      <c r="AG81" s="1453" t="s">
        <v>31</v>
      </c>
      <c r="AH81" s="1451" t="s">
        <v>30</v>
      </c>
      <c r="AI81" s="1455" t="s">
        <v>31</v>
      </c>
      <c r="AJ81" s="3656"/>
      <c r="AK81" s="3658"/>
      <c r="AL81" s="1448"/>
      <c r="AM81" s="1450"/>
      <c r="AN81" s="1448"/>
      <c r="AO81" s="1448"/>
      <c r="AP81" s="1448"/>
      <c r="AQ81" s="1448"/>
      <c r="AR81" s="1448"/>
      <c r="AS81" s="1449"/>
      <c r="AT81" s="1449"/>
      <c r="BX81" s="2"/>
      <c r="BY81" s="2"/>
      <c r="BZ81" s="3"/>
      <c r="CG81" s="40"/>
      <c r="CH81" s="40"/>
      <c r="CI81" s="40"/>
      <c r="CJ81" s="40"/>
    </row>
    <row r="82" spans="1:88" ht="16.350000000000001" customHeight="1" x14ac:dyDescent="0.2">
      <c r="A82" s="1456" t="s">
        <v>107</v>
      </c>
      <c r="B82" s="1457" t="s">
        <v>108</v>
      </c>
      <c r="C82" s="1458">
        <f>SUM(D82:E82)</f>
        <v>0</v>
      </c>
      <c r="D82" s="1459">
        <f>SUM(F82,H82,J82,L82,N82,P82,R82,T82,V82,X82,Z82,AB82,AD82,AF82,AH82)</f>
        <v>0</v>
      </c>
      <c r="E82" s="1460">
        <f>SUM(G82,I82,K82,M82,O82,Q82,S82,U82,W82,Y82,AA82,AC82,AE82,AG82,AI82)</f>
        <v>0</v>
      </c>
      <c r="F82" s="1461"/>
      <c r="G82" s="1462"/>
      <c r="H82" s="1463"/>
      <c r="I82" s="1462"/>
      <c r="J82" s="1461"/>
      <c r="K82" s="1464"/>
      <c r="L82" s="1461"/>
      <c r="M82" s="1464"/>
      <c r="N82" s="1461"/>
      <c r="O82" s="1464"/>
      <c r="P82" s="1461"/>
      <c r="Q82" s="1464"/>
      <c r="R82" s="1461"/>
      <c r="S82" s="1464"/>
      <c r="T82" s="1461"/>
      <c r="U82" s="1464"/>
      <c r="V82" s="1461"/>
      <c r="W82" s="1464"/>
      <c r="X82" s="1461"/>
      <c r="Y82" s="1464"/>
      <c r="Z82" s="1461"/>
      <c r="AA82" s="1464"/>
      <c r="AB82" s="1461"/>
      <c r="AC82" s="1464"/>
      <c r="AD82" s="1461"/>
      <c r="AE82" s="1464"/>
      <c r="AF82" s="1461"/>
      <c r="AG82" s="1464"/>
      <c r="AH82" s="1461"/>
      <c r="AI82" s="1465"/>
      <c r="AJ82" s="1466"/>
      <c r="AK82" s="1462"/>
      <c r="AL82" s="1467"/>
      <c r="AM82" s="1450"/>
      <c r="AN82" s="1448"/>
      <c r="AO82" s="1448"/>
      <c r="AP82" s="1448"/>
      <c r="AQ82" s="1448"/>
      <c r="AR82" s="1448"/>
      <c r="AS82" s="1449"/>
      <c r="AT82" s="1449"/>
      <c r="BX82" s="2"/>
      <c r="BY82" s="2"/>
      <c r="BZ82" s="3"/>
      <c r="CG82" s="40">
        <v>0</v>
      </c>
      <c r="CH82" s="40">
        <v>0</v>
      </c>
      <c r="CI82" s="40"/>
      <c r="CJ82" s="40"/>
    </row>
    <row r="83" spans="1:88" ht="16.350000000000001" customHeight="1" x14ac:dyDescent="0.2">
      <c r="A83" s="3650" t="s">
        <v>109</v>
      </c>
      <c r="B83" s="1468" t="s">
        <v>110</v>
      </c>
      <c r="C83" s="27">
        <f>SUM(D83:E83)</f>
        <v>0</v>
      </c>
      <c r="D83" s="254">
        <f t="shared" ref="D83:E85" si="7">SUM(F83,H83,J83,L83,N83,P83,R83,T83,V83,X83,Z83,AB83,AD83,AF83,AH83)</f>
        <v>0</v>
      </c>
      <c r="E83" s="254">
        <f t="shared" si="7"/>
        <v>0</v>
      </c>
      <c r="F83" s="255"/>
      <c r="G83" s="256"/>
      <c r="H83" s="257"/>
      <c r="I83" s="256"/>
      <c r="J83" s="255"/>
      <c r="K83" s="258"/>
      <c r="L83" s="255"/>
      <c r="M83" s="258"/>
      <c r="N83" s="255"/>
      <c r="O83" s="258"/>
      <c r="P83" s="255"/>
      <c r="Q83" s="258"/>
      <c r="R83" s="255"/>
      <c r="S83" s="258"/>
      <c r="T83" s="255"/>
      <c r="U83" s="258"/>
      <c r="V83" s="255"/>
      <c r="W83" s="258"/>
      <c r="X83" s="255"/>
      <c r="Y83" s="258"/>
      <c r="Z83" s="255"/>
      <c r="AA83" s="258"/>
      <c r="AB83" s="255"/>
      <c r="AC83" s="258"/>
      <c r="AD83" s="255"/>
      <c r="AE83" s="258"/>
      <c r="AF83" s="255"/>
      <c r="AG83" s="258"/>
      <c r="AH83" s="255"/>
      <c r="AI83" s="259"/>
      <c r="AJ83" s="260"/>
      <c r="AK83" s="256"/>
      <c r="AL83" s="1467"/>
      <c r="AM83" s="1450"/>
      <c r="AN83" s="1448"/>
      <c r="AO83" s="1448"/>
      <c r="AP83" s="1448"/>
      <c r="AQ83" s="1448"/>
      <c r="AR83" s="1448"/>
      <c r="AS83" s="1449"/>
      <c r="AT83" s="1449"/>
      <c r="BX83" s="2"/>
      <c r="BY83" s="2"/>
      <c r="BZ83" s="3"/>
      <c r="CG83" s="40">
        <v>0</v>
      </c>
      <c r="CH83" s="40">
        <v>0</v>
      </c>
      <c r="CI83" s="40"/>
      <c r="CJ83" s="40"/>
    </row>
    <row r="84" spans="1:88" ht="25.35" customHeight="1" x14ac:dyDescent="0.2">
      <c r="A84" s="3650"/>
      <c r="B84" s="261" t="s">
        <v>111</v>
      </c>
      <c r="C84" s="77">
        <f>SUM(D84:E84)</f>
        <v>0</v>
      </c>
      <c r="D84" s="254">
        <f t="shared" si="7"/>
        <v>0</v>
      </c>
      <c r="E84" s="254">
        <f t="shared" si="7"/>
        <v>0</v>
      </c>
      <c r="F84" s="262"/>
      <c r="G84" s="263"/>
      <c r="H84" s="264"/>
      <c r="I84" s="263"/>
      <c r="J84" s="262"/>
      <c r="K84" s="265"/>
      <c r="L84" s="262"/>
      <c r="M84" s="265"/>
      <c r="N84" s="262"/>
      <c r="O84" s="265"/>
      <c r="P84" s="262"/>
      <c r="Q84" s="265"/>
      <c r="R84" s="262"/>
      <c r="S84" s="265"/>
      <c r="T84" s="262"/>
      <c r="U84" s="265"/>
      <c r="V84" s="262"/>
      <c r="W84" s="265"/>
      <c r="X84" s="262"/>
      <c r="Y84" s="265"/>
      <c r="Z84" s="262"/>
      <c r="AA84" s="265"/>
      <c r="AB84" s="262"/>
      <c r="AC84" s="265"/>
      <c r="AD84" s="262"/>
      <c r="AE84" s="265"/>
      <c r="AF84" s="262"/>
      <c r="AG84" s="265"/>
      <c r="AH84" s="262"/>
      <c r="AI84" s="266"/>
      <c r="AJ84" s="267"/>
      <c r="AK84" s="263"/>
      <c r="AL84" s="1467"/>
      <c r="AM84" s="1450"/>
      <c r="AN84" s="1448"/>
      <c r="AO84" s="1448"/>
      <c r="AP84" s="1448"/>
      <c r="AQ84" s="1448"/>
      <c r="AR84" s="1448"/>
      <c r="AS84" s="1449"/>
      <c r="AT84" s="1449"/>
      <c r="BX84" s="2"/>
      <c r="BY84" s="2"/>
      <c r="BZ84" s="3"/>
      <c r="CG84" s="40"/>
      <c r="CH84" s="40"/>
      <c r="CI84" s="40"/>
      <c r="CJ84" s="40"/>
    </row>
    <row r="85" spans="1:88" ht="16.350000000000001" customHeight="1" x14ac:dyDescent="0.2">
      <c r="A85" s="1469" t="s">
        <v>60</v>
      </c>
      <c r="B85" s="1470" t="s">
        <v>112</v>
      </c>
      <c r="C85" s="1458">
        <f>SUM(D85:E85)</f>
        <v>0</v>
      </c>
      <c r="D85" s="1459">
        <f t="shared" si="7"/>
        <v>0</v>
      </c>
      <c r="E85" s="1460">
        <f t="shared" si="7"/>
        <v>0</v>
      </c>
      <c r="F85" s="1471"/>
      <c r="G85" s="1472"/>
      <c r="H85" s="1473"/>
      <c r="I85" s="1472"/>
      <c r="J85" s="1471"/>
      <c r="K85" s="1474"/>
      <c r="L85" s="1471"/>
      <c r="M85" s="1474"/>
      <c r="N85" s="1471"/>
      <c r="O85" s="1474"/>
      <c r="P85" s="1471"/>
      <c r="Q85" s="1474"/>
      <c r="R85" s="1471"/>
      <c r="S85" s="1474"/>
      <c r="T85" s="1471"/>
      <c r="U85" s="1474"/>
      <c r="V85" s="1471"/>
      <c r="W85" s="1474"/>
      <c r="X85" s="1471"/>
      <c r="Y85" s="1474"/>
      <c r="Z85" s="1471"/>
      <c r="AA85" s="1474"/>
      <c r="AB85" s="1471"/>
      <c r="AC85" s="1474"/>
      <c r="AD85" s="1471"/>
      <c r="AE85" s="1474"/>
      <c r="AF85" s="1471"/>
      <c r="AG85" s="1474"/>
      <c r="AH85" s="1471"/>
      <c r="AI85" s="1475"/>
      <c r="AJ85" s="1476"/>
      <c r="AK85" s="1472"/>
      <c r="AL85" s="1467"/>
      <c r="AM85" s="1450"/>
      <c r="AN85" s="1448"/>
      <c r="AO85" s="1448"/>
      <c r="AP85" s="1448"/>
      <c r="AQ85" s="1448"/>
      <c r="AR85" s="1448"/>
      <c r="AS85" s="1449"/>
      <c r="AT85" s="1449"/>
      <c r="BX85" s="2"/>
      <c r="BY85" s="2"/>
      <c r="BZ85" s="3"/>
      <c r="CG85" s="40"/>
      <c r="CH85" s="40"/>
      <c r="CI85" s="40"/>
      <c r="CJ85" s="40"/>
    </row>
    <row r="86" spans="1:88" ht="31.35" customHeight="1" x14ac:dyDescent="0.2">
      <c r="A86" s="9" t="s">
        <v>113</v>
      </c>
      <c r="B86" s="6"/>
      <c r="C86" s="128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233"/>
      <c r="R86" s="233"/>
      <c r="S86" s="233"/>
      <c r="T86" s="233"/>
      <c r="U86" s="233"/>
      <c r="V86" s="233"/>
      <c r="W86" s="6"/>
      <c r="X86" s="233"/>
      <c r="Y86" s="233"/>
      <c r="Z86" s="1477"/>
      <c r="AA86" s="234"/>
      <c r="AB86" s="1478"/>
      <c r="AC86" s="1478"/>
      <c r="AD86" s="1478"/>
      <c r="AE86" s="1478"/>
      <c r="AF86" s="1478"/>
      <c r="AG86" s="1449"/>
      <c r="AH86" s="128"/>
      <c r="AI86" s="1448"/>
      <c r="AJ86" s="1448"/>
      <c r="AK86" s="1448"/>
      <c r="AL86" s="1448"/>
      <c r="AM86" s="1448"/>
      <c r="AN86" s="1448"/>
      <c r="AO86" s="1448"/>
      <c r="AP86" s="1448"/>
      <c r="AQ86" s="1449"/>
      <c r="AR86" s="1449"/>
      <c r="CG86" s="40"/>
      <c r="CH86" s="40"/>
      <c r="CI86" s="40"/>
      <c r="CJ86" s="40"/>
    </row>
    <row r="87" spans="1:88" ht="16.350000000000001" customHeight="1" x14ac:dyDescent="0.2">
      <c r="A87" s="3650" t="s">
        <v>96</v>
      </c>
      <c r="B87" s="3640" t="s">
        <v>32</v>
      </c>
      <c r="C87" s="3640" t="s">
        <v>114</v>
      </c>
      <c r="D87" s="3651" t="s">
        <v>115</v>
      </c>
      <c r="E87" s="3652" t="s">
        <v>116</v>
      </c>
      <c r="F87" s="3640" t="s">
        <v>117</v>
      </c>
      <c r="G87" s="6"/>
      <c r="H87" s="1450"/>
      <c r="I87" s="1450"/>
      <c r="J87" s="1450"/>
      <c r="K87" s="1450"/>
      <c r="L87" s="1450"/>
      <c r="M87" s="1450"/>
      <c r="N87" s="1450"/>
      <c r="O87" s="1450"/>
      <c r="P87" s="1479"/>
      <c r="Q87" s="1479"/>
      <c r="R87" s="1479"/>
      <c r="S87" s="1479"/>
      <c r="T87" s="1479"/>
      <c r="U87" s="1479"/>
      <c r="V87" s="1479"/>
      <c r="W87" s="1450"/>
      <c r="X87" s="1479"/>
      <c r="Y87" s="1449"/>
      <c r="Z87" s="1449"/>
      <c r="AA87" s="1449"/>
      <c r="AB87" s="1449"/>
      <c r="AC87" s="1449"/>
      <c r="AD87" s="1449"/>
      <c r="AE87" s="1449"/>
      <c r="AF87" s="1449"/>
      <c r="AG87" s="1449"/>
      <c r="AH87" s="1448"/>
      <c r="AI87" s="1448"/>
      <c r="AJ87" s="1448"/>
      <c r="AK87" s="1448"/>
      <c r="AL87" s="1448"/>
      <c r="AM87" s="1448"/>
      <c r="AN87" s="1448"/>
      <c r="AO87" s="1448"/>
      <c r="AP87" s="1448"/>
      <c r="AQ87" s="1449"/>
      <c r="AR87" s="1449"/>
      <c r="CG87" s="40"/>
      <c r="CH87" s="40"/>
      <c r="CI87" s="40"/>
      <c r="CJ87" s="40"/>
    </row>
    <row r="88" spans="1:88" ht="45.75" customHeight="1" x14ac:dyDescent="0.2">
      <c r="A88" s="3650"/>
      <c r="B88" s="3640"/>
      <c r="C88" s="3640"/>
      <c r="D88" s="3651"/>
      <c r="E88" s="3652"/>
      <c r="F88" s="3640"/>
      <c r="G88" s="6"/>
      <c r="H88" s="1450"/>
      <c r="I88" s="1450"/>
      <c r="J88" s="1450"/>
      <c r="K88" s="1450"/>
      <c r="L88" s="1450"/>
      <c r="M88" s="1450"/>
      <c r="N88" s="1450"/>
      <c r="O88" s="1450"/>
      <c r="P88" s="1479"/>
      <c r="Q88" s="1479"/>
      <c r="R88" s="1479"/>
      <c r="S88" s="1479"/>
      <c r="T88" s="1479"/>
      <c r="U88" s="1479"/>
      <c r="V88" s="1479"/>
      <c r="W88" s="1450"/>
      <c r="X88" s="1479"/>
      <c r="Y88" s="1449"/>
      <c r="Z88" s="1449"/>
      <c r="AA88" s="1449"/>
      <c r="AB88" s="1449"/>
      <c r="AC88" s="1449"/>
      <c r="AD88" s="1449"/>
      <c r="AE88" s="1449"/>
      <c r="AF88" s="1449"/>
      <c r="AG88" s="1449"/>
      <c r="AH88" s="1448"/>
      <c r="AI88" s="1448"/>
      <c r="AJ88" s="1448"/>
      <c r="AK88" s="1448"/>
      <c r="AL88" s="1448"/>
      <c r="AM88" s="1448"/>
      <c r="AN88" s="1448"/>
      <c r="AO88" s="1448"/>
      <c r="AP88" s="1448"/>
      <c r="AQ88" s="1449"/>
      <c r="AR88" s="1449"/>
      <c r="CG88" s="40"/>
      <c r="CH88" s="40"/>
      <c r="CI88" s="40"/>
      <c r="CJ88" s="40"/>
    </row>
    <row r="89" spans="1:88" ht="16.350000000000001" customHeight="1" x14ac:dyDescent="0.2">
      <c r="A89" s="3641" t="s">
        <v>118</v>
      </c>
      <c r="B89" s="3642"/>
      <c r="C89" s="3642"/>
      <c r="D89" s="3642"/>
      <c r="E89" s="3642"/>
      <c r="F89" s="3643"/>
      <c r="G89" s="6"/>
      <c r="H89" s="1431"/>
      <c r="I89" s="1431"/>
      <c r="J89" s="1431"/>
      <c r="K89" s="1431"/>
      <c r="L89" s="1431"/>
      <c r="M89" s="1431"/>
      <c r="N89" s="1431"/>
      <c r="O89" s="1431"/>
      <c r="P89" s="1480"/>
      <c r="Q89" s="1480"/>
      <c r="R89" s="1480"/>
      <c r="S89" s="1480"/>
      <c r="T89" s="1480"/>
      <c r="U89" s="1480"/>
      <c r="V89" s="1480"/>
      <c r="W89" s="1431"/>
      <c r="X89" s="1480"/>
      <c r="Y89" s="1427"/>
      <c r="Z89" s="1427"/>
      <c r="AA89" s="1427"/>
      <c r="AB89" s="1427"/>
      <c r="AC89" s="1427"/>
      <c r="AD89" s="1427"/>
      <c r="AE89" s="1427"/>
      <c r="AF89" s="1427"/>
      <c r="AG89" s="1427"/>
      <c r="AH89" s="1426"/>
      <c r="AI89" s="1426"/>
      <c r="AJ89" s="1426"/>
      <c r="AK89" s="1426"/>
      <c r="AL89" s="1426"/>
      <c r="AM89" s="1426"/>
      <c r="AN89" s="1426"/>
      <c r="AO89" s="1426"/>
      <c r="AP89" s="1426"/>
      <c r="AQ89" s="1427"/>
      <c r="AR89" s="1427"/>
      <c r="CG89" s="40"/>
      <c r="CH89" s="40"/>
      <c r="CI89" s="40"/>
      <c r="CJ89" s="40"/>
    </row>
    <row r="90" spans="1:88" ht="16.350000000000001" customHeight="1" x14ac:dyDescent="0.2">
      <c r="A90" s="1481" t="s">
        <v>119</v>
      </c>
      <c r="B90" s="1482">
        <f>SUM(C90:D90)</f>
        <v>331</v>
      </c>
      <c r="C90" s="1483">
        <v>57</v>
      </c>
      <c r="D90" s="1484">
        <v>274</v>
      </c>
      <c r="E90" s="1485">
        <v>331</v>
      </c>
      <c r="F90" s="1483"/>
      <c r="G90" s="6"/>
      <c r="H90" s="1450"/>
      <c r="I90" s="1450"/>
      <c r="J90" s="1450"/>
      <c r="K90" s="1450"/>
      <c r="L90" s="1450"/>
      <c r="M90" s="1450"/>
      <c r="N90" s="1450"/>
      <c r="O90" s="1450"/>
      <c r="P90" s="1479"/>
      <c r="Q90" s="1479"/>
      <c r="R90" s="1479"/>
      <c r="S90" s="1479"/>
      <c r="T90" s="1479"/>
      <c r="U90" s="1479"/>
      <c r="V90" s="1479"/>
      <c r="W90" s="1450"/>
      <c r="X90" s="1479"/>
      <c r="Y90" s="1449"/>
      <c r="Z90" s="1449"/>
      <c r="AA90" s="1449"/>
      <c r="AB90" s="1449"/>
      <c r="AC90" s="1449"/>
      <c r="AD90" s="1449"/>
      <c r="AE90" s="1449"/>
      <c r="AF90" s="1449"/>
      <c r="AG90" s="1449"/>
      <c r="AH90" s="1448"/>
      <c r="AI90" s="1448"/>
      <c r="AJ90" s="1448"/>
      <c r="AK90" s="1448"/>
      <c r="AL90" s="1448"/>
      <c r="AM90" s="1448"/>
      <c r="AN90" s="1448"/>
      <c r="AO90" s="1448"/>
      <c r="AP90" s="1448"/>
      <c r="AQ90" s="1449"/>
      <c r="AR90" s="1449"/>
      <c r="CG90" s="40"/>
      <c r="CH90" s="40"/>
      <c r="CI90" s="40"/>
      <c r="CJ90" s="40"/>
    </row>
    <row r="91" spans="1:88" ht="16.350000000000001" customHeight="1" x14ac:dyDescent="0.2">
      <c r="A91" s="281" t="s">
        <v>120</v>
      </c>
      <c r="B91" s="261">
        <f>SUM(C91:D91)</f>
        <v>0</v>
      </c>
      <c r="C91" s="161"/>
      <c r="D91" s="282"/>
      <c r="E91" s="46"/>
      <c r="F91" s="161"/>
      <c r="G91" s="6"/>
      <c r="H91" s="1431"/>
      <c r="I91" s="1431"/>
      <c r="J91" s="1431"/>
      <c r="K91" s="1431"/>
      <c r="L91" s="1431"/>
      <c r="M91" s="1431"/>
      <c r="N91" s="1431"/>
      <c r="O91" s="1431"/>
      <c r="P91" s="1480"/>
      <c r="Q91" s="1480"/>
      <c r="R91" s="1480"/>
      <c r="S91" s="1480"/>
      <c r="T91" s="1480"/>
      <c r="U91" s="1480"/>
      <c r="V91" s="1480"/>
      <c r="W91" s="1431"/>
      <c r="X91" s="1480"/>
      <c r="Y91" s="1427"/>
      <c r="Z91" s="1427"/>
      <c r="AA91" s="1427"/>
      <c r="AB91" s="1427"/>
      <c r="AC91" s="1427"/>
      <c r="AD91" s="1427"/>
      <c r="AE91" s="1427"/>
      <c r="AF91" s="1427"/>
      <c r="AG91" s="1427"/>
      <c r="AH91" s="1426"/>
      <c r="AI91" s="1426"/>
      <c r="AJ91" s="1426"/>
      <c r="AK91" s="1426"/>
      <c r="AL91" s="1426"/>
      <c r="AM91" s="1426"/>
      <c r="AN91" s="1426"/>
      <c r="AO91" s="1426"/>
      <c r="AP91" s="1426"/>
      <c r="AQ91" s="1427"/>
      <c r="AR91" s="1427"/>
      <c r="CG91" s="40"/>
      <c r="CH91" s="40"/>
      <c r="CI91" s="40"/>
      <c r="CJ91" s="40"/>
    </row>
    <row r="92" spans="1:88" ht="16.350000000000001" customHeight="1" x14ac:dyDescent="0.2">
      <c r="A92" s="281" t="s">
        <v>121</v>
      </c>
      <c r="B92" s="261">
        <f>SUM(C92:D92)</f>
        <v>0</v>
      </c>
      <c r="C92" s="161"/>
      <c r="D92" s="282"/>
      <c r="E92" s="46"/>
      <c r="F92" s="161"/>
      <c r="G92" s="6"/>
      <c r="H92" s="1431"/>
      <c r="I92" s="1431"/>
      <c r="J92" s="1431"/>
      <c r="K92" s="1431"/>
      <c r="L92" s="1431"/>
      <c r="M92" s="1431"/>
      <c r="N92" s="1431"/>
      <c r="O92" s="1431"/>
      <c r="P92" s="1480"/>
      <c r="Q92" s="1480"/>
      <c r="R92" s="1480"/>
      <c r="S92" s="1480"/>
      <c r="T92" s="1480"/>
      <c r="U92" s="1480"/>
      <c r="V92" s="1480"/>
      <c r="W92" s="1431"/>
      <c r="X92" s="1480"/>
      <c r="Y92" s="1427"/>
      <c r="Z92" s="1427"/>
      <c r="AA92" s="1427"/>
      <c r="AB92" s="1427"/>
      <c r="AC92" s="1427"/>
      <c r="AD92" s="1427"/>
      <c r="AE92" s="1427"/>
      <c r="AF92" s="1427"/>
      <c r="AG92" s="1427"/>
      <c r="AH92" s="1426"/>
      <c r="AI92" s="1426"/>
      <c r="AJ92" s="1426"/>
      <c r="AK92" s="1426"/>
      <c r="AL92" s="1426"/>
      <c r="AM92" s="1426"/>
      <c r="AN92" s="1426"/>
      <c r="AO92" s="1426"/>
      <c r="AP92" s="1426"/>
      <c r="AQ92" s="1427"/>
      <c r="AR92" s="1427"/>
      <c r="CG92" s="40"/>
      <c r="CH92" s="40"/>
      <c r="CI92" s="40"/>
      <c r="CJ92" s="40"/>
    </row>
    <row r="93" spans="1:88" ht="16.350000000000001" customHeight="1" x14ac:dyDescent="0.2">
      <c r="A93" s="281" t="s">
        <v>122</v>
      </c>
      <c r="B93" s="261">
        <f>SUM(C93:D93)</f>
        <v>0</v>
      </c>
      <c r="C93" s="161"/>
      <c r="D93" s="282"/>
      <c r="E93" s="46"/>
      <c r="F93" s="161"/>
      <c r="G93" s="6"/>
      <c r="H93" s="1431"/>
      <c r="I93" s="1431"/>
      <c r="J93" s="1431"/>
      <c r="K93" s="1431"/>
      <c r="L93" s="1431"/>
      <c r="M93" s="1431"/>
      <c r="N93" s="1431"/>
      <c r="O93" s="1431"/>
      <c r="P93" s="1480"/>
      <c r="Q93" s="1480"/>
      <c r="R93" s="1480"/>
      <c r="S93" s="1480"/>
      <c r="T93" s="1480"/>
      <c r="U93" s="1480"/>
      <c r="V93" s="1480"/>
      <c r="W93" s="1431"/>
      <c r="X93" s="1480"/>
      <c r="Y93" s="1427"/>
      <c r="Z93" s="1427"/>
      <c r="AA93" s="1427"/>
      <c r="AB93" s="1427"/>
      <c r="AC93" s="1427"/>
      <c r="AD93" s="1427"/>
      <c r="AE93" s="1427"/>
      <c r="AF93" s="1427"/>
      <c r="AG93" s="1427"/>
      <c r="AH93" s="1426"/>
      <c r="AI93" s="1426"/>
      <c r="AJ93" s="1426"/>
      <c r="AK93" s="1426"/>
      <c r="AL93" s="1426"/>
      <c r="AM93" s="1426"/>
      <c r="AN93" s="1426"/>
      <c r="AO93" s="1426"/>
      <c r="AP93" s="1426"/>
      <c r="AQ93" s="1427"/>
      <c r="AR93" s="1427"/>
      <c r="CG93" s="40"/>
      <c r="CH93" s="40"/>
      <c r="CI93" s="40"/>
      <c r="CJ93" s="40"/>
    </row>
    <row r="94" spans="1:88" ht="16.350000000000001" customHeight="1" x14ac:dyDescent="0.2">
      <c r="A94" s="283" t="s">
        <v>123</v>
      </c>
      <c r="B94" s="284">
        <f>SUM(C94:D94)</f>
        <v>31</v>
      </c>
      <c r="C94" s="285"/>
      <c r="D94" s="1486">
        <v>31</v>
      </c>
      <c r="E94" s="190">
        <v>31</v>
      </c>
      <c r="F94" s="285"/>
      <c r="G94" s="6"/>
      <c r="H94" s="1431"/>
      <c r="I94" s="1431"/>
      <c r="J94" s="1431"/>
      <c r="K94" s="1431"/>
      <c r="L94" s="1431"/>
      <c r="M94" s="1431"/>
      <c r="N94" s="1431"/>
      <c r="O94" s="1431"/>
      <c r="P94" s="1480"/>
      <c r="Q94" s="1480"/>
      <c r="R94" s="1480"/>
      <c r="S94" s="1480"/>
      <c r="T94" s="1480"/>
      <c r="U94" s="1480"/>
      <c r="V94" s="1480"/>
      <c r="W94" s="1431"/>
      <c r="X94" s="1480"/>
      <c r="Y94" s="1427"/>
      <c r="Z94" s="1427"/>
      <c r="AA94" s="1427"/>
      <c r="AB94" s="1427"/>
      <c r="AC94" s="1427"/>
      <c r="AD94" s="1427"/>
      <c r="AE94" s="1427"/>
      <c r="AF94" s="1427"/>
      <c r="AG94" s="1427"/>
      <c r="AH94" s="1426"/>
      <c r="AI94" s="1426"/>
      <c r="AJ94" s="1426"/>
      <c r="AK94" s="1426"/>
      <c r="AL94" s="1426"/>
      <c r="AM94" s="1426"/>
      <c r="AN94" s="1426"/>
      <c r="AO94" s="1426"/>
      <c r="AP94" s="1426"/>
      <c r="AQ94" s="1427"/>
      <c r="AR94" s="1427"/>
      <c r="CG94" s="40"/>
      <c r="CH94" s="40"/>
      <c r="CI94" s="40"/>
      <c r="CJ94" s="40"/>
    </row>
    <row r="95" spans="1:88" ht="16.350000000000001" customHeight="1" x14ac:dyDescent="0.2">
      <c r="A95" s="3641" t="s">
        <v>124</v>
      </c>
      <c r="B95" s="3642"/>
      <c r="C95" s="3642"/>
      <c r="D95" s="3642"/>
      <c r="E95" s="3642"/>
      <c r="F95" s="3643"/>
      <c r="G95" s="6"/>
      <c r="H95" s="1431"/>
      <c r="I95" s="1431"/>
      <c r="J95" s="1431"/>
      <c r="K95" s="1431"/>
      <c r="L95" s="1431"/>
      <c r="M95" s="1431"/>
      <c r="N95" s="1431"/>
      <c r="O95" s="1431"/>
      <c r="P95" s="1480"/>
      <c r="Q95" s="1480"/>
      <c r="R95" s="1480"/>
      <c r="S95" s="1480"/>
      <c r="T95" s="1480"/>
      <c r="U95" s="1480"/>
      <c r="V95" s="1480"/>
      <c r="W95" s="1431"/>
      <c r="X95" s="1480"/>
      <c r="Y95" s="1427"/>
      <c r="Z95" s="1427"/>
      <c r="AA95" s="1427"/>
      <c r="AB95" s="1427"/>
      <c r="AC95" s="1427"/>
      <c r="AD95" s="1427"/>
      <c r="AE95" s="1427"/>
      <c r="AF95" s="1427"/>
      <c r="AG95" s="1427"/>
      <c r="AH95" s="1426"/>
      <c r="AI95" s="1426"/>
      <c r="AJ95" s="1426"/>
      <c r="AK95" s="1426"/>
      <c r="AL95" s="1426"/>
      <c r="AM95" s="1426"/>
      <c r="AN95" s="1426"/>
      <c r="AO95" s="1426"/>
      <c r="AP95" s="1426"/>
      <c r="AQ95" s="1427"/>
      <c r="AR95" s="1427"/>
      <c r="CG95" s="40"/>
      <c r="CH95" s="40"/>
      <c r="CI95" s="40"/>
      <c r="CJ95" s="40"/>
    </row>
    <row r="96" spans="1:88" ht="16.350000000000001" customHeight="1" x14ac:dyDescent="0.2">
      <c r="A96" s="1487" t="s">
        <v>125</v>
      </c>
      <c r="B96" s="1488">
        <f>SUM(C96:D96)</f>
        <v>1</v>
      </c>
      <c r="C96" s="1483"/>
      <c r="D96" s="1484">
        <v>1</v>
      </c>
      <c r="E96" s="1485">
        <v>1</v>
      </c>
      <c r="F96" s="1483"/>
      <c r="G96" s="6"/>
      <c r="H96" s="1431"/>
      <c r="I96" s="1431"/>
      <c r="J96" s="1431"/>
      <c r="K96" s="1431"/>
      <c r="L96" s="1431"/>
      <c r="M96" s="1431"/>
      <c r="N96" s="1431"/>
      <c r="O96" s="1431"/>
      <c r="P96" s="1480"/>
      <c r="Q96" s="1480"/>
      <c r="R96" s="1480"/>
      <c r="S96" s="1480"/>
      <c r="T96" s="1480"/>
      <c r="U96" s="1480"/>
      <c r="V96" s="1480"/>
      <c r="W96" s="1431"/>
      <c r="X96" s="1480"/>
      <c r="Y96" s="1427"/>
      <c r="Z96" s="1427"/>
      <c r="AA96" s="1427"/>
      <c r="AB96" s="1427"/>
      <c r="AC96" s="1427"/>
      <c r="AD96" s="1427"/>
      <c r="AE96" s="1427"/>
      <c r="AF96" s="1427"/>
      <c r="AG96" s="1427"/>
      <c r="AH96" s="1427"/>
      <c r="AI96" s="1427"/>
      <c r="AJ96" s="1427"/>
      <c r="AK96" s="1427"/>
      <c r="AL96" s="1427"/>
      <c r="AM96" s="1427"/>
      <c r="AN96" s="1427"/>
      <c r="AO96" s="1427"/>
      <c r="AP96" s="1427"/>
      <c r="AQ96" s="1427"/>
      <c r="AR96" s="1427"/>
      <c r="CG96" s="40"/>
      <c r="CH96" s="40"/>
      <c r="CI96" s="40"/>
      <c r="CJ96" s="40"/>
    </row>
    <row r="97" spans="1:104" ht="16.350000000000001" customHeight="1" x14ac:dyDescent="0.2">
      <c r="A97" s="288" t="s">
        <v>126</v>
      </c>
      <c r="B97" s="289">
        <f>SUM(C97:D97)</f>
        <v>0</v>
      </c>
      <c r="C97" s="161"/>
      <c r="D97" s="282"/>
      <c r="E97" s="46"/>
      <c r="F97" s="161"/>
      <c r="G97" s="6"/>
      <c r="H97" s="1431"/>
      <c r="I97" s="1431"/>
      <c r="J97" s="1431"/>
      <c r="K97" s="1431"/>
      <c r="L97" s="1431"/>
      <c r="M97" s="1431"/>
      <c r="N97" s="1431"/>
      <c r="O97" s="1431"/>
      <c r="P97" s="1480"/>
      <c r="Q97" s="1480"/>
      <c r="R97" s="1480"/>
      <c r="S97" s="1480"/>
      <c r="T97" s="1480"/>
      <c r="U97" s="1480"/>
      <c r="V97" s="1480"/>
      <c r="W97" s="1431"/>
      <c r="X97" s="1480"/>
      <c r="Y97" s="1427"/>
      <c r="Z97" s="1427"/>
      <c r="AA97" s="1427"/>
      <c r="AB97" s="1427"/>
      <c r="AC97" s="1427"/>
      <c r="AD97" s="1427"/>
      <c r="AE97" s="1427"/>
      <c r="AF97" s="1427"/>
      <c r="AG97" s="1427"/>
      <c r="AH97" s="1427"/>
      <c r="AI97" s="1427"/>
      <c r="AJ97" s="1427"/>
      <c r="AK97" s="1427"/>
      <c r="AL97" s="1427"/>
      <c r="AM97" s="1427"/>
      <c r="AN97" s="1427"/>
      <c r="AO97" s="1427"/>
      <c r="AP97" s="1427"/>
      <c r="AQ97" s="1427"/>
      <c r="AR97" s="1427"/>
      <c r="CG97" s="40"/>
      <c r="CH97" s="40"/>
      <c r="CI97" s="40"/>
      <c r="CJ97" s="40"/>
    </row>
    <row r="98" spans="1:104" ht="24.75" customHeight="1" x14ac:dyDescent="0.2">
      <c r="A98" s="1419" t="s">
        <v>127</v>
      </c>
      <c r="B98" s="290">
        <f>SUM(C98:D98)</f>
        <v>0</v>
      </c>
      <c r="C98" s="1489"/>
      <c r="D98" s="1486"/>
      <c r="E98" s="1422"/>
      <c r="F98" s="1489"/>
      <c r="G98" s="6"/>
      <c r="H98" s="1431"/>
      <c r="I98" s="1431"/>
      <c r="J98" s="1431"/>
      <c r="K98" s="1431"/>
      <c r="L98" s="1431"/>
      <c r="M98" s="1431"/>
      <c r="N98" s="1431"/>
      <c r="O98" s="1431"/>
      <c r="P98" s="1480"/>
      <c r="Q98" s="1480"/>
      <c r="R98" s="1480"/>
      <c r="S98" s="1480"/>
      <c r="T98" s="1480"/>
      <c r="U98" s="1480"/>
      <c r="V98" s="1480"/>
      <c r="W98" s="1431"/>
      <c r="X98" s="1480"/>
      <c r="Y98" s="1427"/>
      <c r="Z98" s="1427"/>
      <c r="AA98" s="1427"/>
      <c r="AB98" s="1427"/>
      <c r="AC98" s="1427"/>
      <c r="AD98" s="1427"/>
      <c r="AE98" s="1427"/>
      <c r="AF98" s="1427"/>
      <c r="AG98" s="1427"/>
      <c r="AH98" s="1427"/>
      <c r="AI98" s="1427"/>
      <c r="AJ98" s="1427"/>
      <c r="AK98" s="1427"/>
      <c r="AL98" s="1427"/>
      <c r="AM98" s="1427"/>
      <c r="AN98" s="1427"/>
      <c r="AO98" s="1427"/>
      <c r="AP98" s="1427"/>
      <c r="AQ98" s="1427"/>
      <c r="AR98" s="1427"/>
      <c r="CG98" s="40"/>
      <c r="CH98" s="40"/>
      <c r="CI98" s="40"/>
      <c r="CJ98" s="40"/>
    </row>
    <row r="99" spans="1:104" s="8" customFormat="1" ht="31.35" customHeight="1" x14ac:dyDescent="0.2">
      <c r="A99" s="3032" t="s">
        <v>128</v>
      </c>
      <c r="B99" s="3032"/>
      <c r="C99" s="3032"/>
      <c r="D99" s="3032"/>
      <c r="E99" s="3032"/>
      <c r="F99" s="3032"/>
      <c r="G99" s="1425"/>
      <c r="H99" s="1425"/>
      <c r="I99" s="1425"/>
      <c r="J99" s="1425"/>
      <c r="K99" s="1425"/>
      <c r="L99" s="1425"/>
      <c r="M99" s="1425"/>
      <c r="N99" s="1425"/>
      <c r="O99" s="1425"/>
      <c r="P99" s="1425"/>
      <c r="Q99" s="1490"/>
      <c r="R99" s="1490"/>
      <c r="S99" s="1490"/>
      <c r="T99" s="1490"/>
      <c r="U99" s="1490"/>
      <c r="V99" s="1490"/>
      <c r="W99" s="1425"/>
      <c r="X99" s="1490"/>
      <c r="Y99" s="1490"/>
      <c r="Z99" s="1490"/>
      <c r="AA99" s="1490"/>
      <c r="AB99" s="1490"/>
      <c r="AC99" s="1490"/>
      <c r="AD99" s="1490"/>
      <c r="AE99" s="1490"/>
      <c r="AF99" s="1490"/>
      <c r="AG99" s="1490"/>
      <c r="AH99" s="1490"/>
      <c r="AI99" s="1490"/>
      <c r="AJ99" s="1490"/>
      <c r="AK99" s="1490"/>
      <c r="AL99" s="1490"/>
      <c r="AM99" s="1490"/>
      <c r="AN99" s="1490"/>
      <c r="AO99" s="1490"/>
      <c r="AP99" s="1490"/>
      <c r="AQ99" s="1490"/>
      <c r="AR99" s="1490"/>
      <c r="BX99" s="4"/>
      <c r="BY99" s="4"/>
      <c r="BZ99" s="4"/>
      <c r="CA99" s="5"/>
      <c r="CB99" s="5"/>
      <c r="CC99" s="5"/>
      <c r="CD99" s="5"/>
      <c r="CE99" s="5"/>
      <c r="CF99" s="5"/>
      <c r="CG99" s="40"/>
      <c r="CH99" s="40"/>
      <c r="CI99" s="40"/>
      <c r="CJ99" s="40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4"/>
    </row>
    <row r="100" spans="1:104" ht="16.350000000000001" customHeight="1" x14ac:dyDescent="0.2">
      <c r="A100" s="3644" t="s">
        <v>129</v>
      </c>
      <c r="B100" s="3645" t="s">
        <v>130</v>
      </c>
      <c r="C100" s="3646"/>
      <c r="D100" s="3646"/>
      <c r="E100" s="3647"/>
      <c r="F100" s="3645" t="s">
        <v>131</v>
      </c>
      <c r="G100" s="3646"/>
      <c r="H100" s="3646"/>
      <c r="I100" s="3647"/>
      <c r="J100" s="3627" t="s">
        <v>132</v>
      </c>
      <c r="K100" s="3629" t="s">
        <v>133</v>
      </c>
      <c r="L100" s="3630"/>
      <c r="M100" s="3629" t="s">
        <v>134</v>
      </c>
      <c r="N100" s="3630"/>
      <c r="O100" s="6"/>
      <c r="P100" s="233"/>
      <c r="Q100" s="233"/>
      <c r="R100" s="233"/>
      <c r="S100" s="233"/>
      <c r="T100" s="233"/>
      <c r="U100" s="233"/>
      <c r="V100" s="6"/>
      <c r="W100" s="233"/>
      <c r="X100" s="1491"/>
      <c r="Y100" s="1447"/>
      <c r="Z100" s="1447"/>
      <c r="AA100" s="1447"/>
      <c r="AB100" s="1447"/>
      <c r="AC100" s="1447"/>
      <c r="AD100" s="1447"/>
      <c r="AE100" s="1447"/>
      <c r="AF100" s="1447"/>
      <c r="AG100" s="1447"/>
      <c r="AH100" s="1447"/>
      <c r="AI100" s="1427"/>
      <c r="AJ100" s="1427"/>
      <c r="AK100" s="1427"/>
      <c r="AL100" s="1427"/>
      <c r="AM100" s="1427"/>
      <c r="AN100" s="1427"/>
      <c r="AO100" s="1427"/>
      <c r="AP100" s="1427"/>
      <c r="AQ100" s="1427"/>
      <c r="AR100" s="1427"/>
      <c r="CG100" s="40"/>
      <c r="CH100" s="40"/>
      <c r="CI100" s="40"/>
      <c r="CJ100" s="40"/>
    </row>
    <row r="101" spans="1:104" ht="39" customHeight="1" x14ac:dyDescent="0.2">
      <c r="A101" s="2937"/>
      <c r="B101" s="3648"/>
      <c r="C101" s="3039"/>
      <c r="D101" s="3039"/>
      <c r="E101" s="3649"/>
      <c r="F101" s="2945"/>
      <c r="G101" s="2946"/>
      <c r="H101" s="2946"/>
      <c r="I101" s="2947"/>
      <c r="J101" s="2918"/>
      <c r="K101" s="3631"/>
      <c r="L101" s="3632"/>
      <c r="M101" s="3631"/>
      <c r="N101" s="3632"/>
      <c r="O101" s="6"/>
      <c r="P101" s="233"/>
      <c r="Q101" s="233"/>
      <c r="R101" s="233"/>
      <c r="S101" s="233"/>
      <c r="T101" s="233"/>
      <c r="U101" s="233"/>
      <c r="V101" s="6"/>
      <c r="W101" s="233"/>
      <c r="X101" s="1480"/>
      <c r="Y101" s="1427"/>
      <c r="Z101" s="1427"/>
      <c r="AA101" s="1427"/>
      <c r="AB101" s="1427"/>
      <c r="AC101" s="1427"/>
      <c r="AD101" s="1427"/>
      <c r="AE101" s="1427"/>
      <c r="AF101" s="1427"/>
      <c r="AG101" s="1427"/>
      <c r="AH101" s="1427"/>
      <c r="AI101" s="1427"/>
      <c r="AJ101" s="1427"/>
      <c r="AK101" s="1427"/>
      <c r="AL101" s="1427"/>
      <c r="AM101" s="1427"/>
      <c r="AN101" s="1427"/>
      <c r="AO101" s="1427"/>
      <c r="AP101" s="1427"/>
      <c r="AQ101" s="1427"/>
      <c r="AR101" s="1427"/>
      <c r="CG101" s="40"/>
      <c r="CH101" s="40"/>
      <c r="CI101" s="40"/>
      <c r="CJ101" s="40"/>
    </row>
    <row r="102" spans="1:104" ht="40.5" customHeight="1" x14ac:dyDescent="0.2">
      <c r="A102" s="3636"/>
      <c r="B102" s="1492" t="s">
        <v>135</v>
      </c>
      <c r="C102" s="1493" t="s">
        <v>136</v>
      </c>
      <c r="D102" s="1494" t="s">
        <v>137</v>
      </c>
      <c r="E102" s="1495" t="s">
        <v>138</v>
      </c>
      <c r="F102" s="1496" t="s">
        <v>139</v>
      </c>
      <c r="G102" s="1497" t="s">
        <v>140</v>
      </c>
      <c r="H102" s="1497" t="s">
        <v>137</v>
      </c>
      <c r="I102" s="1495" t="s">
        <v>138</v>
      </c>
      <c r="J102" s="3628"/>
      <c r="K102" s="1492" t="s">
        <v>135</v>
      </c>
      <c r="L102" s="1498" t="s">
        <v>136</v>
      </c>
      <c r="M102" s="1492" t="s">
        <v>139</v>
      </c>
      <c r="N102" s="1498" t="s">
        <v>141</v>
      </c>
      <c r="O102" s="6"/>
      <c r="P102" s="233"/>
      <c r="Q102" s="233"/>
      <c r="R102" s="233"/>
      <c r="S102" s="233"/>
      <c r="T102" s="233"/>
      <c r="U102" s="233"/>
      <c r="V102" s="6"/>
      <c r="W102" s="233"/>
      <c r="X102" s="1499"/>
      <c r="Y102" s="1500"/>
      <c r="Z102" s="1500"/>
      <c r="AA102" s="1500"/>
      <c r="AB102" s="1500"/>
      <c r="AC102" s="1500"/>
      <c r="AD102" s="1500"/>
      <c r="AE102" s="1500"/>
      <c r="AF102" s="1500"/>
      <c r="AG102" s="1500"/>
      <c r="AH102" s="1500"/>
      <c r="AI102" s="1500"/>
      <c r="AJ102" s="1500"/>
      <c r="AK102" s="1500"/>
      <c r="AL102" s="1500"/>
      <c r="AM102" s="1500"/>
      <c r="AN102" s="1500"/>
      <c r="AO102" s="1500"/>
      <c r="AP102" s="1500"/>
      <c r="AQ102" s="1500"/>
      <c r="AR102" s="1500"/>
      <c r="CG102" s="40"/>
      <c r="CH102" s="40"/>
      <c r="CI102" s="40"/>
      <c r="CJ102" s="40"/>
    </row>
    <row r="103" spans="1:104" ht="16.350000000000001" customHeight="1" x14ac:dyDescent="0.2">
      <c r="A103" s="1501" t="s">
        <v>142</v>
      </c>
      <c r="B103" s="1502">
        <v>12023</v>
      </c>
      <c r="C103" s="1503">
        <v>216</v>
      </c>
      <c r="D103" s="1504">
        <v>9176</v>
      </c>
      <c r="E103" s="1505">
        <v>3063</v>
      </c>
      <c r="F103" s="1502">
        <v>37242</v>
      </c>
      <c r="G103" s="1506">
        <v>260</v>
      </c>
      <c r="H103" s="1506">
        <v>27972</v>
      </c>
      <c r="I103" s="1503">
        <v>9010</v>
      </c>
      <c r="J103" s="1507">
        <v>8960</v>
      </c>
      <c r="K103" s="1502"/>
      <c r="L103" s="1507"/>
      <c r="M103" s="1502"/>
      <c r="N103" s="1507"/>
      <c r="O103" s="6" t="str">
        <f>CA103&amp;CB103&amp;CC103&amp;CD103</f>
        <v/>
      </c>
      <c r="P103" s="233"/>
      <c r="Q103" s="233"/>
      <c r="R103" s="233"/>
      <c r="S103" s="233"/>
      <c r="T103" s="233"/>
      <c r="U103" s="233"/>
      <c r="V103" s="6"/>
      <c r="W103" s="233"/>
      <c r="X103" s="1499"/>
      <c r="Y103" s="1500"/>
      <c r="Z103" s="1500"/>
      <c r="AA103" s="1500"/>
      <c r="AB103" s="1500"/>
      <c r="AC103" s="1500"/>
      <c r="AD103" s="1500"/>
      <c r="AE103" s="1500"/>
      <c r="AF103" s="1500"/>
      <c r="AG103" s="1500"/>
      <c r="AH103" s="1500"/>
      <c r="AI103" s="1500"/>
      <c r="AJ103" s="1500"/>
      <c r="AK103" s="1500"/>
      <c r="AL103" s="1500"/>
      <c r="AM103" s="1500"/>
      <c r="AN103" s="1500"/>
      <c r="AO103" s="1500"/>
      <c r="AP103" s="1500"/>
      <c r="AQ103" s="1500"/>
      <c r="AR103" s="1500"/>
      <c r="CA103" s="306" t="str">
        <f>IF(CG103=1,"* Las recetas totales despachadas a pacientes del PSC, deben ser menores o iguales al total de Recetas con Despacho Total. ","")</f>
        <v/>
      </c>
      <c r="CB103" s="306" t="str">
        <f>IF(CH103=1,"* Las recetas parciales despachadas a pacientes del PSC, deben ser menores o iguales al total de Recetas con Despacho Parcial. ","")</f>
        <v/>
      </c>
      <c r="CC103" s="306" t="str">
        <f>IF(CI103=1,"* Las prescripciones emitidas a pacientes del PSC, deben ser menores o iguales a las Prescripciones totales emitidas. ","")</f>
        <v/>
      </c>
      <c r="CD103" s="306" t="str">
        <f>IF(CJ103=1,"* Las prescripciones rechazadas a pacientes del PSC, deben ser menores o iguales a las Prescripciones totales rechazadas. ","")</f>
        <v/>
      </c>
      <c r="CG103" s="307">
        <f>IF(B103&lt;K103,1,0)</f>
        <v>0</v>
      </c>
      <c r="CH103" s="307">
        <f>IF(C103&lt;L103,1,0)</f>
        <v>0</v>
      </c>
      <c r="CI103" s="307">
        <f>IF(F103&lt;M103,1,0)</f>
        <v>0</v>
      </c>
      <c r="CJ103" s="307">
        <f>IF(G103&lt;N103,1,0)</f>
        <v>0</v>
      </c>
    </row>
    <row r="104" spans="1:104" ht="16.350000000000001" customHeight="1" x14ac:dyDescent="0.2">
      <c r="A104" s="308" t="s">
        <v>143</v>
      </c>
      <c r="B104" s="309">
        <v>1411</v>
      </c>
      <c r="C104" s="310">
        <v>58</v>
      </c>
      <c r="D104" s="311">
        <v>1469</v>
      </c>
      <c r="E104" s="312">
        <v>0</v>
      </c>
      <c r="F104" s="309">
        <v>3019</v>
      </c>
      <c r="G104" s="313">
        <v>71</v>
      </c>
      <c r="H104" s="313">
        <v>2948</v>
      </c>
      <c r="I104" s="310">
        <v>0</v>
      </c>
      <c r="J104" s="314">
        <v>1411</v>
      </c>
      <c r="K104" s="315"/>
      <c r="L104" s="316"/>
      <c r="M104" s="315"/>
      <c r="N104" s="316"/>
      <c r="O104" s="6"/>
      <c r="P104" s="233"/>
      <c r="Q104" s="233"/>
      <c r="R104" s="233"/>
      <c r="S104" s="233"/>
      <c r="T104" s="233"/>
      <c r="U104" s="233"/>
      <c r="V104" s="6"/>
      <c r="W104" s="233"/>
      <c r="X104" s="1499"/>
      <c r="Y104" s="1500"/>
      <c r="Z104" s="1500"/>
      <c r="AA104" s="1500"/>
      <c r="AB104" s="1500"/>
      <c r="AC104" s="1500"/>
      <c r="AD104" s="1500"/>
      <c r="AE104" s="1500"/>
      <c r="AF104" s="1500"/>
      <c r="AG104" s="1500"/>
      <c r="AH104" s="1500"/>
      <c r="AI104" s="1500"/>
      <c r="AJ104" s="1500"/>
      <c r="AK104" s="1500"/>
      <c r="AL104" s="1500"/>
      <c r="AM104" s="1500"/>
      <c r="AN104" s="1500"/>
      <c r="AO104" s="1500"/>
      <c r="AP104" s="1500"/>
      <c r="AQ104" s="1500"/>
      <c r="AR104" s="1500"/>
      <c r="CA104" s="306" t="str">
        <f>IF(CG104=1,"* Las recetas totales despachadas a pacientes del PSC, deben ser menores o iguales al total de Recetas con Despacho Total. ","")</f>
        <v/>
      </c>
      <c r="CB104" s="306" t="str">
        <f>IF(CH104=1,"* Las recetas parciales despachadas a pacientes del PSC, deben ser menores o iguales al total de Recetas con Despacho Parcial. ","")</f>
        <v/>
      </c>
      <c r="CC104" s="306" t="str">
        <f>IF(CI104=1,"* Las prescripciones emitidas a pacientes del PSC, deben ser menores o iguales a las Prescripciones totales emitidas. ","")</f>
        <v/>
      </c>
      <c r="CD104" s="306" t="str">
        <f>IF(CJ104=1,"* Las prescripciones rechazadas a pacientes del PSC, deben ser menores o iguales a las Prescripciones totales rechazadas. ","")</f>
        <v/>
      </c>
      <c r="CG104" s="307">
        <f t="shared" ref="CG104:CH105" si="8">IF(B104&lt;K104,1,0)</f>
        <v>0</v>
      </c>
      <c r="CH104" s="307">
        <f t="shared" si="8"/>
        <v>0</v>
      </c>
      <c r="CI104" s="307">
        <f t="shared" ref="CI104:CJ105" si="9">IF(F104&lt;M104,1,0)</f>
        <v>0</v>
      </c>
      <c r="CJ104" s="307">
        <f t="shared" si="9"/>
        <v>0</v>
      </c>
    </row>
    <row r="105" spans="1:104" ht="16.350000000000001" customHeight="1" x14ac:dyDescent="0.2">
      <c r="A105" s="308" t="s">
        <v>144</v>
      </c>
      <c r="B105" s="317">
        <v>988</v>
      </c>
      <c r="C105" s="318">
        <v>0</v>
      </c>
      <c r="D105" s="319">
        <v>988</v>
      </c>
      <c r="E105" s="320">
        <v>0</v>
      </c>
      <c r="F105" s="317">
        <v>988</v>
      </c>
      <c r="G105" s="321">
        <v>0</v>
      </c>
      <c r="H105" s="321">
        <v>988</v>
      </c>
      <c r="I105" s="318">
        <v>0</v>
      </c>
      <c r="J105" s="322">
        <v>988</v>
      </c>
      <c r="K105" s="323"/>
      <c r="L105" s="324"/>
      <c r="M105" s="323"/>
      <c r="N105" s="324"/>
      <c r="O105" s="6"/>
      <c r="P105" s="233"/>
      <c r="Q105" s="233"/>
      <c r="R105" s="233"/>
      <c r="S105" s="233"/>
      <c r="T105" s="233"/>
      <c r="U105" s="233"/>
      <c r="V105" s="6"/>
      <c r="W105" s="233"/>
      <c r="X105" s="1499"/>
      <c r="Y105" s="1500"/>
      <c r="Z105" s="1500"/>
      <c r="AA105" s="1500"/>
      <c r="AB105" s="1500"/>
      <c r="AC105" s="1500"/>
      <c r="AD105" s="1500"/>
      <c r="AE105" s="1500"/>
      <c r="AF105" s="1500"/>
      <c r="AG105" s="1500"/>
      <c r="AH105" s="1500"/>
      <c r="AI105" s="1500"/>
      <c r="AJ105" s="1500"/>
      <c r="AK105" s="1500"/>
      <c r="AL105" s="1500"/>
      <c r="AM105" s="1500"/>
      <c r="AN105" s="1500"/>
      <c r="AO105" s="1500"/>
      <c r="AP105" s="1500"/>
      <c r="AQ105" s="1500"/>
      <c r="AR105" s="1500"/>
      <c r="CA105" s="306" t="str">
        <f>IF(CG105=1,"* Las recetas totales despachadas a pacientes del PSC, deben ser menores o iguales al total de Recetas con Despacho Total. ","")</f>
        <v/>
      </c>
      <c r="CB105" s="306" t="str">
        <f>IF(CH105=1,"* Las recetas parciales despachadas a pacientes del PSC, deben ser menores o iguales al total de Recetas con Despacho Parcial. ","")</f>
        <v/>
      </c>
      <c r="CC105" s="306" t="str">
        <f>IF(CI105=1,"* Las prescripciones emitidas a pacientes del PSC, deben ser menores o iguales a las Prescripciones totales emitidas. ","")</f>
        <v/>
      </c>
      <c r="CD105" s="306" t="str">
        <f>IF(CJ105=1,"* Las prescripciones rechazadas a pacientes del PSC, deben ser menores o iguales a las Prescripciones totales rechazadas. ","")</f>
        <v/>
      </c>
      <c r="CG105" s="307">
        <f t="shared" si="8"/>
        <v>0</v>
      </c>
      <c r="CH105" s="307">
        <f t="shared" si="8"/>
        <v>0</v>
      </c>
      <c r="CI105" s="307">
        <f t="shared" si="9"/>
        <v>0</v>
      </c>
      <c r="CJ105" s="307">
        <f t="shared" si="9"/>
        <v>0</v>
      </c>
    </row>
    <row r="106" spans="1:104" ht="16.350000000000001" customHeight="1" x14ac:dyDescent="0.2">
      <c r="A106" s="1508" t="s">
        <v>32</v>
      </c>
      <c r="B106" s="1509">
        <f>SUM(B103:B105)</f>
        <v>14422</v>
      </c>
      <c r="C106" s="1510">
        <f>SUM(C103:C105)</f>
        <v>274</v>
      </c>
      <c r="D106" s="1511">
        <f t="shared" ref="D106:E106" si="10">SUM(D103:D105)</f>
        <v>11633</v>
      </c>
      <c r="E106" s="1510">
        <f t="shared" si="10"/>
        <v>3063</v>
      </c>
      <c r="F106" s="1509">
        <f>SUM(F103:F105)</f>
        <v>41249</v>
      </c>
      <c r="G106" s="1512">
        <f>SUM(G103:G105)</f>
        <v>331</v>
      </c>
      <c r="H106" s="1512">
        <f t="shared" ref="H106:I106" si="11">SUM(H103:H105)</f>
        <v>31908</v>
      </c>
      <c r="I106" s="1510">
        <f t="shared" si="11"/>
        <v>9010</v>
      </c>
      <c r="J106" s="1513">
        <f>SUM(J103:J105)</f>
        <v>11359</v>
      </c>
      <c r="K106" s="1509">
        <f>+K103</f>
        <v>0</v>
      </c>
      <c r="L106" s="1513">
        <f>+L103</f>
        <v>0</v>
      </c>
      <c r="M106" s="1509">
        <f>+M103</f>
        <v>0</v>
      </c>
      <c r="N106" s="1513">
        <f>+N103</f>
        <v>0</v>
      </c>
      <c r="O106" s="6"/>
      <c r="P106" s="233"/>
      <c r="Q106" s="233"/>
      <c r="R106" s="233"/>
      <c r="S106" s="233"/>
      <c r="T106" s="233"/>
      <c r="U106" s="233"/>
      <c r="V106" s="6"/>
      <c r="W106" s="233"/>
      <c r="X106" s="1514"/>
      <c r="Y106" s="1515"/>
      <c r="Z106" s="1515"/>
      <c r="AA106" s="1515"/>
      <c r="AB106" s="1515"/>
      <c r="AC106" s="1515"/>
      <c r="AD106" s="1515"/>
      <c r="AE106" s="1515"/>
      <c r="AF106" s="1515"/>
      <c r="AG106" s="1515"/>
      <c r="AH106" s="1515"/>
      <c r="AI106" s="1515"/>
      <c r="AJ106" s="1515"/>
      <c r="AK106" s="1515"/>
      <c r="AL106" s="1515"/>
      <c r="AM106" s="1515"/>
      <c r="AN106" s="1515"/>
      <c r="AO106" s="1515"/>
      <c r="AP106" s="1515"/>
      <c r="AQ106" s="1515"/>
      <c r="AR106" s="1515"/>
      <c r="CG106" s="40"/>
      <c r="CH106" s="40"/>
      <c r="CI106" s="40"/>
      <c r="CJ106" s="40"/>
    </row>
    <row r="107" spans="1:104" ht="31.35" customHeight="1" x14ac:dyDescent="0.2">
      <c r="A107" s="9" t="s">
        <v>145</v>
      </c>
      <c r="B107" s="1516"/>
      <c r="C107" s="1517"/>
      <c r="D107" s="335"/>
      <c r="E107" s="1518"/>
      <c r="F107" s="1518"/>
      <c r="G107" s="1519"/>
      <c r="H107" s="1519"/>
      <c r="I107" s="1520"/>
      <c r="J107" s="339"/>
      <c r="K107" s="1520"/>
      <c r="L107" s="339"/>
      <c r="M107" s="6"/>
      <c r="N107" s="6"/>
      <c r="O107" s="6"/>
      <c r="P107" s="6"/>
      <c r="Q107" s="233"/>
      <c r="R107" s="233"/>
      <c r="S107" s="233"/>
      <c r="T107" s="233"/>
      <c r="U107" s="233"/>
      <c r="V107" s="233"/>
      <c r="W107" s="6"/>
      <c r="X107" s="1521"/>
      <c r="Y107" s="1521"/>
      <c r="Z107" s="1522"/>
      <c r="AA107" s="1522"/>
      <c r="AB107" s="1522"/>
      <c r="AC107" s="1522"/>
      <c r="AD107" s="1522"/>
      <c r="AE107" s="1522"/>
      <c r="AF107" s="1522"/>
      <c r="AG107" s="1522"/>
      <c r="AH107" s="1522"/>
      <c r="AI107" s="1522"/>
      <c r="AJ107" s="1522"/>
      <c r="AK107" s="1522"/>
      <c r="AL107" s="1522"/>
      <c r="AM107" s="1522"/>
      <c r="AN107" s="1522"/>
      <c r="AO107" s="1522"/>
      <c r="AP107" s="1522"/>
      <c r="AQ107" s="1522"/>
      <c r="AR107" s="1522"/>
      <c r="CG107" s="40"/>
      <c r="CH107" s="40"/>
      <c r="CI107" s="40"/>
      <c r="CJ107" s="40"/>
    </row>
    <row r="108" spans="1:104" ht="31.35" customHeight="1" x14ac:dyDescent="0.2">
      <c r="A108" s="3633" t="s">
        <v>146</v>
      </c>
      <c r="B108" s="3635" t="s">
        <v>147</v>
      </c>
      <c r="C108" s="3637" t="s">
        <v>148</v>
      </c>
      <c r="D108" s="3638"/>
      <c r="E108" s="3638"/>
      <c r="F108" s="3638"/>
      <c r="G108" s="3638"/>
      <c r="H108" s="3638"/>
      <c r="I108" s="3638"/>
      <c r="J108" s="3638"/>
      <c r="K108" s="3638"/>
      <c r="L108" s="3639"/>
      <c r="M108" s="3635" t="s">
        <v>149</v>
      </c>
      <c r="N108" s="6"/>
      <c r="O108" s="335"/>
      <c r="P108" s="335"/>
      <c r="Q108" s="335"/>
      <c r="R108" s="233"/>
      <c r="S108" s="233"/>
      <c r="T108" s="233"/>
      <c r="U108" s="233"/>
      <c r="V108" s="233"/>
      <c r="W108" s="233"/>
      <c r="X108" s="233"/>
      <c r="Y108" s="233"/>
      <c r="Z108" s="1521"/>
      <c r="AA108" s="1522"/>
      <c r="AB108" s="1522"/>
      <c r="AC108" s="1522"/>
      <c r="AD108" s="1522"/>
      <c r="AE108" s="1522"/>
      <c r="AF108" s="1522"/>
      <c r="AG108" s="1522"/>
      <c r="AH108" s="1522"/>
      <c r="AI108" s="1522"/>
      <c r="AJ108" s="1522"/>
      <c r="AK108" s="1522"/>
      <c r="AL108" s="1522"/>
      <c r="AM108" s="1522"/>
      <c r="AN108" s="1522"/>
      <c r="AO108" s="1522"/>
      <c r="AP108" s="1522"/>
      <c r="AQ108" s="1522"/>
      <c r="AR108" s="1522"/>
      <c r="AS108" s="1522"/>
      <c r="AT108" s="1522"/>
      <c r="BX108" s="2"/>
      <c r="BZ108" s="3"/>
      <c r="CG108" s="40"/>
      <c r="CH108" s="40"/>
      <c r="CI108" s="40"/>
      <c r="CJ108" s="40"/>
    </row>
    <row r="109" spans="1:104" ht="35.25" customHeight="1" x14ac:dyDescent="0.2">
      <c r="A109" s="3634"/>
      <c r="B109" s="3636"/>
      <c r="C109" s="1523" t="s">
        <v>150</v>
      </c>
      <c r="D109" s="1524" t="s">
        <v>151</v>
      </c>
      <c r="E109" s="1524" t="s">
        <v>152</v>
      </c>
      <c r="F109" s="1524" t="s">
        <v>153</v>
      </c>
      <c r="G109" s="1524" t="s">
        <v>154</v>
      </c>
      <c r="H109" s="1525" t="s">
        <v>155</v>
      </c>
      <c r="I109" s="1525" t="s">
        <v>156</v>
      </c>
      <c r="J109" s="1524" t="s">
        <v>157</v>
      </c>
      <c r="K109" s="1525" t="s">
        <v>158</v>
      </c>
      <c r="L109" s="1526" t="s">
        <v>159</v>
      </c>
      <c r="M109" s="3636"/>
      <c r="N109" s="6"/>
      <c r="O109" s="335"/>
      <c r="P109" s="335"/>
      <c r="Q109" s="335"/>
      <c r="R109" s="233"/>
      <c r="S109" s="233"/>
      <c r="T109" s="233"/>
      <c r="U109" s="233"/>
      <c r="V109" s="233"/>
      <c r="W109" s="233"/>
      <c r="X109" s="233"/>
      <c r="Y109" s="233"/>
      <c r="Z109" s="1521"/>
      <c r="AA109" s="1522"/>
      <c r="AB109" s="1522"/>
      <c r="AC109" s="1522"/>
      <c r="AD109" s="1522"/>
      <c r="AE109" s="1522"/>
      <c r="AF109" s="1522"/>
      <c r="AG109" s="1522"/>
      <c r="AH109" s="1522"/>
      <c r="AI109" s="1522"/>
      <c r="AJ109" s="1522"/>
      <c r="AK109" s="1522"/>
      <c r="AL109" s="1522"/>
      <c r="AM109" s="1522"/>
      <c r="AN109" s="1522"/>
      <c r="AO109" s="1522"/>
      <c r="AP109" s="1522"/>
      <c r="AQ109" s="1522"/>
      <c r="AR109" s="1522"/>
      <c r="AS109" s="1522"/>
      <c r="AT109" s="1522"/>
      <c r="BX109" s="2"/>
      <c r="BZ109" s="3"/>
      <c r="CG109" s="40"/>
      <c r="CH109" s="40"/>
      <c r="CI109" s="40"/>
      <c r="CJ109" s="40"/>
    </row>
    <row r="110" spans="1:104" ht="16.350000000000001" customHeight="1" x14ac:dyDescent="0.2">
      <c r="A110" s="1527" t="s">
        <v>160</v>
      </c>
      <c r="B110" s="1528"/>
      <c r="C110" s="1529"/>
      <c r="D110" s="1530"/>
      <c r="E110" s="1530"/>
      <c r="F110" s="1530"/>
      <c r="G110" s="1530"/>
      <c r="H110" s="1530"/>
      <c r="I110" s="1530"/>
      <c r="J110" s="1530"/>
      <c r="K110" s="1530"/>
      <c r="L110" s="1528"/>
      <c r="M110" s="1531"/>
      <c r="N110" s="6"/>
      <c r="O110" s="335"/>
      <c r="P110" s="335"/>
      <c r="Q110" s="335"/>
      <c r="R110" s="233"/>
      <c r="S110" s="233"/>
      <c r="T110" s="233"/>
      <c r="U110" s="233"/>
      <c r="V110" s="233"/>
      <c r="W110" s="233"/>
      <c r="X110" s="233"/>
      <c r="Y110" s="233"/>
      <c r="Z110" s="1521"/>
      <c r="AA110" s="1522"/>
      <c r="AB110" s="1522"/>
      <c r="AC110" s="1522"/>
      <c r="AD110" s="1522"/>
      <c r="AE110" s="1522"/>
      <c r="AF110" s="1522"/>
      <c r="AG110" s="1522"/>
      <c r="AH110" s="1522"/>
      <c r="AI110" s="1522"/>
      <c r="AJ110" s="1522"/>
      <c r="AK110" s="1522"/>
      <c r="AL110" s="1522"/>
      <c r="AM110" s="1522"/>
      <c r="AN110" s="1522"/>
      <c r="AO110" s="1522"/>
      <c r="AP110" s="1522"/>
      <c r="AQ110" s="1522"/>
      <c r="AR110" s="1522"/>
      <c r="AS110" s="1522"/>
      <c r="AT110" s="1522"/>
      <c r="BX110" s="2"/>
      <c r="BZ110" s="3"/>
      <c r="CG110" s="40"/>
      <c r="CH110" s="40"/>
      <c r="CI110" s="40"/>
      <c r="CJ110" s="40"/>
    </row>
    <row r="111" spans="1:104" ht="16.350000000000001" customHeight="1" x14ac:dyDescent="0.2">
      <c r="A111" s="109" t="s">
        <v>161</v>
      </c>
      <c r="B111" s="318"/>
      <c r="C111" s="349"/>
      <c r="D111" s="321"/>
      <c r="E111" s="321"/>
      <c r="F111" s="321"/>
      <c r="G111" s="321"/>
      <c r="H111" s="321"/>
      <c r="I111" s="321"/>
      <c r="J111" s="321"/>
      <c r="K111" s="321"/>
      <c r="L111" s="318"/>
      <c r="M111" s="350"/>
      <c r="N111" s="339"/>
      <c r="O111" s="335"/>
      <c r="P111" s="335"/>
      <c r="Q111" s="335"/>
      <c r="R111" s="233"/>
      <c r="S111" s="233"/>
      <c r="T111" s="233"/>
      <c r="U111" s="233"/>
      <c r="V111" s="233"/>
      <c r="W111" s="233"/>
      <c r="X111" s="233"/>
      <c r="Y111" s="233"/>
      <c r="Z111" s="1521"/>
      <c r="AA111" s="1522"/>
      <c r="AB111" s="1522"/>
      <c r="AC111" s="1522"/>
      <c r="AD111" s="1522"/>
      <c r="AE111" s="1522"/>
      <c r="AF111" s="1522"/>
      <c r="AG111" s="1522"/>
      <c r="AH111" s="1522"/>
      <c r="AI111" s="1522"/>
      <c r="AJ111" s="1522"/>
      <c r="AK111" s="1522"/>
      <c r="AL111" s="1522"/>
      <c r="AM111" s="1522"/>
      <c r="AN111" s="1522"/>
      <c r="AO111" s="1522"/>
      <c r="AP111" s="1522"/>
      <c r="AQ111" s="1522"/>
      <c r="AR111" s="1522"/>
      <c r="AS111" s="1522"/>
      <c r="AT111" s="1522"/>
      <c r="BX111" s="2"/>
      <c r="BZ111" s="3"/>
      <c r="CG111" s="40"/>
      <c r="CH111" s="40"/>
      <c r="CI111" s="40"/>
      <c r="CJ111" s="40"/>
    </row>
    <row r="112" spans="1:104" ht="16.350000000000001" customHeight="1" x14ac:dyDescent="0.2">
      <c r="A112" s="230" t="s">
        <v>162</v>
      </c>
      <c r="B112" s="351"/>
      <c r="C112" s="317"/>
      <c r="D112" s="352"/>
      <c r="E112" s="352"/>
      <c r="F112" s="352"/>
      <c r="G112" s="352"/>
      <c r="H112" s="352"/>
      <c r="I112" s="352"/>
      <c r="J112" s="352"/>
      <c r="K112" s="352"/>
      <c r="L112" s="351"/>
      <c r="M112" s="353"/>
      <c r="N112" s="1532"/>
      <c r="O112" s="335"/>
      <c r="P112" s="335"/>
      <c r="Q112" s="335"/>
      <c r="R112" s="233"/>
      <c r="S112" s="233"/>
      <c r="T112" s="233"/>
      <c r="U112" s="233"/>
      <c r="V112" s="233"/>
      <c r="W112" s="233"/>
      <c r="X112" s="233"/>
      <c r="Y112" s="233"/>
      <c r="Z112" s="1521"/>
      <c r="AA112" s="1522"/>
      <c r="AB112" s="1522"/>
      <c r="AC112" s="1522"/>
      <c r="AD112" s="1522"/>
      <c r="AE112" s="1522"/>
      <c r="AF112" s="1522"/>
      <c r="AG112" s="1522"/>
      <c r="AH112" s="1522"/>
      <c r="AI112" s="1522"/>
      <c r="AJ112" s="1522"/>
      <c r="AK112" s="1522"/>
      <c r="AL112" s="1522"/>
      <c r="AM112" s="1522"/>
      <c r="AN112" s="1522"/>
      <c r="AO112" s="1522"/>
      <c r="AP112" s="1522"/>
      <c r="AQ112" s="1522"/>
      <c r="AR112" s="1522"/>
      <c r="AS112" s="1522"/>
      <c r="AT112" s="1522"/>
      <c r="BX112" s="2"/>
      <c r="BZ112" s="3"/>
      <c r="CG112" s="40"/>
      <c r="CH112" s="40"/>
      <c r="CI112" s="40"/>
      <c r="CJ112" s="40"/>
    </row>
    <row r="113" spans="1:88" ht="31.35" customHeight="1" x14ac:dyDescent="0.2">
      <c r="A113" s="10" t="s">
        <v>163</v>
      </c>
      <c r="B113" s="1533"/>
      <c r="C113" s="1533"/>
      <c r="D113" s="1533"/>
      <c r="E113" s="1533"/>
      <c r="F113" s="1533"/>
      <c r="G113" s="1533"/>
      <c r="H113" s="1533"/>
      <c r="I113" s="1533"/>
      <c r="J113" s="1533"/>
      <c r="K113" s="1533"/>
      <c r="L113" s="1533"/>
      <c r="M113" s="1533"/>
      <c r="N113" s="1533"/>
      <c r="O113" s="1533"/>
      <c r="P113" s="1533"/>
      <c r="Q113" s="1533"/>
      <c r="R113" s="1533"/>
      <c r="S113" s="1533"/>
      <c r="T113" s="1533"/>
      <c r="U113" s="1533"/>
      <c r="V113" s="1533"/>
      <c r="W113" s="1533"/>
      <c r="X113" s="1533"/>
      <c r="Y113" s="1533"/>
      <c r="Z113" s="1533"/>
      <c r="AA113" s="1533"/>
      <c r="AB113" s="1533"/>
      <c r="AC113" s="1533"/>
      <c r="AD113" s="1533"/>
      <c r="AE113" s="1533"/>
      <c r="AF113" s="1533"/>
      <c r="AG113" s="1533"/>
      <c r="AH113" s="1533"/>
      <c r="AI113" s="1533"/>
      <c r="AJ113" s="1533"/>
      <c r="AK113" s="1533"/>
      <c r="AL113" s="1533"/>
      <c r="AM113" s="1533"/>
      <c r="AN113" s="1533"/>
      <c r="AO113" s="1534"/>
      <c r="AP113" s="1534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CG113" s="40"/>
      <c r="CH113" s="40"/>
      <c r="CI113" s="40"/>
      <c r="CJ113" s="40"/>
    </row>
    <row r="114" spans="1:88" ht="16.350000000000001" customHeight="1" x14ac:dyDescent="0.2">
      <c r="A114" s="3604" t="s">
        <v>164</v>
      </c>
      <c r="B114" s="2890" t="s">
        <v>4</v>
      </c>
      <c r="C114" s="2891"/>
      <c r="D114" s="2892"/>
      <c r="E114" s="3622" t="s">
        <v>5</v>
      </c>
      <c r="F114" s="3623"/>
      <c r="G114" s="3623"/>
      <c r="H114" s="3623"/>
      <c r="I114" s="3623"/>
      <c r="J114" s="3623"/>
      <c r="K114" s="3623"/>
      <c r="L114" s="3623"/>
      <c r="M114" s="3623"/>
      <c r="N114" s="3623"/>
      <c r="O114" s="3623"/>
      <c r="P114" s="3623"/>
      <c r="Q114" s="3623"/>
      <c r="R114" s="3623"/>
      <c r="S114" s="3623"/>
      <c r="T114" s="3623"/>
      <c r="U114" s="3623"/>
      <c r="V114" s="3623"/>
      <c r="W114" s="3623"/>
      <c r="X114" s="3623"/>
      <c r="Y114" s="3623"/>
      <c r="Z114" s="3623"/>
      <c r="AA114" s="3623"/>
      <c r="AB114" s="3623"/>
      <c r="AC114" s="3623"/>
      <c r="AD114" s="3623"/>
      <c r="AE114" s="3623"/>
      <c r="AF114" s="3623"/>
      <c r="AG114" s="3623"/>
      <c r="AH114" s="3623"/>
      <c r="AI114" s="3623"/>
      <c r="AJ114" s="3623"/>
      <c r="AK114" s="3623"/>
      <c r="AL114" s="3623"/>
      <c r="AM114" s="3623"/>
      <c r="AN114" s="3624"/>
      <c r="AO114" s="2892" t="s">
        <v>6</v>
      </c>
      <c r="AP114" s="2871" t="s">
        <v>165</v>
      </c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CG114" s="40"/>
      <c r="CH114" s="40"/>
      <c r="CI114" s="40"/>
      <c r="CJ114" s="40"/>
    </row>
    <row r="115" spans="1:88" ht="16.350000000000001" customHeight="1" x14ac:dyDescent="0.2">
      <c r="A115" s="2888"/>
      <c r="B115" s="3606"/>
      <c r="C115" s="2993"/>
      <c r="D115" s="3607"/>
      <c r="E115" s="3622" t="s">
        <v>11</v>
      </c>
      <c r="F115" s="3626"/>
      <c r="G115" s="3622" t="s">
        <v>12</v>
      </c>
      <c r="H115" s="3626"/>
      <c r="I115" s="3622" t="s">
        <v>13</v>
      </c>
      <c r="J115" s="3626"/>
      <c r="K115" s="3622" t="s">
        <v>14</v>
      </c>
      <c r="L115" s="3626"/>
      <c r="M115" s="3622" t="s">
        <v>15</v>
      </c>
      <c r="N115" s="3626"/>
      <c r="O115" s="3622" t="s">
        <v>16</v>
      </c>
      <c r="P115" s="3626"/>
      <c r="Q115" s="3623" t="s">
        <v>17</v>
      </c>
      <c r="R115" s="3626"/>
      <c r="S115" s="3622" t="s">
        <v>18</v>
      </c>
      <c r="T115" s="3626"/>
      <c r="U115" s="3622" t="s">
        <v>19</v>
      </c>
      <c r="V115" s="3626"/>
      <c r="W115" s="3622" t="s">
        <v>20</v>
      </c>
      <c r="X115" s="3626"/>
      <c r="Y115" s="3622" t="s">
        <v>21</v>
      </c>
      <c r="Z115" s="3626"/>
      <c r="AA115" s="3622" t="s">
        <v>22</v>
      </c>
      <c r="AB115" s="3626"/>
      <c r="AC115" s="3622" t="s">
        <v>23</v>
      </c>
      <c r="AD115" s="3626"/>
      <c r="AE115" s="3622" t="s">
        <v>24</v>
      </c>
      <c r="AF115" s="3626"/>
      <c r="AG115" s="3622" t="s">
        <v>25</v>
      </c>
      <c r="AH115" s="3626"/>
      <c r="AI115" s="3622" t="s">
        <v>26</v>
      </c>
      <c r="AJ115" s="3626"/>
      <c r="AK115" s="3622" t="s">
        <v>27</v>
      </c>
      <c r="AL115" s="3626"/>
      <c r="AM115" s="3623" t="s">
        <v>28</v>
      </c>
      <c r="AN115" s="3624"/>
      <c r="AO115" s="2892"/>
      <c r="AP115" s="2871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CG115" s="40"/>
      <c r="CH115" s="40"/>
      <c r="CI115" s="40"/>
      <c r="CJ115" s="40"/>
    </row>
    <row r="116" spans="1:88" ht="16.350000000000001" customHeight="1" x14ac:dyDescent="0.2">
      <c r="A116" s="3605"/>
      <c r="B116" s="1535" t="s">
        <v>29</v>
      </c>
      <c r="C116" s="1536" t="s">
        <v>30</v>
      </c>
      <c r="D116" s="1537" t="s">
        <v>31</v>
      </c>
      <c r="E116" s="1538" t="s">
        <v>30</v>
      </c>
      <c r="F116" s="1539" t="s">
        <v>31</v>
      </c>
      <c r="G116" s="1538" t="s">
        <v>30</v>
      </c>
      <c r="H116" s="1539" t="s">
        <v>31</v>
      </c>
      <c r="I116" s="1538" t="s">
        <v>30</v>
      </c>
      <c r="J116" s="1539" t="s">
        <v>31</v>
      </c>
      <c r="K116" s="1538" t="s">
        <v>30</v>
      </c>
      <c r="L116" s="1539" t="s">
        <v>31</v>
      </c>
      <c r="M116" s="1538" t="s">
        <v>30</v>
      </c>
      <c r="N116" s="1539" t="s">
        <v>31</v>
      </c>
      <c r="O116" s="1538" t="s">
        <v>30</v>
      </c>
      <c r="P116" s="1539" t="s">
        <v>31</v>
      </c>
      <c r="Q116" s="1538" t="s">
        <v>30</v>
      </c>
      <c r="R116" s="1539" t="s">
        <v>31</v>
      </c>
      <c r="S116" s="1538" t="s">
        <v>30</v>
      </c>
      <c r="T116" s="1539" t="s">
        <v>31</v>
      </c>
      <c r="U116" s="1538" t="s">
        <v>30</v>
      </c>
      <c r="V116" s="1539" t="s">
        <v>31</v>
      </c>
      <c r="W116" s="1538" t="s">
        <v>30</v>
      </c>
      <c r="X116" s="1539" t="s">
        <v>31</v>
      </c>
      <c r="Y116" s="1538" t="s">
        <v>30</v>
      </c>
      <c r="Z116" s="1539" t="s">
        <v>31</v>
      </c>
      <c r="AA116" s="1538" t="s">
        <v>30</v>
      </c>
      <c r="AB116" s="1539" t="s">
        <v>31</v>
      </c>
      <c r="AC116" s="1538" t="s">
        <v>30</v>
      </c>
      <c r="AD116" s="1539" t="s">
        <v>31</v>
      </c>
      <c r="AE116" s="1538" t="s">
        <v>30</v>
      </c>
      <c r="AF116" s="1539" t="s">
        <v>31</v>
      </c>
      <c r="AG116" s="1538" t="s">
        <v>30</v>
      </c>
      <c r="AH116" s="1539" t="s">
        <v>31</v>
      </c>
      <c r="AI116" s="1538" t="s">
        <v>30</v>
      </c>
      <c r="AJ116" s="1539" t="s">
        <v>31</v>
      </c>
      <c r="AK116" s="1538" t="s">
        <v>30</v>
      </c>
      <c r="AL116" s="1539" t="s">
        <v>31</v>
      </c>
      <c r="AM116" s="1538" t="s">
        <v>30</v>
      </c>
      <c r="AN116" s="1540" t="s">
        <v>31</v>
      </c>
      <c r="AO116" s="3607"/>
      <c r="AP116" s="3625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CG116" s="40"/>
      <c r="CH116" s="40"/>
      <c r="CI116" s="40"/>
      <c r="CJ116" s="40"/>
    </row>
    <row r="117" spans="1:88" ht="16.350000000000001" customHeight="1" x14ac:dyDescent="0.2">
      <c r="A117" s="358" t="s">
        <v>166</v>
      </c>
      <c r="B117" s="109">
        <f>SUM(C117:D117)</f>
        <v>0</v>
      </c>
      <c r="C117" s="359">
        <f>SUM(E117+G117+I117+K117+M117+O117+Q117+S117+U117+W117+Y117+AA117+AC117+AE117+AG117+AI117+AK117+AM117)</f>
        <v>0</v>
      </c>
      <c r="D117" s="360">
        <f>SUM(F117+H117+J117+L117+N117+P117+R117+T117+V117+X117+Z117+AB117+AD117+AF117+AH117+AJ117+AL117+AN117)</f>
        <v>0</v>
      </c>
      <c r="E117" s="65"/>
      <c r="F117" s="190"/>
      <c r="G117" s="65"/>
      <c r="H117" s="361"/>
      <c r="I117" s="65"/>
      <c r="J117" s="361"/>
      <c r="K117" s="65"/>
      <c r="L117" s="361"/>
      <c r="M117" s="65"/>
      <c r="N117" s="361"/>
      <c r="O117" s="65"/>
      <c r="P117" s="361"/>
      <c r="Q117" s="362"/>
      <c r="R117" s="361"/>
      <c r="S117" s="65"/>
      <c r="T117" s="361"/>
      <c r="U117" s="65"/>
      <c r="V117" s="361"/>
      <c r="W117" s="65"/>
      <c r="X117" s="361"/>
      <c r="Y117" s="65"/>
      <c r="Z117" s="361"/>
      <c r="AA117" s="65"/>
      <c r="AB117" s="361"/>
      <c r="AC117" s="65"/>
      <c r="AD117" s="361"/>
      <c r="AE117" s="65"/>
      <c r="AF117" s="361"/>
      <c r="AG117" s="65"/>
      <c r="AH117" s="361"/>
      <c r="AI117" s="65"/>
      <c r="AJ117" s="361"/>
      <c r="AK117" s="65"/>
      <c r="AL117" s="361"/>
      <c r="AM117" s="363"/>
      <c r="AN117" s="364"/>
      <c r="AO117" s="112"/>
      <c r="AP117" s="112"/>
      <c r="AQ117" s="162"/>
      <c r="AR117" s="38"/>
      <c r="AS117" s="38"/>
      <c r="AT117" s="38"/>
      <c r="AU117" s="38"/>
      <c r="AV117" s="38"/>
      <c r="AW117" s="38"/>
      <c r="AX117" s="38"/>
      <c r="AY117" s="38"/>
      <c r="AZ117" s="38"/>
      <c r="BA117" s="38"/>
      <c r="BB117" s="38"/>
      <c r="BC117" s="8"/>
      <c r="BD117" s="8"/>
      <c r="BE117" s="8"/>
      <c r="BF117" s="8"/>
      <c r="CA117" s="39"/>
      <c r="CB117" s="39"/>
      <c r="CC117" s="39"/>
      <c r="CG117" s="40">
        <v>0</v>
      </c>
      <c r="CH117" s="40">
        <v>0</v>
      </c>
      <c r="CI117" s="40">
        <v>0</v>
      </c>
      <c r="CJ117" s="40"/>
    </row>
    <row r="118" spans="1:88" ht="16.350000000000001" customHeight="1" x14ac:dyDescent="0.2">
      <c r="A118" s="358" t="s">
        <v>167</v>
      </c>
      <c r="B118" s="109">
        <f>SUM(C118:D118)</f>
        <v>0</v>
      </c>
      <c r="C118" s="359">
        <f t="shared" ref="C118:D119" si="12">SUM(E118+G118+I118+K118+M118+O118+Q118+S118+U118+W118+Y118+AA118+AC118+AE118+AG118+AI118+AK118+AM118)</f>
        <v>0</v>
      </c>
      <c r="D118" s="360">
        <f t="shared" si="12"/>
        <v>0</v>
      </c>
      <c r="E118" s="45"/>
      <c r="F118" s="46"/>
      <c r="G118" s="45"/>
      <c r="H118" s="47"/>
      <c r="I118" s="45"/>
      <c r="J118" s="47"/>
      <c r="K118" s="45"/>
      <c r="L118" s="47"/>
      <c r="M118" s="45"/>
      <c r="N118" s="47"/>
      <c r="O118" s="45"/>
      <c r="P118" s="47"/>
      <c r="Q118" s="110"/>
      <c r="R118" s="47"/>
      <c r="S118" s="45"/>
      <c r="T118" s="47"/>
      <c r="U118" s="45"/>
      <c r="V118" s="47"/>
      <c r="W118" s="45"/>
      <c r="X118" s="47"/>
      <c r="Y118" s="45"/>
      <c r="Z118" s="47"/>
      <c r="AA118" s="45"/>
      <c r="AB118" s="47"/>
      <c r="AC118" s="45"/>
      <c r="AD118" s="47"/>
      <c r="AE118" s="45"/>
      <c r="AF118" s="47"/>
      <c r="AG118" s="45"/>
      <c r="AH118" s="47"/>
      <c r="AI118" s="45"/>
      <c r="AJ118" s="47"/>
      <c r="AK118" s="45"/>
      <c r="AL118" s="47"/>
      <c r="AM118" s="111"/>
      <c r="AN118" s="55"/>
      <c r="AO118" s="52"/>
      <c r="AP118" s="52"/>
      <c r="AQ118" s="162"/>
      <c r="AR118" s="38"/>
      <c r="AS118" s="38"/>
      <c r="AT118" s="38"/>
      <c r="AU118" s="38"/>
      <c r="AV118" s="38"/>
      <c r="AW118" s="38"/>
      <c r="AX118" s="38"/>
      <c r="AY118" s="38"/>
      <c r="AZ118" s="38"/>
      <c r="BA118" s="38"/>
      <c r="BB118" s="38"/>
      <c r="BC118" s="8"/>
      <c r="BD118" s="8"/>
      <c r="BE118" s="8"/>
      <c r="BF118" s="8"/>
      <c r="CG118" s="40">
        <v>0</v>
      </c>
      <c r="CH118" s="40">
        <v>0</v>
      </c>
      <c r="CI118" s="40">
        <v>0</v>
      </c>
      <c r="CJ118" s="40"/>
    </row>
    <row r="119" spans="1:88" ht="16.350000000000001" customHeight="1" x14ac:dyDescent="0.2">
      <c r="A119" s="1541" t="s">
        <v>168</v>
      </c>
      <c r="B119" s="230">
        <f>SUM(C119:D119)</f>
        <v>0</v>
      </c>
      <c r="C119" s="366">
        <f t="shared" si="12"/>
        <v>0</v>
      </c>
      <c r="D119" s="367">
        <f t="shared" si="12"/>
        <v>0</v>
      </c>
      <c r="E119" s="88"/>
      <c r="F119" s="89"/>
      <c r="G119" s="88"/>
      <c r="H119" s="87"/>
      <c r="I119" s="88"/>
      <c r="J119" s="87"/>
      <c r="K119" s="88"/>
      <c r="L119" s="87"/>
      <c r="M119" s="88"/>
      <c r="N119" s="87"/>
      <c r="O119" s="88"/>
      <c r="P119" s="87"/>
      <c r="Q119" s="126"/>
      <c r="R119" s="87"/>
      <c r="S119" s="88"/>
      <c r="T119" s="87"/>
      <c r="U119" s="88"/>
      <c r="V119" s="87"/>
      <c r="W119" s="88"/>
      <c r="X119" s="87"/>
      <c r="Y119" s="88"/>
      <c r="Z119" s="87"/>
      <c r="AA119" s="88"/>
      <c r="AB119" s="87"/>
      <c r="AC119" s="88"/>
      <c r="AD119" s="87"/>
      <c r="AE119" s="88"/>
      <c r="AF119" s="87"/>
      <c r="AG119" s="88"/>
      <c r="AH119" s="87"/>
      <c r="AI119" s="88"/>
      <c r="AJ119" s="87"/>
      <c r="AK119" s="88"/>
      <c r="AL119" s="87"/>
      <c r="AM119" s="127"/>
      <c r="AN119" s="92"/>
      <c r="AO119" s="94"/>
      <c r="AP119" s="94"/>
      <c r="AQ119" s="162"/>
      <c r="AR119" s="38"/>
      <c r="AS119" s="38"/>
      <c r="AT119" s="38"/>
      <c r="AU119" s="38"/>
      <c r="AV119" s="38"/>
      <c r="AW119" s="38"/>
      <c r="AX119" s="38"/>
      <c r="AY119" s="38"/>
      <c r="AZ119" s="38"/>
      <c r="BA119" s="38"/>
      <c r="BB119" s="38"/>
      <c r="BC119" s="8"/>
      <c r="BD119" s="8"/>
      <c r="BE119" s="8"/>
      <c r="BF119" s="8"/>
      <c r="CG119" s="40">
        <v>0</v>
      </c>
      <c r="CH119" s="40">
        <v>0</v>
      </c>
      <c r="CI119" s="40">
        <v>0</v>
      </c>
      <c r="CJ119" s="40"/>
    </row>
    <row r="120" spans="1:88" ht="31.35" customHeight="1" x14ac:dyDescent="0.2">
      <c r="A120" s="9" t="s">
        <v>169</v>
      </c>
      <c r="B120" s="368"/>
      <c r="C120" s="368"/>
      <c r="D120" s="6"/>
      <c r="E120" s="368"/>
      <c r="F120" s="6"/>
      <c r="G120" s="6"/>
      <c r="H120" s="6"/>
      <c r="I120" s="6"/>
      <c r="J120" s="6"/>
      <c r="K120" s="6"/>
      <c r="L120" s="369"/>
      <c r="M120" s="369"/>
      <c r="N120" s="369"/>
      <c r="O120" s="369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CG120" s="40"/>
      <c r="CH120" s="40"/>
      <c r="CI120" s="40"/>
      <c r="CJ120" s="40"/>
    </row>
    <row r="121" spans="1:88" ht="16.350000000000001" customHeight="1" x14ac:dyDescent="0.2">
      <c r="A121" s="3003" t="s">
        <v>170</v>
      </c>
      <c r="B121" s="3004"/>
      <c r="C121" s="3616" t="s">
        <v>32</v>
      </c>
      <c r="D121" s="3007"/>
      <c r="E121" s="3004"/>
      <c r="F121" s="3608" t="s">
        <v>171</v>
      </c>
      <c r="G121" s="3617"/>
      <c r="H121" s="3617"/>
      <c r="I121" s="3617"/>
      <c r="J121" s="3617"/>
      <c r="K121" s="3617"/>
      <c r="L121" s="3617"/>
      <c r="M121" s="3617"/>
      <c r="N121" s="3617"/>
      <c r="O121" s="3609"/>
      <c r="P121" s="3010" t="s">
        <v>7</v>
      </c>
      <c r="Q121" s="3004" t="s">
        <v>8</v>
      </c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CG121" s="40"/>
      <c r="CH121" s="40"/>
      <c r="CI121" s="40"/>
      <c r="CJ121" s="40"/>
    </row>
    <row r="122" spans="1:88" ht="24" customHeight="1" x14ac:dyDescent="0.2">
      <c r="A122" s="2907"/>
      <c r="B122" s="2883"/>
      <c r="C122" s="3614"/>
      <c r="D122" s="3008"/>
      <c r="E122" s="3615"/>
      <c r="F122" s="3608" t="s">
        <v>172</v>
      </c>
      <c r="G122" s="3619"/>
      <c r="H122" s="3608" t="s">
        <v>173</v>
      </c>
      <c r="I122" s="3619"/>
      <c r="J122" s="3620" t="s">
        <v>174</v>
      </c>
      <c r="K122" s="3621"/>
      <c r="L122" s="3620" t="s">
        <v>175</v>
      </c>
      <c r="M122" s="3621"/>
      <c r="N122" s="3608" t="s">
        <v>176</v>
      </c>
      <c r="O122" s="3609"/>
      <c r="P122" s="2904"/>
      <c r="Q122" s="2883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CG122" s="40"/>
      <c r="CH122" s="40"/>
      <c r="CI122" s="40"/>
      <c r="CJ122" s="40"/>
    </row>
    <row r="123" spans="1:88" ht="22.5" customHeight="1" x14ac:dyDescent="0.2">
      <c r="A123" s="3614"/>
      <c r="B123" s="3615"/>
      <c r="C123" s="1523" t="s">
        <v>29</v>
      </c>
      <c r="D123" s="1524" t="s">
        <v>30</v>
      </c>
      <c r="E123" s="1542" t="s">
        <v>31</v>
      </c>
      <c r="F123" s="1523" t="s">
        <v>30</v>
      </c>
      <c r="G123" s="1542" t="s">
        <v>31</v>
      </c>
      <c r="H123" s="1523" t="s">
        <v>30</v>
      </c>
      <c r="I123" s="1542" t="s">
        <v>31</v>
      </c>
      <c r="J123" s="1523" t="s">
        <v>30</v>
      </c>
      <c r="K123" s="1542" t="s">
        <v>31</v>
      </c>
      <c r="L123" s="1523" t="s">
        <v>30</v>
      </c>
      <c r="M123" s="1542" t="s">
        <v>31</v>
      </c>
      <c r="N123" s="1523" t="s">
        <v>30</v>
      </c>
      <c r="O123" s="1543" t="s">
        <v>31</v>
      </c>
      <c r="P123" s="3618"/>
      <c r="Q123" s="3615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CG123" s="40"/>
      <c r="CH123" s="40"/>
      <c r="CI123" s="40"/>
      <c r="CJ123" s="40"/>
    </row>
    <row r="124" spans="1:88" ht="16.350000000000001" customHeight="1" x14ac:dyDescent="0.2">
      <c r="A124" s="2975" t="s">
        <v>177</v>
      </c>
      <c r="B124" s="1544" t="s">
        <v>178</v>
      </c>
      <c r="C124" s="1545">
        <f t="shared" ref="C124:C130" si="13">SUM(D124:E124)</f>
        <v>0</v>
      </c>
      <c r="D124" s="1334">
        <f>SUM(F124+H124+J124+L124+N124)</f>
        <v>0</v>
      </c>
      <c r="E124" s="377">
        <f>SUM(G124+I124+K124+M124+O124)</f>
        <v>0</v>
      </c>
      <c r="F124" s="1546"/>
      <c r="G124" s="1547"/>
      <c r="H124" s="1546"/>
      <c r="I124" s="1547"/>
      <c r="J124" s="1546"/>
      <c r="K124" s="1547"/>
      <c r="L124" s="1546"/>
      <c r="M124" s="1547"/>
      <c r="N124" s="1546"/>
      <c r="O124" s="1548"/>
      <c r="P124" s="1549"/>
      <c r="Q124" s="1547"/>
      <c r="R124" s="3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CG124" s="40">
        <v>0</v>
      </c>
      <c r="CH124" s="40">
        <v>0</v>
      </c>
      <c r="CI124" s="40">
        <v>0</v>
      </c>
      <c r="CJ124" s="40">
        <v>0</v>
      </c>
    </row>
    <row r="125" spans="1:88" ht="16.350000000000001" customHeight="1" x14ac:dyDescent="0.2">
      <c r="A125" s="2890"/>
      <c r="B125" s="382" t="s">
        <v>179</v>
      </c>
      <c r="C125" s="383">
        <f>SUM(D125:E125)</f>
        <v>0</v>
      </c>
      <c r="D125" s="384">
        <f t="shared" ref="D125:E130" si="14">SUM(F125+H125+J125+L125+N125)</f>
        <v>0</v>
      </c>
      <c r="E125" s="385">
        <f t="shared" si="14"/>
        <v>0</v>
      </c>
      <c r="F125" s="1550"/>
      <c r="G125" s="1551"/>
      <c r="H125" s="1550"/>
      <c r="I125" s="1551"/>
      <c r="J125" s="1550"/>
      <c r="K125" s="1551"/>
      <c r="L125" s="1550"/>
      <c r="M125" s="1551"/>
      <c r="N125" s="1550"/>
      <c r="O125" s="1552"/>
      <c r="P125" s="1553"/>
      <c r="Q125" s="1551"/>
      <c r="R125" s="3"/>
      <c r="CG125" s="40"/>
      <c r="CH125" s="40"/>
      <c r="CI125" s="40"/>
      <c r="CJ125" s="40"/>
    </row>
    <row r="126" spans="1:88" ht="30.75" customHeight="1" thickBot="1" x14ac:dyDescent="0.3">
      <c r="A126" s="2898"/>
      <c r="B126" s="390" t="s">
        <v>180</v>
      </c>
      <c r="C126" s="391">
        <f t="shared" si="13"/>
        <v>0</v>
      </c>
      <c r="D126" s="392">
        <f>SUM(F126+H126+J126+L126+N126)</f>
        <v>0</v>
      </c>
      <c r="E126" s="393">
        <f t="shared" si="14"/>
        <v>0</v>
      </c>
      <c r="F126" s="1554"/>
      <c r="G126" s="1555"/>
      <c r="H126" s="1554"/>
      <c r="I126" s="1555"/>
      <c r="J126" s="1554"/>
      <c r="K126" s="1555"/>
      <c r="L126" s="1554"/>
      <c r="M126" s="1555"/>
      <c r="N126" s="1554"/>
      <c r="O126" s="1556"/>
      <c r="P126" s="1557"/>
      <c r="Q126" s="1555"/>
      <c r="R126" s="3"/>
      <c r="CG126" s="40"/>
      <c r="CH126" s="40"/>
      <c r="CI126" s="40"/>
      <c r="CJ126" s="40"/>
    </row>
    <row r="127" spans="1:88" ht="16.350000000000001" customHeight="1" thickTop="1" x14ac:dyDescent="0.2">
      <c r="A127" s="2899" t="s">
        <v>181</v>
      </c>
      <c r="B127" s="26" t="s">
        <v>72</v>
      </c>
      <c r="C127" s="398">
        <f t="shared" si="13"/>
        <v>0</v>
      </c>
      <c r="D127" s="399">
        <f t="shared" si="14"/>
        <v>0</v>
      </c>
      <c r="E127" s="377">
        <f t="shared" si="14"/>
        <v>0</v>
      </c>
      <c r="F127" s="1546"/>
      <c r="G127" s="1547"/>
      <c r="H127" s="1546"/>
      <c r="I127" s="1547"/>
      <c r="J127" s="1546"/>
      <c r="K127" s="1547"/>
      <c r="L127" s="1546"/>
      <c r="M127" s="1547"/>
      <c r="N127" s="1546"/>
      <c r="O127" s="1548"/>
      <c r="P127" s="1549"/>
      <c r="Q127" s="1547"/>
      <c r="R127" s="3"/>
      <c r="CG127" s="40"/>
      <c r="CH127" s="40"/>
      <c r="CI127" s="40"/>
      <c r="CJ127" s="40"/>
    </row>
    <row r="128" spans="1:88" ht="16.350000000000001" customHeight="1" x14ac:dyDescent="0.2">
      <c r="A128" s="2871"/>
      <c r="B128" s="26" t="s">
        <v>182</v>
      </c>
      <c r="C128" s="398">
        <f t="shared" si="13"/>
        <v>0</v>
      </c>
      <c r="D128" s="399">
        <f t="shared" si="14"/>
        <v>0</v>
      </c>
      <c r="E128" s="377">
        <f t="shared" si="14"/>
        <v>0</v>
      </c>
      <c r="F128" s="1546"/>
      <c r="G128" s="1547"/>
      <c r="H128" s="1546"/>
      <c r="I128" s="1547"/>
      <c r="J128" s="1546"/>
      <c r="K128" s="1547"/>
      <c r="L128" s="1546"/>
      <c r="M128" s="1547"/>
      <c r="N128" s="1546"/>
      <c r="O128" s="1548"/>
      <c r="P128" s="1549"/>
      <c r="Q128" s="1547"/>
      <c r="R128" s="3"/>
      <c r="CG128" s="40"/>
      <c r="CH128" s="40"/>
      <c r="CI128" s="40"/>
      <c r="CJ128" s="40"/>
    </row>
    <row r="129" spans="1:88" ht="16.350000000000001" customHeight="1" x14ac:dyDescent="0.2">
      <c r="A129" s="2871"/>
      <c r="B129" s="41" t="s">
        <v>183</v>
      </c>
      <c r="C129" s="383">
        <f t="shared" si="13"/>
        <v>0</v>
      </c>
      <c r="D129" s="384">
        <f t="shared" si="14"/>
        <v>0</v>
      </c>
      <c r="E129" s="385">
        <f t="shared" si="14"/>
        <v>0</v>
      </c>
      <c r="F129" s="1550"/>
      <c r="G129" s="1551"/>
      <c r="H129" s="1550"/>
      <c r="I129" s="1551"/>
      <c r="J129" s="1550"/>
      <c r="K129" s="1551"/>
      <c r="L129" s="1550"/>
      <c r="M129" s="1551"/>
      <c r="N129" s="1550"/>
      <c r="O129" s="1552"/>
      <c r="P129" s="1553"/>
      <c r="Q129" s="1551"/>
      <c r="R129" s="3"/>
      <c r="CG129" s="40"/>
      <c r="CH129" s="40"/>
      <c r="CI129" s="40"/>
      <c r="CJ129" s="40"/>
    </row>
    <row r="130" spans="1:88" ht="16.350000000000001" customHeight="1" x14ac:dyDescent="0.2">
      <c r="A130" s="3610"/>
      <c r="B130" s="400" t="s">
        <v>109</v>
      </c>
      <c r="C130" s="401">
        <f t="shared" si="13"/>
        <v>0</v>
      </c>
      <c r="D130" s="402">
        <f t="shared" si="14"/>
        <v>0</v>
      </c>
      <c r="E130" s="403">
        <f t="shared" si="14"/>
        <v>0</v>
      </c>
      <c r="F130" s="1558"/>
      <c r="G130" s="1559"/>
      <c r="H130" s="1558"/>
      <c r="I130" s="1559"/>
      <c r="J130" s="1558"/>
      <c r="K130" s="1559"/>
      <c r="L130" s="1558"/>
      <c r="M130" s="1559"/>
      <c r="N130" s="1558"/>
      <c r="O130" s="1560"/>
      <c r="P130" s="1561"/>
      <c r="Q130" s="1559"/>
      <c r="R130" s="3"/>
      <c r="CG130" s="40"/>
      <c r="CH130" s="40"/>
      <c r="CI130" s="40"/>
      <c r="CJ130" s="40"/>
    </row>
    <row r="131" spans="1:88" ht="27" customHeight="1" x14ac:dyDescent="0.25">
      <c r="A131" s="9" t="s">
        <v>184</v>
      </c>
      <c r="B131" s="408"/>
      <c r="C131" s="408"/>
      <c r="D131" s="408"/>
      <c r="E131" s="408"/>
      <c r="F131" s="408"/>
      <c r="G131" s="408"/>
      <c r="H131" s="408"/>
      <c r="I131" s="408"/>
      <c r="J131" s="408"/>
      <c r="K131" s="408"/>
      <c r="L131" s="408"/>
      <c r="M131" s="408"/>
      <c r="N131" s="408"/>
      <c r="O131" s="408"/>
      <c r="P131" s="408"/>
      <c r="Q131" s="408"/>
      <c r="R131" s="408"/>
      <c r="S131" s="408"/>
      <c r="T131" s="408"/>
      <c r="U131" s="408"/>
      <c r="V131" s="408"/>
      <c r="W131" s="408"/>
      <c r="X131" s="408"/>
      <c r="Y131" s="408"/>
      <c r="Z131" s="408"/>
      <c r="AA131" s="408"/>
      <c r="AB131" s="408"/>
      <c r="AC131" s="408"/>
      <c r="AD131" s="408"/>
      <c r="AE131" s="408"/>
      <c r="AF131" s="408"/>
      <c r="AG131" s="408"/>
      <c r="AH131" s="408"/>
      <c r="AI131" s="408"/>
      <c r="AJ131" s="408"/>
      <c r="AK131" s="408"/>
      <c r="AL131" s="408"/>
      <c r="AM131" s="408"/>
      <c r="CG131" s="40"/>
      <c r="CH131" s="40"/>
      <c r="CI131" s="40"/>
      <c r="CJ131" s="40"/>
    </row>
    <row r="132" spans="1:88" ht="16.5" customHeight="1" x14ac:dyDescent="0.2">
      <c r="A132" s="3611" t="s">
        <v>49</v>
      </c>
      <c r="B132" s="3611" t="s">
        <v>185</v>
      </c>
      <c r="C132" s="3613" t="s">
        <v>29</v>
      </c>
      <c r="D132" s="3613" t="s">
        <v>30</v>
      </c>
      <c r="E132" s="3600" t="s">
        <v>31</v>
      </c>
      <c r="F132" s="3593" t="s">
        <v>186</v>
      </c>
      <c r="G132" s="3594"/>
      <c r="H132" s="3594"/>
      <c r="I132" s="3594"/>
      <c r="J132" s="3594"/>
      <c r="K132" s="3594"/>
      <c r="L132" s="3594"/>
      <c r="M132" s="3594"/>
      <c r="N132" s="3594"/>
      <c r="O132" s="3594"/>
      <c r="P132" s="3594"/>
      <c r="Q132" s="3594"/>
      <c r="R132" s="3594"/>
      <c r="S132" s="3594"/>
      <c r="T132" s="3594"/>
      <c r="U132" s="3594"/>
      <c r="V132" s="3594"/>
      <c r="W132" s="3594"/>
      <c r="X132" s="3594"/>
      <c r="Y132" s="3594"/>
      <c r="Z132" s="3594"/>
      <c r="AA132" s="3594"/>
      <c r="AB132" s="3594"/>
      <c r="AC132" s="3594"/>
      <c r="AD132" s="3594"/>
      <c r="AE132" s="3594"/>
      <c r="AF132" s="3594"/>
      <c r="AG132" s="3594"/>
      <c r="AH132" s="3594"/>
      <c r="AI132" s="3594"/>
      <c r="AJ132" s="3594"/>
      <c r="AK132" s="3594"/>
      <c r="AL132" s="3594"/>
      <c r="AM132" s="3595"/>
      <c r="AN132" s="3613" t="s">
        <v>7</v>
      </c>
      <c r="AO132" s="3600" t="s">
        <v>8</v>
      </c>
      <c r="CG132" s="40"/>
      <c r="CH132" s="40"/>
      <c r="CI132" s="40"/>
      <c r="CJ132" s="40"/>
    </row>
    <row r="133" spans="1:88" ht="15" customHeight="1" x14ac:dyDescent="0.2">
      <c r="A133" s="2901"/>
      <c r="B133" s="2901"/>
      <c r="C133" s="2904"/>
      <c r="D133" s="2904"/>
      <c r="E133" s="2883"/>
      <c r="F133" s="3598" t="s">
        <v>187</v>
      </c>
      <c r="G133" s="3602"/>
      <c r="H133" s="3598" t="s">
        <v>188</v>
      </c>
      <c r="I133" s="3602"/>
      <c r="J133" s="3598" t="s">
        <v>189</v>
      </c>
      <c r="K133" s="3602"/>
      <c r="L133" s="3598" t="s">
        <v>190</v>
      </c>
      <c r="M133" s="3602"/>
      <c r="N133" s="3598" t="s">
        <v>191</v>
      </c>
      <c r="O133" s="3602"/>
      <c r="P133" s="3598" t="s">
        <v>192</v>
      </c>
      <c r="Q133" s="3599"/>
      <c r="R133" s="3598" t="s">
        <v>193</v>
      </c>
      <c r="S133" s="3599"/>
      <c r="T133" s="3598" t="s">
        <v>194</v>
      </c>
      <c r="U133" s="3599"/>
      <c r="V133" s="3598" t="s">
        <v>195</v>
      </c>
      <c r="W133" s="3599"/>
      <c r="X133" s="3598" t="s">
        <v>196</v>
      </c>
      <c r="Y133" s="3599"/>
      <c r="Z133" s="3598" t="s">
        <v>197</v>
      </c>
      <c r="AA133" s="3599"/>
      <c r="AB133" s="3598" t="s">
        <v>198</v>
      </c>
      <c r="AC133" s="3599"/>
      <c r="AD133" s="3598" t="s">
        <v>199</v>
      </c>
      <c r="AE133" s="3599"/>
      <c r="AF133" s="3598" t="s">
        <v>200</v>
      </c>
      <c r="AG133" s="3599"/>
      <c r="AH133" s="3598" t="s">
        <v>201</v>
      </c>
      <c r="AI133" s="3599"/>
      <c r="AJ133" s="3598" t="s">
        <v>202</v>
      </c>
      <c r="AK133" s="3599"/>
      <c r="AL133" s="3598" t="s">
        <v>203</v>
      </c>
      <c r="AM133" s="3603"/>
      <c r="AN133" s="2904"/>
      <c r="AO133" s="2883"/>
      <c r="CG133" s="40"/>
      <c r="CH133" s="40"/>
      <c r="CI133" s="40"/>
      <c r="CJ133" s="40"/>
    </row>
    <row r="134" spans="1:88" ht="15.75" customHeight="1" x14ac:dyDescent="0.2">
      <c r="A134" s="3612"/>
      <c r="B134" s="3612"/>
      <c r="C134" s="3096"/>
      <c r="D134" s="3096"/>
      <c r="E134" s="3601"/>
      <c r="F134" s="1563" t="s">
        <v>204</v>
      </c>
      <c r="G134" s="1564" t="s">
        <v>31</v>
      </c>
      <c r="H134" s="1563" t="s">
        <v>204</v>
      </c>
      <c r="I134" s="1564" t="s">
        <v>31</v>
      </c>
      <c r="J134" s="1563" t="s">
        <v>204</v>
      </c>
      <c r="K134" s="1564" t="s">
        <v>31</v>
      </c>
      <c r="L134" s="1563" t="s">
        <v>204</v>
      </c>
      <c r="M134" s="1564" t="s">
        <v>31</v>
      </c>
      <c r="N134" s="1563" t="s">
        <v>204</v>
      </c>
      <c r="O134" s="1564" t="s">
        <v>31</v>
      </c>
      <c r="P134" s="1563" t="s">
        <v>204</v>
      </c>
      <c r="Q134" s="1564" t="s">
        <v>31</v>
      </c>
      <c r="R134" s="1563" t="s">
        <v>204</v>
      </c>
      <c r="S134" s="1564" t="s">
        <v>31</v>
      </c>
      <c r="T134" s="1563" t="s">
        <v>204</v>
      </c>
      <c r="U134" s="1564" t="s">
        <v>31</v>
      </c>
      <c r="V134" s="1563" t="s">
        <v>204</v>
      </c>
      <c r="W134" s="1564" t="s">
        <v>31</v>
      </c>
      <c r="X134" s="1563" t="s">
        <v>204</v>
      </c>
      <c r="Y134" s="1564" t="s">
        <v>31</v>
      </c>
      <c r="Z134" s="1563" t="s">
        <v>204</v>
      </c>
      <c r="AA134" s="1564" t="s">
        <v>31</v>
      </c>
      <c r="AB134" s="1563" t="s">
        <v>204</v>
      </c>
      <c r="AC134" s="1564" t="s">
        <v>31</v>
      </c>
      <c r="AD134" s="1563" t="s">
        <v>204</v>
      </c>
      <c r="AE134" s="1564" t="s">
        <v>31</v>
      </c>
      <c r="AF134" s="1563" t="s">
        <v>204</v>
      </c>
      <c r="AG134" s="1564" t="s">
        <v>31</v>
      </c>
      <c r="AH134" s="1563" t="s">
        <v>204</v>
      </c>
      <c r="AI134" s="1564" t="s">
        <v>31</v>
      </c>
      <c r="AJ134" s="1563" t="s">
        <v>204</v>
      </c>
      <c r="AK134" s="1564" t="s">
        <v>31</v>
      </c>
      <c r="AL134" s="1563" t="s">
        <v>204</v>
      </c>
      <c r="AM134" s="1565" t="s">
        <v>31</v>
      </c>
      <c r="AN134" s="3096"/>
      <c r="AO134" s="3601"/>
      <c r="CG134" s="40"/>
      <c r="CH134" s="40"/>
      <c r="CI134" s="40"/>
      <c r="CJ134" s="40"/>
    </row>
    <row r="135" spans="1:88" x14ac:dyDescent="0.2">
      <c r="A135" s="2975" t="s">
        <v>72</v>
      </c>
      <c r="B135" s="1566" t="s">
        <v>205</v>
      </c>
      <c r="C135" s="1567">
        <f>SUM(D135:E135)</f>
        <v>0</v>
      </c>
      <c r="D135" s="1568">
        <f>+F135+H135+J135+L135+N135+P135+R135+T135+V135+X135+Z135+AB135+AD135+AF135+AH135+AJ135+AL135</f>
        <v>0</v>
      </c>
      <c r="E135" s="1569">
        <f>+G135+I135+K135+M135+O135+Q135+S135+U135+W135+Y135+AA135+AC135+AE135+AG135+AI135+AK135+AM135</f>
        <v>0</v>
      </c>
      <c r="F135" s="1570"/>
      <c r="G135" s="1571"/>
      <c r="H135" s="1570"/>
      <c r="I135" s="1571"/>
      <c r="J135" s="1570"/>
      <c r="K135" s="1571"/>
      <c r="L135" s="1570"/>
      <c r="M135" s="1571"/>
      <c r="N135" s="1570"/>
      <c r="O135" s="1571"/>
      <c r="P135" s="1570"/>
      <c r="Q135" s="1571"/>
      <c r="R135" s="1570"/>
      <c r="S135" s="1571"/>
      <c r="T135" s="1570"/>
      <c r="U135" s="1571"/>
      <c r="V135" s="1570"/>
      <c r="W135" s="1571"/>
      <c r="X135" s="1570"/>
      <c r="Y135" s="1571"/>
      <c r="Z135" s="1570"/>
      <c r="AA135" s="1571"/>
      <c r="AB135" s="1570"/>
      <c r="AC135" s="1571"/>
      <c r="AD135" s="1570"/>
      <c r="AE135" s="1571"/>
      <c r="AF135" s="1570"/>
      <c r="AG135" s="1571"/>
      <c r="AH135" s="1570"/>
      <c r="AI135" s="1571"/>
      <c r="AJ135" s="1570"/>
      <c r="AK135" s="1571"/>
      <c r="AL135" s="1570"/>
      <c r="AM135" s="1572"/>
      <c r="AN135" s="1573"/>
      <c r="AO135" s="1571"/>
      <c r="AP135" s="3"/>
      <c r="CG135" s="5">
        <v>0</v>
      </c>
      <c r="CH135" s="5">
        <v>0</v>
      </c>
      <c r="CI135" s="5">
        <v>0</v>
      </c>
      <c r="CJ135" s="5">
        <v>0</v>
      </c>
    </row>
    <row r="136" spans="1:88" x14ac:dyDescent="0.2">
      <c r="A136" s="2871"/>
      <c r="B136" s="109" t="s">
        <v>206</v>
      </c>
      <c r="C136" s="383">
        <f>SUM(D136:E136)</f>
        <v>0</v>
      </c>
      <c r="D136" s="384">
        <f t="shared" ref="D136:E148" si="15">+F136+H136+J136+L136+N136+P136+R136+T136+V136+X136+Z136+AB136+AD136+AF136+AH136+AJ136+AL136</f>
        <v>0</v>
      </c>
      <c r="E136" s="358">
        <f t="shared" si="15"/>
        <v>0</v>
      </c>
      <c r="F136" s="65"/>
      <c r="G136" s="190"/>
      <c r="H136" s="65"/>
      <c r="I136" s="190"/>
      <c r="J136" s="65"/>
      <c r="K136" s="190"/>
      <c r="L136" s="65"/>
      <c r="M136" s="190"/>
      <c r="N136" s="65"/>
      <c r="O136" s="190"/>
      <c r="P136" s="65"/>
      <c r="Q136" s="190"/>
      <c r="R136" s="65"/>
      <c r="S136" s="190"/>
      <c r="T136" s="65"/>
      <c r="U136" s="190"/>
      <c r="V136" s="65"/>
      <c r="W136" s="190"/>
      <c r="X136" s="65"/>
      <c r="Y136" s="190"/>
      <c r="Z136" s="65"/>
      <c r="AA136" s="190"/>
      <c r="AB136" s="65"/>
      <c r="AC136" s="190"/>
      <c r="AD136" s="65"/>
      <c r="AE136" s="190"/>
      <c r="AF136" s="65"/>
      <c r="AG136" s="190"/>
      <c r="AH136" s="65"/>
      <c r="AI136" s="190"/>
      <c r="AJ136" s="65"/>
      <c r="AK136" s="190"/>
      <c r="AL136" s="65"/>
      <c r="AM136" s="414"/>
      <c r="AN136" s="362"/>
      <c r="AO136" s="190"/>
      <c r="AP136" s="3"/>
    </row>
    <row r="137" spans="1:88" x14ac:dyDescent="0.2">
      <c r="A137" s="2871"/>
      <c r="B137" s="109" t="s">
        <v>207</v>
      </c>
      <c r="C137" s="383">
        <f t="shared" ref="C137:C148" si="16">SUM(D137:E137)</f>
        <v>0</v>
      </c>
      <c r="D137" s="384">
        <f t="shared" si="15"/>
        <v>0</v>
      </c>
      <c r="E137" s="358">
        <f t="shared" si="15"/>
        <v>0</v>
      </c>
      <c r="F137" s="45"/>
      <c r="G137" s="46"/>
      <c r="H137" s="45"/>
      <c r="I137" s="46"/>
      <c r="J137" s="45"/>
      <c r="K137" s="46"/>
      <c r="L137" s="45"/>
      <c r="M137" s="46"/>
      <c r="N137" s="45"/>
      <c r="O137" s="46"/>
      <c r="P137" s="45"/>
      <c r="Q137" s="46"/>
      <c r="R137" s="45"/>
      <c r="S137" s="46"/>
      <c r="T137" s="45"/>
      <c r="U137" s="46"/>
      <c r="V137" s="45"/>
      <c r="W137" s="46"/>
      <c r="X137" s="45"/>
      <c r="Y137" s="46"/>
      <c r="Z137" s="45"/>
      <c r="AA137" s="46"/>
      <c r="AB137" s="45"/>
      <c r="AC137" s="46"/>
      <c r="AD137" s="45"/>
      <c r="AE137" s="46"/>
      <c r="AF137" s="45"/>
      <c r="AG137" s="46"/>
      <c r="AH137" s="45"/>
      <c r="AI137" s="46"/>
      <c r="AJ137" s="45"/>
      <c r="AK137" s="46"/>
      <c r="AL137" s="45"/>
      <c r="AM137" s="415"/>
      <c r="AN137" s="110"/>
      <c r="AO137" s="46"/>
      <c r="AP137" s="3"/>
    </row>
    <row r="138" spans="1:88" x14ac:dyDescent="0.2">
      <c r="A138" s="2871"/>
      <c r="B138" s="109" t="s">
        <v>208</v>
      </c>
      <c r="C138" s="383">
        <f t="shared" si="16"/>
        <v>0</v>
      </c>
      <c r="D138" s="384">
        <f t="shared" si="15"/>
        <v>0</v>
      </c>
      <c r="E138" s="358">
        <f t="shared" si="15"/>
        <v>0</v>
      </c>
      <c r="F138" s="45"/>
      <c r="G138" s="46"/>
      <c r="H138" s="45"/>
      <c r="I138" s="46"/>
      <c r="J138" s="45"/>
      <c r="K138" s="46"/>
      <c r="L138" s="45"/>
      <c r="M138" s="46"/>
      <c r="N138" s="45"/>
      <c r="O138" s="46"/>
      <c r="P138" s="45"/>
      <c r="Q138" s="46"/>
      <c r="R138" s="45"/>
      <c r="S138" s="46"/>
      <c r="T138" s="45"/>
      <c r="U138" s="46"/>
      <c r="V138" s="45"/>
      <c r="W138" s="46"/>
      <c r="X138" s="45"/>
      <c r="Y138" s="46"/>
      <c r="Z138" s="45"/>
      <c r="AA138" s="46"/>
      <c r="AB138" s="45"/>
      <c r="AC138" s="46"/>
      <c r="AD138" s="45"/>
      <c r="AE138" s="46"/>
      <c r="AF138" s="45"/>
      <c r="AG138" s="46"/>
      <c r="AH138" s="45"/>
      <c r="AI138" s="46"/>
      <c r="AJ138" s="45"/>
      <c r="AK138" s="46"/>
      <c r="AL138" s="45"/>
      <c r="AM138" s="415"/>
      <c r="AN138" s="110"/>
      <c r="AO138" s="46"/>
      <c r="AP138" s="3"/>
    </row>
    <row r="139" spans="1:88" x14ac:dyDescent="0.2">
      <c r="A139" s="2871"/>
      <c r="B139" s="416" t="s">
        <v>209</v>
      </c>
      <c r="C139" s="383">
        <f t="shared" si="16"/>
        <v>0</v>
      </c>
      <c r="D139" s="384">
        <f t="shared" si="15"/>
        <v>0</v>
      </c>
      <c r="E139" s="358">
        <f t="shared" si="15"/>
        <v>0</v>
      </c>
      <c r="F139" s="45"/>
      <c r="G139" s="46"/>
      <c r="H139" s="45"/>
      <c r="I139" s="46"/>
      <c r="J139" s="45"/>
      <c r="K139" s="46"/>
      <c r="L139" s="45"/>
      <c r="M139" s="46"/>
      <c r="N139" s="45"/>
      <c r="O139" s="46"/>
      <c r="P139" s="45"/>
      <c r="Q139" s="46"/>
      <c r="R139" s="45"/>
      <c r="S139" s="46"/>
      <c r="T139" s="45"/>
      <c r="U139" s="46"/>
      <c r="V139" s="45"/>
      <c r="W139" s="46"/>
      <c r="X139" s="45"/>
      <c r="Y139" s="46"/>
      <c r="Z139" s="45"/>
      <c r="AA139" s="46"/>
      <c r="AB139" s="45"/>
      <c r="AC139" s="46"/>
      <c r="AD139" s="45"/>
      <c r="AE139" s="46"/>
      <c r="AF139" s="45"/>
      <c r="AG139" s="46"/>
      <c r="AH139" s="45"/>
      <c r="AI139" s="46"/>
      <c r="AJ139" s="45"/>
      <c r="AK139" s="46"/>
      <c r="AL139" s="45"/>
      <c r="AM139" s="415"/>
      <c r="AN139" s="110"/>
      <c r="AO139" s="46"/>
      <c r="AP139" s="3"/>
    </row>
    <row r="140" spans="1:88" x14ac:dyDescent="0.2">
      <c r="A140" s="2871"/>
      <c r="B140" s="109" t="s">
        <v>210</v>
      </c>
      <c r="C140" s="383">
        <f t="shared" si="16"/>
        <v>0</v>
      </c>
      <c r="D140" s="384">
        <f t="shared" si="15"/>
        <v>0</v>
      </c>
      <c r="E140" s="358">
        <f t="shared" si="15"/>
        <v>0</v>
      </c>
      <c r="F140" s="79"/>
      <c r="G140" s="73"/>
      <c r="H140" s="79"/>
      <c r="I140" s="73"/>
      <c r="J140" s="79"/>
      <c r="K140" s="73"/>
      <c r="L140" s="79"/>
      <c r="M140" s="73"/>
      <c r="N140" s="79"/>
      <c r="O140" s="73"/>
      <c r="P140" s="79"/>
      <c r="Q140" s="73"/>
      <c r="R140" s="79"/>
      <c r="S140" s="73"/>
      <c r="T140" s="79"/>
      <c r="U140" s="73"/>
      <c r="V140" s="79"/>
      <c r="W140" s="73"/>
      <c r="X140" s="79"/>
      <c r="Y140" s="73"/>
      <c r="Z140" s="79"/>
      <c r="AA140" s="73"/>
      <c r="AB140" s="79"/>
      <c r="AC140" s="73"/>
      <c r="AD140" s="79"/>
      <c r="AE140" s="73"/>
      <c r="AF140" s="79"/>
      <c r="AG140" s="73"/>
      <c r="AH140" s="79"/>
      <c r="AI140" s="73"/>
      <c r="AJ140" s="79"/>
      <c r="AK140" s="73"/>
      <c r="AL140" s="79"/>
      <c r="AM140" s="417"/>
      <c r="AN140" s="418"/>
      <c r="AO140" s="73"/>
      <c r="AP140" s="3"/>
    </row>
    <row r="141" spans="1:88" x14ac:dyDescent="0.2">
      <c r="A141" s="2871"/>
      <c r="B141" s="109" t="s">
        <v>211</v>
      </c>
      <c r="C141" s="383">
        <f t="shared" si="16"/>
        <v>0</v>
      </c>
      <c r="D141" s="384">
        <f t="shared" si="15"/>
        <v>0</v>
      </c>
      <c r="E141" s="358">
        <f t="shared" si="15"/>
        <v>0</v>
      </c>
      <c r="F141" s="79"/>
      <c r="G141" s="73"/>
      <c r="H141" s="79"/>
      <c r="I141" s="73"/>
      <c r="J141" s="79"/>
      <c r="K141" s="73"/>
      <c r="L141" s="79"/>
      <c r="M141" s="73"/>
      <c r="N141" s="79"/>
      <c r="O141" s="73"/>
      <c r="P141" s="79"/>
      <c r="Q141" s="73"/>
      <c r="R141" s="79"/>
      <c r="S141" s="73"/>
      <c r="T141" s="79"/>
      <c r="U141" s="73"/>
      <c r="V141" s="79"/>
      <c r="W141" s="73"/>
      <c r="X141" s="79"/>
      <c r="Y141" s="73"/>
      <c r="Z141" s="79"/>
      <c r="AA141" s="73"/>
      <c r="AB141" s="79"/>
      <c r="AC141" s="73"/>
      <c r="AD141" s="79"/>
      <c r="AE141" s="73"/>
      <c r="AF141" s="79"/>
      <c r="AG141" s="73"/>
      <c r="AH141" s="79"/>
      <c r="AI141" s="73"/>
      <c r="AJ141" s="79"/>
      <c r="AK141" s="73"/>
      <c r="AL141" s="79"/>
      <c r="AM141" s="417"/>
      <c r="AN141" s="418"/>
      <c r="AO141" s="73"/>
      <c r="AP141" s="3"/>
    </row>
    <row r="142" spans="1:88" x14ac:dyDescent="0.2">
      <c r="A142" s="3589"/>
      <c r="B142" s="230" t="s">
        <v>212</v>
      </c>
      <c r="C142" s="401">
        <f t="shared" si="16"/>
        <v>0</v>
      </c>
      <c r="D142" s="402">
        <f t="shared" si="15"/>
        <v>0</v>
      </c>
      <c r="E142" s="419">
        <f t="shared" si="15"/>
        <v>0</v>
      </c>
      <c r="F142" s="88"/>
      <c r="G142" s="89"/>
      <c r="H142" s="88"/>
      <c r="I142" s="89"/>
      <c r="J142" s="88"/>
      <c r="K142" s="89"/>
      <c r="L142" s="88"/>
      <c r="M142" s="89"/>
      <c r="N142" s="88"/>
      <c r="O142" s="89"/>
      <c r="P142" s="88"/>
      <c r="Q142" s="89"/>
      <c r="R142" s="88"/>
      <c r="S142" s="89"/>
      <c r="T142" s="88"/>
      <c r="U142" s="89"/>
      <c r="V142" s="88"/>
      <c r="W142" s="89"/>
      <c r="X142" s="88"/>
      <c r="Y142" s="89"/>
      <c r="Z142" s="88"/>
      <c r="AA142" s="89"/>
      <c r="AB142" s="88"/>
      <c r="AC142" s="89"/>
      <c r="AD142" s="88"/>
      <c r="AE142" s="89"/>
      <c r="AF142" s="88"/>
      <c r="AG142" s="89"/>
      <c r="AH142" s="88"/>
      <c r="AI142" s="89"/>
      <c r="AJ142" s="88"/>
      <c r="AK142" s="89"/>
      <c r="AL142" s="88"/>
      <c r="AM142" s="420"/>
      <c r="AN142" s="126"/>
      <c r="AO142" s="89"/>
      <c r="AP142" s="3"/>
    </row>
    <row r="143" spans="1:88" x14ac:dyDescent="0.2">
      <c r="A143" s="3590" t="s">
        <v>183</v>
      </c>
      <c r="B143" s="1574" t="s">
        <v>213</v>
      </c>
      <c r="C143" s="1545">
        <f t="shared" si="16"/>
        <v>0</v>
      </c>
      <c r="D143" s="1334">
        <f t="shared" si="15"/>
        <v>0</v>
      </c>
      <c r="E143" s="1575">
        <f t="shared" si="15"/>
        <v>0</v>
      </c>
      <c r="F143" s="1576"/>
      <c r="G143" s="1577"/>
      <c r="H143" s="1576"/>
      <c r="I143" s="1577"/>
      <c r="J143" s="1576"/>
      <c r="K143" s="1577"/>
      <c r="L143" s="1576"/>
      <c r="M143" s="1577"/>
      <c r="N143" s="1576"/>
      <c r="O143" s="1577"/>
      <c r="P143" s="1576"/>
      <c r="Q143" s="1577"/>
      <c r="R143" s="1576"/>
      <c r="S143" s="1577"/>
      <c r="T143" s="1576"/>
      <c r="U143" s="1577"/>
      <c r="V143" s="1576"/>
      <c r="W143" s="1577"/>
      <c r="X143" s="1576"/>
      <c r="Y143" s="1577"/>
      <c r="Z143" s="1576"/>
      <c r="AA143" s="1577"/>
      <c r="AB143" s="1576"/>
      <c r="AC143" s="1577"/>
      <c r="AD143" s="1576"/>
      <c r="AE143" s="1577"/>
      <c r="AF143" s="1576"/>
      <c r="AG143" s="1577"/>
      <c r="AH143" s="1576"/>
      <c r="AI143" s="1577"/>
      <c r="AJ143" s="1576"/>
      <c r="AK143" s="1577"/>
      <c r="AL143" s="1576"/>
      <c r="AM143" s="1578"/>
      <c r="AN143" s="1579"/>
      <c r="AO143" s="1577"/>
      <c r="AP143" s="3"/>
    </row>
    <row r="144" spans="1:88" x14ac:dyDescent="0.2">
      <c r="A144" s="2871"/>
      <c r="B144" s="109" t="s">
        <v>207</v>
      </c>
      <c r="C144" s="383">
        <f t="shared" si="16"/>
        <v>6</v>
      </c>
      <c r="D144" s="384">
        <f t="shared" si="15"/>
        <v>5</v>
      </c>
      <c r="E144" s="358">
        <f>+G144+I144+K144+M144+O144+Q144+S144+U144+W144+Y144+AA144+AC144+AE144+AG144+AI144+AK144+AM144</f>
        <v>1</v>
      </c>
      <c r="F144" s="45"/>
      <c r="G144" s="46"/>
      <c r="H144" s="45"/>
      <c r="I144" s="46"/>
      <c r="J144" s="45"/>
      <c r="K144" s="46"/>
      <c r="L144" s="45"/>
      <c r="M144" s="46"/>
      <c r="N144" s="45">
        <v>1</v>
      </c>
      <c r="O144" s="46"/>
      <c r="P144" s="45"/>
      <c r="Q144" s="46"/>
      <c r="R144" s="45"/>
      <c r="S144" s="46"/>
      <c r="T144" s="45">
        <v>1</v>
      </c>
      <c r="U144" s="46"/>
      <c r="V144" s="45"/>
      <c r="W144" s="46"/>
      <c r="X144" s="45">
        <v>1</v>
      </c>
      <c r="Y144" s="46"/>
      <c r="Z144" s="45"/>
      <c r="AA144" s="46">
        <v>1</v>
      </c>
      <c r="AB144" s="45"/>
      <c r="AC144" s="46"/>
      <c r="AD144" s="45">
        <v>1</v>
      </c>
      <c r="AE144" s="46"/>
      <c r="AF144" s="45">
        <v>1</v>
      </c>
      <c r="AG144" s="46"/>
      <c r="AH144" s="45"/>
      <c r="AI144" s="46"/>
      <c r="AJ144" s="45"/>
      <c r="AK144" s="46"/>
      <c r="AL144" s="45"/>
      <c r="AM144" s="415"/>
      <c r="AN144" s="110"/>
      <c r="AO144" s="46">
        <v>1</v>
      </c>
      <c r="AP144" s="3"/>
    </row>
    <row r="145" spans="1:88" x14ac:dyDescent="0.2">
      <c r="A145" s="2871"/>
      <c r="B145" s="109" t="s">
        <v>208</v>
      </c>
      <c r="C145" s="383">
        <f>SUM(D145:E145)</f>
        <v>19</v>
      </c>
      <c r="D145" s="384">
        <f t="shared" si="15"/>
        <v>8</v>
      </c>
      <c r="E145" s="358">
        <f t="shared" si="15"/>
        <v>11</v>
      </c>
      <c r="F145" s="45"/>
      <c r="G145" s="46"/>
      <c r="H145" s="45">
        <v>1</v>
      </c>
      <c r="I145" s="46">
        <v>1</v>
      </c>
      <c r="J145" s="45"/>
      <c r="K145" s="46"/>
      <c r="L145" s="45">
        <v>1</v>
      </c>
      <c r="M145" s="46"/>
      <c r="N145" s="45"/>
      <c r="O145" s="46"/>
      <c r="P145" s="45"/>
      <c r="Q145" s="46">
        <v>1</v>
      </c>
      <c r="R145" s="45"/>
      <c r="S145" s="46">
        <v>2</v>
      </c>
      <c r="T145" s="45"/>
      <c r="U145" s="46">
        <v>1</v>
      </c>
      <c r="V145" s="45"/>
      <c r="W145" s="46"/>
      <c r="X145" s="45">
        <v>1</v>
      </c>
      <c r="Y145" s="46"/>
      <c r="Z145" s="45">
        <v>1</v>
      </c>
      <c r="AA145" s="46">
        <v>2</v>
      </c>
      <c r="AB145" s="45">
        <v>2</v>
      </c>
      <c r="AC145" s="46">
        <v>1</v>
      </c>
      <c r="AD145" s="45">
        <v>1</v>
      </c>
      <c r="AE145" s="46">
        <v>1</v>
      </c>
      <c r="AF145" s="45"/>
      <c r="AG145" s="46"/>
      <c r="AH145" s="45">
        <v>1</v>
      </c>
      <c r="AI145" s="46">
        <v>1</v>
      </c>
      <c r="AJ145" s="45"/>
      <c r="AK145" s="46">
        <v>1</v>
      </c>
      <c r="AL145" s="45"/>
      <c r="AM145" s="415"/>
      <c r="AN145" s="110"/>
      <c r="AO145" s="46"/>
      <c r="AP145" s="3"/>
    </row>
    <row r="146" spans="1:88" x14ac:dyDescent="0.2">
      <c r="A146" s="2871"/>
      <c r="B146" s="416" t="s">
        <v>209</v>
      </c>
      <c r="C146" s="383">
        <f t="shared" si="16"/>
        <v>0</v>
      </c>
      <c r="D146" s="384">
        <f>+F146+H146+J146+L146+N146+P146+R146+T146+V146+X146+Z146+AB146+AD146+AF146+AH146+AJ146+AL146</f>
        <v>0</v>
      </c>
      <c r="E146" s="358">
        <f t="shared" si="15"/>
        <v>0</v>
      </c>
      <c r="F146" s="45"/>
      <c r="G146" s="46"/>
      <c r="H146" s="45"/>
      <c r="I146" s="46"/>
      <c r="J146" s="45"/>
      <c r="K146" s="46"/>
      <c r="L146" s="45"/>
      <c r="M146" s="46"/>
      <c r="N146" s="45"/>
      <c r="O146" s="46"/>
      <c r="P146" s="45"/>
      <c r="Q146" s="46"/>
      <c r="R146" s="45"/>
      <c r="S146" s="46"/>
      <c r="T146" s="45"/>
      <c r="U146" s="46"/>
      <c r="V146" s="45"/>
      <c r="W146" s="46"/>
      <c r="X146" s="45"/>
      <c r="Y146" s="46"/>
      <c r="Z146" s="45"/>
      <c r="AA146" s="46"/>
      <c r="AB146" s="45"/>
      <c r="AC146" s="46"/>
      <c r="AD146" s="45"/>
      <c r="AE146" s="46"/>
      <c r="AF146" s="45"/>
      <c r="AG146" s="46"/>
      <c r="AH146" s="45"/>
      <c r="AI146" s="46"/>
      <c r="AJ146" s="45"/>
      <c r="AK146" s="46"/>
      <c r="AL146" s="45"/>
      <c r="AM146" s="415"/>
      <c r="AN146" s="110"/>
      <c r="AO146" s="46"/>
      <c r="AP146" s="3"/>
    </row>
    <row r="147" spans="1:88" x14ac:dyDescent="0.2">
      <c r="A147" s="2871"/>
      <c r="B147" s="109" t="s">
        <v>210</v>
      </c>
      <c r="C147" s="421">
        <f t="shared" si="16"/>
        <v>0</v>
      </c>
      <c r="D147" s="422">
        <f t="shared" si="15"/>
        <v>0</v>
      </c>
      <c r="E147" s="423">
        <f t="shared" si="15"/>
        <v>0</v>
      </c>
      <c r="F147" s="79"/>
      <c r="G147" s="73"/>
      <c r="H147" s="79"/>
      <c r="I147" s="73"/>
      <c r="J147" s="79"/>
      <c r="K147" s="73"/>
      <c r="L147" s="79"/>
      <c r="M147" s="73"/>
      <c r="N147" s="79"/>
      <c r="O147" s="73"/>
      <c r="P147" s="79"/>
      <c r="Q147" s="73"/>
      <c r="R147" s="79"/>
      <c r="S147" s="73"/>
      <c r="T147" s="79"/>
      <c r="U147" s="73"/>
      <c r="V147" s="79"/>
      <c r="W147" s="73"/>
      <c r="X147" s="79"/>
      <c r="Y147" s="73"/>
      <c r="Z147" s="79"/>
      <c r="AA147" s="73"/>
      <c r="AB147" s="79"/>
      <c r="AC147" s="73"/>
      <c r="AD147" s="79"/>
      <c r="AE147" s="73"/>
      <c r="AF147" s="79"/>
      <c r="AG147" s="73"/>
      <c r="AH147" s="79"/>
      <c r="AI147" s="73"/>
      <c r="AJ147" s="79"/>
      <c r="AK147" s="73"/>
      <c r="AL147" s="79"/>
      <c r="AM147" s="417"/>
      <c r="AN147" s="418"/>
      <c r="AO147" s="73"/>
      <c r="AP147" s="3"/>
    </row>
    <row r="148" spans="1:88" x14ac:dyDescent="0.2">
      <c r="A148" s="3589"/>
      <c r="B148" s="230" t="s">
        <v>212</v>
      </c>
      <c r="C148" s="401">
        <f t="shared" si="16"/>
        <v>0</v>
      </c>
      <c r="D148" s="402">
        <f t="shared" si="15"/>
        <v>0</v>
      </c>
      <c r="E148" s="419">
        <f t="shared" si="15"/>
        <v>0</v>
      </c>
      <c r="F148" s="88"/>
      <c r="G148" s="89"/>
      <c r="H148" s="88"/>
      <c r="I148" s="89"/>
      <c r="J148" s="88"/>
      <c r="K148" s="89"/>
      <c r="L148" s="88"/>
      <c r="M148" s="89"/>
      <c r="N148" s="88"/>
      <c r="O148" s="89"/>
      <c r="P148" s="88"/>
      <c r="Q148" s="89"/>
      <c r="R148" s="88"/>
      <c r="S148" s="89"/>
      <c r="T148" s="88"/>
      <c r="U148" s="89"/>
      <c r="V148" s="88"/>
      <c r="W148" s="89"/>
      <c r="X148" s="88"/>
      <c r="Y148" s="89"/>
      <c r="Z148" s="88"/>
      <c r="AA148" s="89"/>
      <c r="AB148" s="88"/>
      <c r="AC148" s="89"/>
      <c r="AD148" s="88"/>
      <c r="AE148" s="89"/>
      <c r="AF148" s="88"/>
      <c r="AG148" s="89"/>
      <c r="AH148" s="88"/>
      <c r="AI148" s="89"/>
      <c r="AJ148" s="88"/>
      <c r="AK148" s="89"/>
      <c r="AL148" s="88"/>
      <c r="AM148" s="420"/>
      <c r="AN148" s="126"/>
      <c r="AO148" s="89"/>
      <c r="AP148" s="3"/>
    </row>
    <row r="149" spans="1:88" ht="21.75" customHeight="1" x14ac:dyDescent="0.25">
      <c r="A149" s="9" t="s">
        <v>214</v>
      </c>
      <c r="B149" s="424"/>
      <c r="C149" s="424"/>
      <c r="D149" s="424"/>
      <c r="E149" s="424"/>
      <c r="F149" s="424"/>
      <c r="G149" s="424"/>
      <c r="H149" s="424"/>
      <c r="I149" s="424"/>
      <c r="J149" s="424"/>
      <c r="K149" s="424"/>
      <c r="L149" s="424"/>
      <c r="M149" s="424"/>
      <c r="N149" s="424"/>
      <c r="O149" s="424"/>
      <c r="P149" s="408"/>
    </row>
    <row r="150" spans="1:88" ht="17.25" customHeight="1" x14ac:dyDescent="0.2">
      <c r="A150" s="3590" t="s">
        <v>215</v>
      </c>
      <c r="B150" s="3591" t="s">
        <v>32</v>
      </c>
      <c r="C150" s="3593" t="s">
        <v>186</v>
      </c>
      <c r="D150" s="3594"/>
      <c r="E150" s="3594"/>
      <c r="F150" s="3594"/>
      <c r="G150" s="3594"/>
      <c r="H150" s="3594"/>
      <c r="I150" s="3594"/>
      <c r="J150" s="3594"/>
      <c r="K150" s="3594"/>
      <c r="L150" s="3594"/>
      <c r="M150" s="3594"/>
      <c r="N150" s="3594"/>
      <c r="O150" s="3594"/>
      <c r="P150" s="3594"/>
      <c r="Q150" s="3594"/>
      <c r="R150" s="3594"/>
      <c r="S150" s="3595"/>
      <c r="T150" s="3596" t="s">
        <v>7</v>
      </c>
      <c r="U150" s="3597" t="s">
        <v>8</v>
      </c>
      <c r="BX150" s="2"/>
      <c r="BY150" s="2"/>
      <c r="BZ150" s="2"/>
    </row>
    <row r="151" spans="1:88" ht="24" customHeight="1" x14ac:dyDescent="0.2">
      <c r="A151" s="3589"/>
      <c r="B151" s="3592"/>
      <c r="C151" s="1580" t="s">
        <v>216</v>
      </c>
      <c r="D151" s="1581" t="s">
        <v>217</v>
      </c>
      <c r="E151" s="1581" t="s">
        <v>218</v>
      </c>
      <c r="F151" s="1581" t="s">
        <v>69</v>
      </c>
      <c r="G151" s="1581" t="s">
        <v>219</v>
      </c>
      <c r="H151" s="1581" t="s">
        <v>220</v>
      </c>
      <c r="I151" s="1581" t="s">
        <v>221</v>
      </c>
      <c r="J151" s="1581" t="s">
        <v>222</v>
      </c>
      <c r="K151" s="1581" t="s">
        <v>223</v>
      </c>
      <c r="L151" s="1581" t="s">
        <v>224</v>
      </c>
      <c r="M151" s="1581" t="s">
        <v>225</v>
      </c>
      <c r="N151" s="1581" t="s">
        <v>226</v>
      </c>
      <c r="O151" s="1581" t="s">
        <v>227</v>
      </c>
      <c r="P151" s="1581" t="s">
        <v>228</v>
      </c>
      <c r="Q151" s="1581" t="s">
        <v>229</v>
      </c>
      <c r="R151" s="1581" t="s">
        <v>230</v>
      </c>
      <c r="S151" s="1582" t="s">
        <v>231</v>
      </c>
      <c r="T151" s="3596"/>
      <c r="U151" s="3597"/>
      <c r="BX151" s="2"/>
      <c r="BY151" s="2"/>
      <c r="BZ151" s="2"/>
    </row>
    <row r="152" spans="1:88" ht="29.25" customHeight="1" x14ac:dyDescent="0.2">
      <c r="A152" s="1583" t="s">
        <v>232</v>
      </c>
      <c r="B152" s="1584">
        <f>SUM(C152:S152)</f>
        <v>198</v>
      </c>
      <c r="C152" s="88">
        <v>0</v>
      </c>
      <c r="D152" s="145">
        <v>0</v>
      </c>
      <c r="E152" s="145">
        <v>0</v>
      </c>
      <c r="F152" s="145">
        <v>1</v>
      </c>
      <c r="G152" s="145">
        <v>4</v>
      </c>
      <c r="H152" s="145">
        <v>6</v>
      </c>
      <c r="I152" s="145">
        <v>6</v>
      </c>
      <c r="J152" s="145">
        <v>4</v>
      </c>
      <c r="K152" s="145">
        <v>15</v>
      </c>
      <c r="L152" s="145">
        <v>13</v>
      </c>
      <c r="M152" s="145">
        <v>13</v>
      </c>
      <c r="N152" s="145">
        <v>12</v>
      </c>
      <c r="O152" s="145">
        <v>19</v>
      </c>
      <c r="P152" s="145">
        <v>22</v>
      </c>
      <c r="Q152" s="145">
        <v>25</v>
      </c>
      <c r="R152" s="145">
        <v>24</v>
      </c>
      <c r="S152" s="420">
        <v>34</v>
      </c>
      <c r="T152" s="126">
        <v>0</v>
      </c>
      <c r="U152" s="167">
        <v>0</v>
      </c>
      <c r="V152" s="3"/>
      <c r="BX152" s="2"/>
      <c r="BY152" s="2"/>
      <c r="BZ152" s="2"/>
      <c r="CG152" s="5">
        <v>0</v>
      </c>
      <c r="CH152" s="5">
        <v>0</v>
      </c>
      <c r="CI152" s="5">
        <v>0</v>
      </c>
      <c r="CJ152" s="5">
        <v>0</v>
      </c>
    </row>
    <row r="204" spans="1:104" hidden="1" x14ac:dyDescent="0.2"/>
    <row r="205" spans="1:104" hidden="1" x14ac:dyDescent="0.2"/>
    <row r="206" spans="1:104" s="430" customFormat="1" ht="18.75" hidden="1" customHeight="1" x14ac:dyDescent="0.2">
      <c r="A206" s="430">
        <f>SUM(B12:D12,B31:B44,B48:B49,B54,B57,C82:E82,B96:B98,B106:F106,B110:B112,B117:B119,C124:C130,C83:C85,B77,B72:B73,B63:G64)</f>
        <v>70642</v>
      </c>
      <c r="B206" s="430">
        <f>SUM(CG13:CJ134)</f>
        <v>0</v>
      </c>
      <c r="BX206" s="431"/>
      <c r="BY206" s="431"/>
      <c r="BZ206" s="431"/>
      <c r="CA206" s="431"/>
      <c r="CB206" s="431"/>
      <c r="CC206" s="431"/>
      <c r="CD206" s="431"/>
      <c r="CE206" s="431"/>
      <c r="CF206" s="431"/>
      <c r="CG206" s="431"/>
      <c r="CH206" s="431"/>
      <c r="CI206" s="431"/>
      <c r="CJ206" s="431"/>
      <c r="CK206" s="431"/>
      <c r="CL206" s="431"/>
      <c r="CM206" s="431"/>
      <c r="CN206" s="431"/>
      <c r="CO206" s="431"/>
      <c r="CP206" s="431"/>
      <c r="CQ206" s="431"/>
      <c r="CR206" s="431"/>
      <c r="CS206" s="431"/>
      <c r="CT206" s="431"/>
      <c r="CU206" s="431"/>
      <c r="CV206" s="431"/>
      <c r="CW206" s="431"/>
      <c r="CX206" s="431"/>
      <c r="CY206" s="431"/>
      <c r="CZ206" s="431"/>
    </row>
    <row r="207" spans="1:104" hidden="1" x14ac:dyDescent="0.2"/>
    <row r="208" spans="1:104" hidden="1" x14ac:dyDescent="0.2"/>
  </sheetData>
  <mergeCells count="200">
    <mergeCell ref="A6:W6"/>
    <mergeCell ref="A9:A11"/>
    <mergeCell ref="B9:D10"/>
    <mergeCell ref="E9:AN9"/>
    <mergeCell ref="AO9:AO11"/>
    <mergeCell ref="AP9:AP11"/>
    <mergeCell ref="S10:T10"/>
    <mergeCell ref="U10:V10"/>
    <mergeCell ref="W10:X10"/>
    <mergeCell ref="Y10:Z10"/>
    <mergeCell ref="AQ9:AQ11"/>
    <mergeCell ref="AR9:AR11"/>
    <mergeCell ref="AS9:AS11"/>
    <mergeCell ref="E10:F10"/>
    <mergeCell ref="G10:H10"/>
    <mergeCell ref="I10:J10"/>
    <mergeCell ref="K10:L10"/>
    <mergeCell ref="M10:N10"/>
    <mergeCell ref="O10:P10"/>
    <mergeCell ref="Q10:R10"/>
    <mergeCell ref="AM10:AN10"/>
    <mergeCell ref="AA10:AB10"/>
    <mergeCell ref="AC10:AD10"/>
    <mergeCell ref="AE10:AF10"/>
    <mergeCell ref="AG10:AH10"/>
    <mergeCell ref="AI10:AJ10"/>
    <mergeCell ref="AK10:AL10"/>
    <mergeCell ref="A28:A30"/>
    <mergeCell ref="B28:D29"/>
    <mergeCell ref="E28:AN28"/>
    <mergeCell ref="AO28:AO30"/>
    <mergeCell ref="AP28:AP30"/>
    <mergeCell ref="S29:T29"/>
    <mergeCell ref="U29:V29"/>
    <mergeCell ref="W29:X29"/>
    <mergeCell ref="Y29:Z29"/>
    <mergeCell ref="AQ28:AQ30"/>
    <mergeCell ref="AR28:AR30"/>
    <mergeCell ref="AS28:AS30"/>
    <mergeCell ref="E29:F29"/>
    <mergeCell ref="G29:H29"/>
    <mergeCell ref="I29:J29"/>
    <mergeCell ref="K29:L29"/>
    <mergeCell ref="M29:N29"/>
    <mergeCell ref="O29:P29"/>
    <mergeCell ref="Q29:R29"/>
    <mergeCell ref="W51:W53"/>
    <mergeCell ref="E52:E53"/>
    <mergeCell ref="F52:F53"/>
    <mergeCell ref="G52:G53"/>
    <mergeCell ref="H52:H53"/>
    <mergeCell ref="I52:I53"/>
    <mergeCell ref="J52:J53"/>
    <mergeCell ref="AM29:AN29"/>
    <mergeCell ref="A46:A47"/>
    <mergeCell ref="B46:B47"/>
    <mergeCell ref="C46:F46"/>
    <mergeCell ref="G46:J46"/>
    <mergeCell ref="L46:R46"/>
    <mergeCell ref="AA29:AB29"/>
    <mergeCell ref="AC29:AD29"/>
    <mergeCell ref="AE29:AF29"/>
    <mergeCell ref="AG29:AH29"/>
    <mergeCell ref="AI29:AJ29"/>
    <mergeCell ref="AK29:AL29"/>
    <mergeCell ref="S52:S53"/>
    <mergeCell ref="T52:T53"/>
    <mergeCell ref="U52:U53"/>
    <mergeCell ref="V52:V53"/>
    <mergeCell ref="K52:K53"/>
    <mergeCell ref="A66:A67"/>
    <mergeCell ref="B66:C66"/>
    <mergeCell ref="D66:E66"/>
    <mergeCell ref="Q52:Q53"/>
    <mergeCell ref="R52:R53"/>
    <mergeCell ref="A51:A53"/>
    <mergeCell ref="B51:D52"/>
    <mergeCell ref="E51:V51"/>
    <mergeCell ref="A75:A76"/>
    <mergeCell ref="B75:B76"/>
    <mergeCell ref="C75:C76"/>
    <mergeCell ref="D75:D76"/>
    <mergeCell ref="L52:L53"/>
    <mergeCell ref="M52:M53"/>
    <mergeCell ref="N52:N53"/>
    <mergeCell ref="O52:O53"/>
    <mergeCell ref="P52:P53"/>
    <mergeCell ref="A61:A62"/>
    <mergeCell ref="B61:C61"/>
    <mergeCell ref="D61:E61"/>
    <mergeCell ref="F61:G61"/>
    <mergeCell ref="A78:G78"/>
    <mergeCell ref="A79:A81"/>
    <mergeCell ref="B79:B81"/>
    <mergeCell ref="C79:E80"/>
    <mergeCell ref="F79:AI79"/>
    <mergeCell ref="V80:W80"/>
    <mergeCell ref="AD80:AE80"/>
    <mergeCell ref="AF80:AG80"/>
    <mergeCell ref="AH80:AI80"/>
    <mergeCell ref="AJ79:AJ81"/>
    <mergeCell ref="AK79:AK81"/>
    <mergeCell ref="F80:G80"/>
    <mergeCell ref="H80:I80"/>
    <mergeCell ref="J80:K80"/>
    <mergeCell ref="L80:M80"/>
    <mergeCell ref="N80:O80"/>
    <mergeCell ref="P80:Q80"/>
    <mergeCell ref="R80:S80"/>
    <mergeCell ref="T80:U80"/>
    <mergeCell ref="A83:A84"/>
    <mergeCell ref="A87:A88"/>
    <mergeCell ref="B87:B88"/>
    <mergeCell ref="C87:C88"/>
    <mergeCell ref="D87:D88"/>
    <mergeCell ref="E87:E88"/>
    <mergeCell ref="X80:Y80"/>
    <mergeCell ref="Z80:AA80"/>
    <mergeCell ref="AB80:AC80"/>
    <mergeCell ref="A108:A109"/>
    <mergeCell ref="B108:B109"/>
    <mergeCell ref="C108:L108"/>
    <mergeCell ref="M108:M109"/>
    <mergeCell ref="F87:F88"/>
    <mergeCell ref="A89:F89"/>
    <mergeCell ref="A95:F95"/>
    <mergeCell ref="A99:F99"/>
    <mergeCell ref="A100:A102"/>
    <mergeCell ref="B100:E101"/>
    <mergeCell ref="F100:I101"/>
    <mergeCell ref="AO114:AO116"/>
    <mergeCell ref="AP114:AP116"/>
    <mergeCell ref="E115:F115"/>
    <mergeCell ref="G115:H115"/>
    <mergeCell ref="I115:J115"/>
    <mergeCell ref="K115:L115"/>
    <mergeCell ref="M115:N115"/>
    <mergeCell ref="J100:J102"/>
    <mergeCell ref="K100:L101"/>
    <mergeCell ref="M100:N101"/>
    <mergeCell ref="AM115:AN115"/>
    <mergeCell ref="AA115:AB115"/>
    <mergeCell ref="AC115:AD115"/>
    <mergeCell ref="AE115:AF115"/>
    <mergeCell ref="AG115:AH115"/>
    <mergeCell ref="AI115:AJ115"/>
    <mergeCell ref="AK115:AL115"/>
    <mergeCell ref="O115:P115"/>
    <mergeCell ref="Q115:R115"/>
    <mergeCell ref="S115:T115"/>
    <mergeCell ref="U115:V115"/>
    <mergeCell ref="W115:X115"/>
    <mergeCell ref="Y115:Z115"/>
    <mergeCell ref="A114:A116"/>
    <mergeCell ref="B114:D115"/>
    <mergeCell ref="N122:O122"/>
    <mergeCell ref="A124:A126"/>
    <mergeCell ref="A127:A130"/>
    <mergeCell ref="A132:A134"/>
    <mergeCell ref="B132:B134"/>
    <mergeCell ref="C132:C134"/>
    <mergeCell ref="D132:D134"/>
    <mergeCell ref="E132:E134"/>
    <mergeCell ref="F132:AM132"/>
    <mergeCell ref="V133:W133"/>
    <mergeCell ref="A121:B123"/>
    <mergeCell ref="C121:E122"/>
    <mergeCell ref="F121:O121"/>
    <mergeCell ref="P121:P123"/>
    <mergeCell ref="Q121:Q123"/>
    <mergeCell ref="F122:G122"/>
    <mergeCell ref="H122:I122"/>
    <mergeCell ref="J122:K122"/>
    <mergeCell ref="L122:M122"/>
    <mergeCell ref="E114:AN114"/>
    <mergeCell ref="AN132:AN134"/>
    <mergeCell ref="AO132:AO134"/>
    <mergeCell ref="F133:G133"/>
    <mergeCell ref="H133:I133"/>
    <mergeCell ref="J133:K133"/>
    <mergeCell ref="L133:M133"/>
    <mergeCell ref="N133:O133"/>
    <mergeCell ref="P133:Q133"/>
    <mergeCell ref="R133:S133"/>
    <mergeCell ref="T133:U133"/>
    <mergeCell ref="AJ133:AK133"/>
    <mergeCell ref="AL133:AM133"/>
    <mergeCell ref="AB133:AC133"/>
    <mergeCell ref="AD133:AE133"/>
    <mergeCell ref="AF133:AG133"/>
    <mergeCell ref="AH133:AI133"/>
    <mergeCell ref="A135:A142"/>
    <mergeCell ref="A143:A148"/>
    <mergeCell ref="A150:A151"/>
    <mergeCell ref="B150:B151"/>
    <mergeCell ref="C150:S150"/>
    <mergeCell ref="T150:T151"/>
    <mergeCell ref="U150:U151"/>
    <mergeCell ref="X133:Y133"/>
    <mergeCell ref="Z133:AA133"/>
  </mergeCells>
  <dataValidations count="2">
    <dataValidation type="whole" operator="greaterThanOrEqual" allowBlank="1" showInputMessage="1" showErrorMessage="1" errorTitle="Error" error="Favor Ingrese sólo Números." sqref="E13:AS26 E31:AS44 C48:J49 C55:W56 C58:W59 B63:G64 B68:E69 B72:B73 C77:D77 F82:AK85 C90:F94 C96:F98 B103:N105 B110:M112 E117:AP119 F124:Q130 F135:AO148 C152:U152" xr:uid="{51A63F36-7E77-485E-8044-DF669791A873}">
      <formula1>0</formula1>
    </dataValidation>
    <dataValidation type="whole" allowBlank="1" showInputMessage="1" showErrorMessage="1" sqref="C132:E132" xr:uid="{565E66C5-100D-4D60-AE17-1ACDAFDD5396}">
      <formula1>0</formula1>
      <formula2>1E+30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D465D-3C37-43A0-BC6F-5BF30C902E36}">
  <dimension ref="A1:CZ208"/>
  <sheetViews>
    <sheetView workbookViewId="0">
      <selection activeCell="A6" sqref="A6:W6"/>
    </sheetView>
  </sheetViews>
  <sheetFormatPr baseColWidth="10" defaultColWidth="11.42578125" defaultRowHeight="14.25" x14ac:dyDescent="0.2"/>
  <cols>
    <col min="1" max="1" width="45.7109375" style="2" customWidth="1"/>
    <col min="2" max="2" width="24" style="2" customWidth="1"/>
    <col min="3" max="3" width="12.5703125" style="2" customWidth="1"/>
    <col min="4" max="4" width="17.28515625" style="2" customWidth="1"/>
    <col min="5" max="5" width="16.28515625" style="2" customWidth="1"/>
    <col min="6" max="6" width="13.85546875" style="2" customWidth="1"/>
    <col min="7" max="7" width="12.28515625" style="2" customWidth="1"/>
    <col min="8" max="8" width="14.5703125" style="2" customWidth="1"/>
    <col min="9" max="9" width="12.28515625" style="2" customWidth="1"/>
    <col min="10" max="10" width="13.28515625" style="2" customWidth="1"/>
    <col min="11" max="12" width="11.42578125" style="2"/>
    <col min="13" max="13" width="11.85546875" style="2" customWidth="1"/>
    <col min="14" max="14" width="13.85546875" style="2" customWidth="1"/>
    <col min="15" max="18" width="11.42578125" style="2"/>
    <col min="19" max="19" width="13.5703125" style="2" customWidth="1"/>
    <col min="20" max="40" width="11.42578125" style="2"/>
    <col min="41" max="41" width="11.28515625" style="2" customWidth="1"/>
    <col min="42" max="42" width="12" style="2" customWidth="1"/>
    <col min="43" max="75" width="11.42578125" style="2"/>
    <col min="76" max="76" width="11.28515625" style="3" customWidth="1"/>
    <col min="77" max="77" width="11.85546875" style="3" customWidth="1"/>
    <col min="78" max="78" width="10.85546875" style="4" customWidth="1"/>
    <col min="79" max="103" width="10.85546875" style="5" hidden="1" customWidth="1"/>
    <col min="104" max="104" width="6.42578125" style="5" hidden="1" customWidth="1"/>
    <col min="105" max="105" width="10.85546875" style="2" customWidth="1"/>
    <col min="106" max="16384" width="11.42578125" style="2"/>
  </cols>
  <sheetData>
    <row r="1" spans="1:104" ht="16.350000000000001" customHeight="1" x14ac:dyDescent="0.2">
      <c r="A1" s="1" t="s">
        <v>0</v>
      </c>
    </row>
    <row r="2" spans="1:104" ht="16.350000000000001" customHeight="1" x14ac:dyDescent="0.2">
      <c r="A2" s="1" t="str">
        <f>CONCATENATE("COMUNA: ",[10]NOMBRE!B2," - ","( ",[10]NOMBRE!C2,[10]NOMBRE!D2,[10]NOMBRE!E2,[10]NOMBRE!F2,[10]NOMBRE!G2," )")</f>
        <v>COMUNA: LINARES - ( 07401 )</v>
      </c>
    </row>
    <row r="3" spans="1:104" ht="16.350000000000001" customHeight="1" x14ac:dyDescent="0.2">
      <c r="A3" s="1" t="str">
        <f>CONCATENATE("ESTABLECIMIENTO/ESTRATEGIA: ",[10]NOMBRE!B3," - ","( ",[10]NOMBRE!C3,[10]NOMBRE!D3,[10]NOMBRE!E3,[10]NOMBRE!F3,[10]NOMBRE!G3,[10]NOMBRE!H3," )")</f>
        <v>ESTABLECIMIENTO/ESTRATEGIA: HOSPITAL PRESIDENTE CARLOS IBAÑEZ DEL CAMPO - ( 116108 )</v>
      </c>
    </row>
    <row r="4" spans="1:104" ht="16.350000000000001" customHeight="1" x14ac:dyDescent="0.2">
      <c r="A4" s="1" t="str">
        <f>CONCATENATE("MES: ",[10]NOMBRE!B6," - ","( ",[10]NOMBRE!C6,[10]NOMBRE!D6," )")</f>
        <v>MES: SEPTIEMBRE - ( 09 )</v>
      </c>
    </row>
    <row r="5" spans="1:104" ht="16.350000000000001" customHeight="1" x14ac:dyDescent="0.2">
      <c r="A5" s="1" t="str">
        <f>CONCATENATE("AÑO: ",[10]NOMBRE!B7)</f>
        <v>AÑO: 2022</v>
      </c>
    </row>
    <row r="6" spans="1:104" ht="15" x14ac:dyDescent="0.2">
      <c r="A6" s="2974" t="s">
        <v>1</v>
      </c>
      <c r="B6" s="2974"/>
      <c r="C6" s="2974"/>
      <c r="D6" s="2974"/>
      <c r="E6" s="2974"/>
      <c r="F6" s="2974"/>
      <c r="G6" s="2974"/>
      <c r="H6" s="2974"/>
      <c r="I6" s="2974"/>
      <c r="J6" s="2974"/>
      <c r="K6" s="2974"/>
      <c r="L6" s="2974"/>
      <c r="M6" s="2974"/>
      <c r="N6" s="2974"/>
      <c r="O6" s="2974"/>
      <c r="P6" s="2974"/>
      <c r="Q6" s="2974"/>
      <c r="R6" s="2974"/>
      <c r="S6" s="2974"/>
      <c r="T6" s="2974"/>
      <c r="U6" s="2974"/>
      <c r="V6" s="2974"/>
      <c r="W6" s="2974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</row>
    <row r="7" spans="1:104" ht="15" x14ac:dyDescent="0.2">
      <c r="A7" s="1344"/>
      <c r="B7" s="1344"/>
      <c r="C7" s="1344"/>
      <c r="D7" s="1344"/>
      <c r="E7" s="1344"/>
      <c r="F7" s="1344"/>
      <c r="G7" s="1344"/>
      <c r="H7" s="1344"/>
      <c r="I7" s="1344"/>
      <c r="J7" s="1344"/>
      <c r="K7" s="1344"/>
      <c r="L7" s="1344"/>
      <c r="M7" s="1344"/>
      <c r="N7" s="1344"/>
      <c r="O7" s="1344"/>
      <c r="P7" s="1344"/>
      <c r="Q7" s="1344"/>
      <c r="R7" s="1344"/>
      <c r="S7" s="1344"/>
      <c r="T7" s="1344"/>
      <c r="U7" s="1344"/>
      <c r="V7" s="1344"/>
      <c r="W7" s="1344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</row>
    <row r="8" spans="1:104" ht="31.35" customHeight="1" x14ac:dyDescent="0.2">
      <c r="A8" s="9" t="s">
        <v>2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"/>
      <c r="Z8" s="1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</row>
    <row r="9" spans="1:104" ht="20.100000000000001" customHeight="1" x14ac:dyDescent="0.2">
      <c r="A9" s="3737" t="s">
        <v>3</v>
      </c>
      <c r="B9" s="3739" t="s">
        <v>4</v>
      </c>
      <c r="C9" s="3052"/>
      <c r="D9" s="3749"/>
      <c r="E9" s="3740" t="s">
        <v>5</v>
      </c>
      <c r="F9" s="3741"/>
      <c r="G9" s="3741"/>
      <c r="H9" s="3741"/>
      <c r="I9" s="3741"/>
      <c r="J9" s="3741"/>
      <c r="K9" s="3741"/>
      <c r="L9" s="3741"/>
      <c r="M9" s="3741"/>
      <c r="N9" s="3741"/>
      <c r="O9" s="3741"/>
      <c r="P9" s="3741"/>
      <c r="Q9" s="3741"/>
      <c r="R9" s="3741"/>
      <c r="S9" s="3741"/>
      <c r="T9" s="3741"/>
      <c r="U9" s="3741"/>
      <c r="V9" s="3741"/>
      <c r="W9" s="3741"/>
      <c r="X9" s="3741"/>
      <c r="Y9" s="3741"/>
      <c r="Z9" s="3741"/>
      <c r="AA9" s="3741"/>
      <c r="AB9" s="3741"/>
      <c r="AC9" s="3741"/>
      <c r="AD9" s="3741"/>
      <c r="AE9" s="3741"/>
      <c r="AF9" s="3741"/>
      <c r="AG9" s="3741"/>
      <c r="AH9" s="3741"/>
      <c r="AI9" s="3741"/>
      <c r="AJ9" s="3741"/>
      <c r="AK9" s="3741"/>
      <c r="AL9" s="3741"/>
      <c r="AM9" s="3741"/>
      <c r="AN9" s="3747"/>
      <c r="AO9" s="3749" t="s">
        <v>6</v>
      </c>
      <c r="AP9" s="3590" t="s">
        <v>7</v>
      </c>
      <c r="AQ9" s="3590" t="s">
        <v>8</v>
      </c>
      <c r="AR9" s="3749" t="s">
        <v>9</v>
      </c>
      <c r="AS9" s="3749" t="s">
        <v>10</v>
      </c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W9" s="3"/>
      <c r="BY9" s="4"/>
      <c r="CZ9" s="2"/>
    </row>
    <row r="10" spans="1:104" ht="20.100000000000001" customHeight="1" x14ac:dyDescent="0.2">
      <c r="A10" s="2888"/>
      <c r="B10" s="3270"/>
      <c r="C10" s="3748"/>
      <c r="D10" s="3271"/>
      <c r="E10" s="3740" t="s">
        <v>11</v>
      </c>
      <c r="F10" s="3742"/>
      <c r="G10" s="3598" t="s">
        <v>12</v>
      </c>
      <c r="H10" s="3599"/>
      <c r="I10" s="3598" t="s">
        <v>13</v>
      </c>
      <c r="J10" s="3599"/>
      <c r="K10" s="3598" t="s">
        <v>14</v>
      </c>
      <c r="L10" s="3599"/>
      <c r="M10" s="3598" t="s">
        <v>15</v>
      </c>
      <c r="N10" s="3599"/>
      <c r="O10" s="3598" t="s">
        <v>16</v>
      </c>
      <c r="P10" s="3599"/>
      <c r="Q10" s="3598" t="s">
        <v>17</v>
      </c>
      <c r="R10" s="3599"/>
      <c r="S10" s="3598" t="s">
        <v>18</v>
      </c>
      <c r="T10" s="3599"/>
      <c r="U10" s="3598" t="s">
        <v>19</v>
      </c>
      <c r="V10" s="3599"/>
      <c r="W10" s="3598" t="s">
        <v>20</v>
      </c>
      <c r="X10" s="3599"/>
      <c r="Y10" s="3598" t="s">
        <v>21</v>
      </c>
      <c r="Z10" s="3599"/>
      <c r="AA10" s="3598" t="s">
        <v>22</v>
      </c>
      <c r="AB10" s="3599"/>
      <c r="AC10" s="3598" t="s">
        <v>23</v>
      </c>
      <c r="AD10" s="3599"/>
      <c r="AE10" s="3598" t="s">
        <v>24</v>
      </c>
      <c r="AF10" s="3599"/>
      <c r="AG10" s="3598" t="s">
        <v>25</v>
      </c>
      <c r="AH10" s="3599"/>
      <c r="AI10" s="3598" t="s">
        <v>26</v>
      </c>
      <c r="AJ10" s="3599"/>
      <c r="AK10" s="3598" t="s">
        <v>27</v>
      </c>
      <c r="AL10" s="3599"/>
      <c r="AM10" s="3740" t="s">
        <v>28</v>
      </c>
      <c r="AN10" s="3747"/>
      <c r="AO10" s="2892"/>
      <c r="AP10" s="2871"/>
      <c r="AQ10" s="2871"/>
      <c r="AR10" s="2892"/>
      <c r="AS10" s="2892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W10" s="3"/>
      <c r="BY10" s="4"/>
      <c r="CZ10" s="2"/>
    </row>
    <row r="11" spans="1:104" ht="20.100000000000001" customHeight="1" x14ac:dyDescent="0.2">
      <c r="A11" s="3269"/>
      <c r="B11" s="1563" t="s">
        <v>29</v>
      </c>
      <c r="C11" s="1587" t="s">
        <v>30</v>
      </c>
      <c r="D11" s="1562" t="s">
        <v>31</v>
      </c>
      <c r="E11" s="1588" t="s">
        <v>30</v>
      </c>
      <c r="F11" s="1589" t="s">
        <v>31</v>
      </c>
      <c r="G11" s="1588" t="s">
        <v>30</v>
      </c>
      <c r="H11" s="1589" t="s">
        <v>31</v>
      </c>
      <c r="I11" s="1588" t="s">
        <v>30</v>
      </c>
      <c r="J11" s="1589" t="s">
        <v>31</v>
      </c>
      <c r="K11" s="1588" t="s">
        <v>30</v>
      </c>
      <c r="L11" s="1589" t="s">
        <v>31</v>
      </c>
      <c r="M11" s="1588" t="s">
        <v>30</v>
      </c>
      <c r="N11" s="1589" t="s">
        <v>31</v>
      </c>
      <c r="O11" s="1588" t="s">
        <v>30</v>
      </c>
      <c r="P11" s="1589" t="s">
        <v>31</v>
      </c>
      <c r="Q11" s="1588" t="s">
        <v>30</v>
      </c>
      <c r="R11" s="1589" t="s">
        <v>31</v>
      </c>
      <c r="S11" s="1588" t="s">
        <v>30</v>
      </c>
      <c r="T11" s="1589" t="s">
        <v>31</v>
      </c>
      <c r="U11" s="1588" t="s">
        <v>30</v>
      </c>
      <c r="V11" s="1589" t="s">
        <v>31</v>
      </c>
      <c r="W11" s="1588" t="s">
        <v>30</v>
      </c>
      <c r="X11" s="1589" t="s">
        <v>31</v>
      </c>
      <c r="Y11" s="1588" t="s">
        <v>30</v>
      </c>
      <c r="Z11" s="1589" t="s">
        <v>31</v>
      </c>
      <c r="AA11" s="1588" t="s">
        <v>30</v>
      </c>
      <c r="AB11" s="1589" t="s">
        <v>31</v>
      </c>
      <c r="AC11" s="1588" t="s">
        <v>30</v>
      </c>
      <c r="AD11" s="1589" t="s">
        <v>31</v>
      </c>
      <c r="AE11" s="1588" t="s">
        <v>30</v>
      </c>
      <c r="AF11" s="1589" t="s">
        <v>31</v>
      </c>
      <c r="AG11" s="1588" t="s">
        <v>30</v>
      </c>
      <c r="AH11" s="1589" t="s">
        <v>31</v>
      </c>
      <c r="AI11" s="1588" t="s">
        <v>30</v>
      </c>
      <c r="AJ11" s="1589" t="s">
        <v>31</v>
      </c>
      <c r="AK11" s="1588" t="s">
        <v>30</v>
      </c>
      <c r="AL11" s="1589" t="s">
        <v>31</v>
      </c>
      <c r="AM11" s="1588" t="s">
        <v>30</v>
      </c>
      <c r="AN11" s="1590" t="s">
        <v>31</v>
      </c>
      <c r="AO11" s="3271"/>
      <c r="AP11" s="3272"/>
      <c r="AQ11" s="3272"/>
      <c r="AR11" s="3271"/>
      <c r="AS11" s="3271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W11" s="3"/>
      <c r="BY11" s="4"/>
      <c r="CZ11" s="2"/>
    </row>
    <row r="12" spans="1:104" ht="16.350000000000001" customHeight="1" x14ac:dyDescent="0.2">
      <c r="A12" s="1591" t="s">
        <v>32</v>
      </c>
      <c r="B12" s="1592">
        <f>SUM(B13:B26)</f>
        <v>0</v>
      </c>
      <c r="C12" s="1593">
        <f>SUM(C13:C26)</f>
        <v>0</v>
      </c>
      <c r="D12" s="20">
        <f>SUM(D13:D26)</f>
        <v>0</v>
      </c>
      <c r="E12" s="1588">
        <f>SUM(E13:E26)</f>
        <v>0</v>
      </c>
      <c r="F12" s="21">
        <f t="shared" ref="F12:AO12" si="0">SUM(F13:F26)</f>
        <v>0</v>
      </c>
      <c r="G12" s="22">
        <f>SUM(G13:G26)</f>
        <v>0</v>
      </c>
      <c r="H12" s="21">
        <f t="shared" si="0"/>
        <v>0</v>
      </c>
      <c r="I12" s="1588">
        <f t="shared" si="0"/>
        <v>0</v>
      </c>
      <c r="J12" s="21">
        <f t="shared" si="0"/>
        <v>0</v>
      </c>
      <c r="K12" s="1588">
        <f t="shared" si="0"/>
        <v>0</v>
      </c>
      <c r="L12" s="21">
        <f t="shared" si="0"/>
        <v>0</v>
      </c>
      <c r="M12" s="1588">
        <f t="shared" si="0"/>
        <v>0</v>
      </c>
      <c r="N12" s="21">
        <f t="shared" si="0"/>
        <v>0</v>
      </c>
      <c r="O12" s="1588">
        <f t="shared" si="0"/>
        <v>0</v>
      </c>
      <c r="P12" s="21">
        <f t="shared" si="0"/>
        <v>0</v>
      </c>
      <c r="Q12" s="1588">
        <f t="shared" si="0"/>
        <v>0</v>
      </c>
      <c r="R12" s="21">
        <f t="shared" si="0"/>
        <v>0</v>
      </c>
      <c r="S12" s="1588">
        <f t="shared" si="0"/>
        <v>0</v>
      </c>
      <c r="T12" s="21">
        <f t="shared" si="0"/>
        <v>0</v>
      </c>
      <c r="U12" s="1588">
        <f>SUM(U13:U26)</f>
        <v>0</v>
      </c>
      <c r="V12" s="21">
        <f>SUM(V13:V26)</f>
        <v>0</v>
      </c>
      <c r="W12" s="1588">
        <f t="shared" si="0"/>
        <v>0</v>
      </c>
      <c r="X12" s="21">
        <f t="shared" si="0"/>
        <v>0</v>
      </c>
      <c r="Y12" s="1588">
        <f t="shared" si="0"/>
        <v>0</v>
      </c>
      <c r="Z12" s="21">
        <f t="shared" si="0"/>
        <v>0</v>
      </c>
      <c r="AA12" s="1588">
        <f t="shared" si="0"/>
        <v>0</v>
      </c>
      <c r="AB12" s="21">
        <f t="shared" si="0"/>
        <v>0</v>
      </c>
      <c r="AC12" s="1588">
        <f t="shared" si="0"/>
        <v>0</v>
      </c>
      <c r="AD12" s="21">
        <f t="shared" si="0"/>
        <v>0</v>
      </c>
      <c r="AE12" s="1588">
        <f t="shared" si="0"/>
        <v>0</v>
      </c>
      <c r="AF12" s="21">
        <f t="shared" si="0"/>
        <v>0</v>
      </c>
      <c r="AG12" s="1588">
        <f t="shared" si="0"/>
        <v>0</v>
      </c>
      <c r="AH12" s="21">
        <f t="shared" si="0"/>
        <v>0</v>
      </c>
      <c r="AI12" s="1588">
        <f t="shared" si="0"/>
        <v>0</v>
      </c>
      <c r="AJ12" s="21">
        <f t="shared" si="0"/>
        <v>0</v>
      </c>
      <c r="AK12" s="1588">
        <f t="shared" si="0"/>
        <v>0</v>
      </c>
      <c r="AL12" s="21">
        <f t="shared" si="0"/>
        <v>0</v>
      </c>
      <c r="AM12" s="1588">
        <f t="shared" si="0"/>
        <v>0</v>
      </c>
      <c r="AN12" s="23">
        <f t="shared" si="0"/>
        <v>0</v>
      </c>
      <c r="AO12" s="1589">
        <f t="shared" si="0"/>
        <v>0</v>
      </c>
      <c r="AP12" s="24">
        <f>SUM(AP13:AP26)</f>
        <v>0</v>
      </c>
      <c r="AQ12" s="1594">
        <f>SUM(AQ13:AQ26)</f>
        <v>0</v>
      </c>
      <c r="AR12" s="1589">
        <f>SUM(AR13:AR26)</f>
        <v>0</v>
      </c>
      <c r="AS12" s="1589">
        <f>SUM(AS13:AS26)</f>
        <v>0</v>
      </c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W12" s="3"/>
      <c r="BY12" s="4"/>
      <c r="CZ12" s="2"/>
    </row>
    <row r="13" spans="1:104" ht="16.350000000000001" customHeight="1" x14ac:dyDescent="0.2">
      <c r="A13" s="26" t="s">
        <v>33</v>
      </c>
      <c r="B13" s="27">
        <f>SUM(C13:D13)</f>
        <v>0</v>
      </c>
      <c r="C13" s="1595">
        <f>SUM(E13+G13+I13+K13+M13+O13+Q13+S13+U13+W13+Y13+AA13+AC13+AE13+AG13+AI13+AK13+AM13)</f>
        <v>0</v>
      </c>
      <c r="D13" s="1596">
        <f>SUM(F13+H13+J13+L13+N13+P13+R13+T13+V13+X13+Z13+AB13+AD13+AF13+AH13+AJ13+AL13+AN13)</f>
        <v>0</v>
      </c>
      <c r="E13" s="1328"/>
      <c r="F13" s="1577"/>
      <c r="G13" s="1328"/>
      <c r="H13" s="1577"/>
      <c r="I13" s="1328"/>
      <c r="J13" s="1418"/>
      <c r="K13" s="1328"/>
      <c r="L13" s="1418"/>
      <c r="M13" s="1328"/>
      <c r="N13" s="1418"/>
      <c r="O13" s="1328"/>
      <c r="P13" s="1418"/>
      <c r="Q13" s="1328"/>
      <c r="R13" s="1418"/>
      <c r="S13" s="1328"/>
      <c r="T13" s="1418"/>
      <c r="U13" s="1328"/>
      <c r="V13" s="1418"/>
      <c r="W13" s="1328"/>
      <c r="X13" s="1418"/>
      <c r="Y13" s="1328"/>
      <c r="Z13" s="1418"/>
      <c r="AA13" s="1328"/>
      <c r="AB13" s="1418"/>
      <c r="AC13" s="1328"/>
      <c r="AD13" s="1418"/>
      <c r="AE13" s="1328"/>
      <c r="AF13" s="1418"/>
      <c r="AG13" s="1328"/>
      <c r="AH13" s="1418"/>
      <c r="AI13" s="1328"/>
      <c r="AJ13" s="1418"/>
      <c r="AK13" s="1328"/>
      <c r="AL13" s="1418"/>
      <c r="AM13" s="1597"/>
      <c r="AN13" s="1598"/>
      <c r="AO13" s="1577"/>
      <c r="AP13" s="1599"/>
      <c r="AQ13" s="1599"/>
      <c r="AR13" s="1600"/>
      <c r="AS13" s="1600"/>
      <c r="AT13" s="37"/>
      <c r="AU13" s="38"/>
      <c r="AV13" s="38"/>
      <c r="AW13" s="38"/>
      <c r="AX13" s="38"/>
      <c r="AY13" s="38"/>
      <c r="AZ13" s="38"/>
      <c r="BA13" s="38"/>
      <c r="BB13" s="38"/>
      <c r="BC13" s="38"/>
      <c r="BD13" s="8"/>
      <c r="BE13" s="8"/>
      <c r="BF13" s="8"/>
      <c r="BW13" s="3"/>
      <c r="BY13" s="4"/>
      <c r="CA13" s="39"/>
      <c r="CG13" s="40">
        <v>0</v>
      </c>
      <c r="CH13" s="40"/>
      <c r="CI13" s="40">
        <v>0</v>
      </c>
      <c r="CJ13" s="40">
        <v>0</v>
      </c>
      <c r="CZ13" s="2"/>
    </row>
    <row r="14" spans="1:104" ht="16.350000000000001" customHeight="1" x14ac:dyDescent="0.2">
      <c r="A14" s="41" t="s">
        <v>34</v>
      </c>
      <c r="B14" s="42">
        <f t="shared" ref="B14:B26" si="1">SUM(C14:D14)</f>
        <v>0</v>
      </c>
      <c r="C14" s="43">
        <f>SUM(E14+G14+I14)</f>
        <v>0</v>
      </c>
      <c r="D14" s="44">
        <f>SUM(F14+H14+J14)</f>
        <v>0</v>
      </c>
      <c r="E14" s="45"/>
      <c r="F14" s="46"/>
      <c r="G14" s="45"/>
      <c r="H14" s="46"/>
      <c r="I14" s="45"/>
      <c r="J14" s="47"/>
      <c r="K14" s="48"/>
      <c r="L14" s="49"/>
      <c r="M14" s="48"/>
      <c r="N14" s="49"/>
      <c r="O14" s="48"/>
      <c r="P14" s="49"/>
      <c r="Q14" s="48"/>
      <c r="R14" s="49"/>
      <c r="S14" s="48"/>
      <c r="T14" s="49"/>
      <c r="U14" s="48"/>
      <c r="V14" s="49"/>
      <c r="W14" s="48"/>
      <c r="X14" s="49"/>
      <c r="Y14" s="48"/>
      <c r="Z14" s="49"/>
      <c r="AA14" s="48"/>
      <c r="AB14" s="49"/>
      <c r="AC14" s="48"/>
      <c r="AD14" s="49"/>
      <c r="AE14" s="48"/>
      <c r="AF14" s="49"/>
      <c r="AG14" s="48"/>
      <c r="AH14" s="49"/>
      <c r="AI14" s="48"/>
      <c r="AJ14" s="49"/>
      <c r="AK14" s="48"/>
      <c r="AL14" s="49"/>
      <c r="AM14" s="48"/>
      <c r="AN14" s="50"/>
      <c r="AO14" s="46"/>
      <c r="AP14" s="51"/>
      <c r="AQ14" s="51"/>
      <c r="AR14" s="52"/>
      <c r="AS14" s="52"/>
      <c r="AT14" s="37"/>
      <c r="AU14" s="38"/>
      <c r="AV14" s="38"/>
      <c r="AW14" s="38"/>
      <c r="AX14" s="38"/>
      <c r="AY14" s="38"/>
      <c r="AZ14" s="38"/>
      <c r="BA14" s="38"/>
      <c r="BB14" s="38"/>
      <c r="BC14" s="38"/>
      <c r="BD14" s="8"/>
      <c r="BE14" s="8"/>
      <c r="BF14" s="8"/>
      <c r="BW14" s="3"/>
      <c r="BY14" s="4"/>
      <c r="CA14" s="39"/>
      <c r="CG14" s="40">
        <v>0</v>
      </c>
      <c r="CH14" s="40"/>
      <c r="CI14" s="40">
        <v>0</v>
      </c>
      <c r="CJ14" s="40">
        <v>0</v>
      </c>
      <c r="CZ14" s="2"/>
    </row>
    <row r="15" spans="1:104" ht="16.350000000000001" customHeight="1" x14ac:dyDescent="0.2">
      <c r="A15" s="53" t="s">
        <v>35</v>
      </c>
      <c r="B15" s="42">
        <f t="shared" si="1"/>
        <v>0</v>
      </c>
      <c r="C15" s="43">
        <f>SUM(E15+G15+I15+K15+M15+O15+Q15+S15+U15+W15+Y15+AA15+AC15+AE15+AG15+AI15+AK15+AM15)</f>
        <v>0</v>
      </c>
      <c r="D15" s="44">
        <f>SUM(F15+H15+J15+L15+N15+P15+R15+T15+V15+X15+Z15+AB15+AD15+AF15+AH15+AJ15+AL15+AN15)</f>
        <v>0</v>
      </c>
      <c r="E15" s="45"/>
      <c r="F15" s="46"/>
      <c r="G15" s="45"/>
      <c r="H15" s="46"/>
      <c r="I15" s="45"/>
      <c r="J15" s="47"/>
      <c r="K15" s="45"/>
      <c r="L15" s="47"/>
      <c r="M15" s="45"/>
      <c r="N15" s="47"/>
      <c r="O15" s="45"/>
      <c r="P15" s="47"/>
      <c r="Q15" s="45"/>
      <c r="R15" s="47"/>
      <c r="S15" s="45"/>
      <c r="T15" s="47"/>
      <c r="U15" s="45"/>
      <c r="V15" s="47"/>
      <c r="W15" s="45"/>
      <c r="X15" s="47"/>
      <c r="Y15" s="45"/>
      <c r="Z15" s="47"/>
      <c r="AA15" s="45"/>
      <c r="AB15" s="47"/>
      <c r="AC15" s="45"/>
      <c r="AD15" s="47"/>
      <c r="AE15" s="45"/>
      <c r="AF15" s="47"/>
      <c r="AG15" s="45"/>
      <c r="AH15" s="47"/>
      <c r="AI15" s="45"/>
      <c r="AJ15" s="47"/>
      <c r="AK15" s="45"/>
      <c r="AL15" s="47"/>
      <c r="AM15" s="54"/>
      <c r="AN15" s="55"/>
      <c r="AO15" s="46"/>
      <c r="AP15" s="51"/>
      <c r="AQ15" s="51"/>
      <c r="AR15" s="52"/>
      <c r="AS15" s="52"/>
      <c r="AT15" s="37"/>
      <c r="AU15" s="38"/>
      <c r="AV15" s="38"/>
      <c r="AW15" s="38"/>
      <c r="AX15" s="38"/>
      <c r="AY15" s="38"/>
      <c r="AZ15" s="38"/>
      <c r="BA15" s="38"/>
      <c r="BB15" s="38"/>
      <c r="BC15" s="38"/>
      <c r="BD15" s="8"/>
      <c r="BE15" s="8"/>
      <c r="BF15" s="8"/>
      <c r="BW15" s="3"/>
      <c r="BY15" s="4"/>
      <c r="CA15" s="39"/>
      <c r="CG15" s="40">
        <v>0</v>
      </c>
      <c r="CH15" s="40"/>
      <c r="CI15" s="40">
        <v>0</v>
      </c>
      <c r="CJ15" s="40">
        <v>0</v>
      </c>
      <c r="CZ15" s="2"/>
    </row>
    <row r="16" spans="1:104" ht="16.350000000000001" customHeight="1" x14ac:dyDescent="0.2">
      <c r="A16" s="56" t="s">
        <v>36</v>
      </c>
      <c r="B16" s="57">
        <f t="shared" si="1"/>
        <v>0</v>
      </c>
      <c r="C16" s="58">
        <f>SUM(I16+K16+M16+O16+Q16+S16+U16+W16+Y16+AA16+AC16+AE16+AG16+AI16+AK16+AM16)</f>
        <v>0</v>
      </c>
      <c r="D16" s="59">
        <f>SUM(J16+L16+N16+P16+R16+T16+V16+X16+Z16+AB16+AD16+AF16+AH16+AJ16+AL16+AN16)</f>
        <v>0</v>
      </c>
      <c r="E16" s="48"/>
      <c r="F16" s="49"/>
      <c r="G16" s="60"/>
      <c r="H16" s="61"/>
      <c r="I16" s="45"/>
      <c r="J16" s="47"/>
      <c r="K16" s="45"/>
      <c r="L16" s="47"/>
      <c r="M16" s="45"/>
      <c r="N16" s="47"/>
      <c r="O16" s="45"/>
      <c r="P16" s="47"/>
      <c r="Q16" s="45"/>
      <c r="R16" s="47"/>
      <c r="S16" s="45"/>
      <c r="T16" s="47"/>
      <c r="U16" s="45"/>
      <c r="V16" s="47"/>
      <c r="W16" s="45"/>
      <c r="X16" s="47"/>
      <c r="Y16" s="45"/>
      <c r="Z16" s="47"/>
      <c r="AA16" s="45"/>
      <c r="AB16" s="47"/>
      <c r="AC16" s="45"/>
      <c r="AD16" s="47"/>
      <c r="AE16" s="45"/>
      <c r="AF16" s="47"/>
      <c r="AG16" s="45"/>
      <c r="AH16" s="47"/>
      <c r="AI16" s="45"/>
      <c r="AJ16" s="47"/>
      <c r="AK16" s="45"/>
      <c r="AL16" s="47"/>
      <c r="AM16" s="54"/>
      <c r="AN16" s="55"/>
      <c r="AO16" s="46"/>
      <c r="AP16" s="51"/>
      <c r="AQ16" s="51"/>
      <c r="AR16" s="52"/>
      <c r="AS16" s="52"/>
      <c r="AT16" s="37"/>
      <c r="AU16" s="38"/>
      <c r="AV16" s="38"/>
      <c r="AW16" s="38"/>
      <c r="AX16" s="38"/>
      <c r="AY16" s="38"/>
      <c r="AZ16" s="38"/>
      <c r="BA16" s="38"/>
      <c r="BB16" s="38"/>
      <c r="BC16" s="38"/>
      <c r="BD16" s="8"/>
      <c r="BE16" s="8"/>
      <c r="BF16" s="8"/>
      <c r="BW16" s="3"/>
      <c r="BY16" s="4"/>
      <c r="CA16" s="39"/>
      <c r="CG16" s="40">
        <v>0</v>
      </c>
      <c r="CH16" s="40"/>
      <c r="CI16" s="40">
        <v>0</v>
      </c>
      <c r="CJ16" s="40">
        <v>0</v>
      </c>
      <c r="CZ16" s="2"/>
    </row>
    <row r="17" spans="1:104" ht="16.350000000000001" customHeight="1" x14ac:dyDescent="0.2">
      <c r="A17" s="62" t="s">
        <v>37</v>
      </c>
      <c r="B17" s="42">
        <f t="shared" si="1"/>
        <v>0</v>
      </c>
      <c r="C17" s="43">
        <f>SUM(U17+W17+Y17+AA17+AC17+AE17+AG17+AI17+AK17+AM17)</f>
        <v>0</v>
      </c>
      <c r="D17" s="44">
        <f>SUM(V17+X17+Z17+AB17+AD17+AF17+AH17+AJ17+AL17+AN17)</f>
        <v>0</v>
      </c>
      <c r="E17" s="48"/>
      <c r="F17" s="63"/>
      <c r="G17" s="48"/>
      <c r="H17" s="63"/>
      <c r="I17" s="48"/>
      <c r="J17" s="49"/>
      <c r="K17" s="48"/>
      <c r="L17" s="49"/>
      <c r="M17" s="48"/>
      <c r="N17" s="49"/>
      <c r="O17" s="48"/>
      <c r="P17" s="49"/>
      <c r="Q17" s="48"/>
      <c r="R17" s="49"/>
      <c r="S17" s="48"/>
      <c r="T17" s="49"/>
      <c r="U17" s="45"/>
      <c r="V17" s="47"/>
      <c r="W17" s="45"/>
      <c r="X17" s="47"/>
      <c r="Y17" s="45"/>
      <c r="Z17" s="47"/>
      <c r="AA17" s="45"/>
      <c r="AB17" s="47"/>
      <c r="AC17" s="45"/>
      <c r="AD17" s="47"/>
      <c r="AE17" s="45"/>
      <c r="AF17" s="47"/>
      <c r="AG17" s="45"/>
      <c r="AH17" s="47"/>
      <c r="AI17" s="45"/>
      <c r="AJ17" s="47"/>
      <c r="AK17" s="45"/>
      <c r="AL17" s="47"/>
      <c r="AM17" s="54"/>
      <c r="AN17" s="55"/>
      <c r="AO17" s="46"/>
      <c r="AP17" s="51"/>
      <c r="AQ17" s="51"/>
      <c r="AR17" s="52"/>
      <c r="AS17" s="52"/>
      <c r="AT17" s="37"/>
      <c r="AU17" s="38"/>
      <c r="AV17" s="38"/>
      <c r="AW17" s="38"/>
      <c r="AX17" s="38"/>
      <c r="AY17" s="38"/>
      <c r="AZ17" s="38"/>
      <c r="BA17" s="38"/>
      <c r="BB17" s="38"/>
      <c r="BC17" s="38"/>
      <c r="BD17" s="8"/>
      <c r="BE17" s="8"/>
      <c r="BF17" s="8"/>
      <c r="BW17" s="3"/>
      <c r="BY17" s="4"/>
      <c r="CA17" s="39"/>
      <c r="CG17" s="40">
        <v>0</v>
      </c>
      <c r="CH17" s="40"/>
      <c r="CI17" s="40">
        <v>0</v>
      </c>
      <c r="CJ17" s="40">
        <v>0</v>
      </c>
      <c r="CZ17" s="2"/>
    </row>
    <row r="18" spans="1:104" ht="16.350000000000001" customHeight="1" x14ac:dyDescent="0.2">
      <c r="A18" s="64" t="s">
        <v>38</v>
      </c>
      <c r="B18" s="42">
        <f t="shared" si="1"/>
        <v>0</v>
      </c>
      <c r="C18" s="43">
        <f>SUM(E18+G18+I18+K18+M18+O18+Q18+S18+U18+W18+Y18+AA18+AC18+AE18+AG18+AI18+AK18+AM18)</f>
        <v>0</v>
      </c>
      <c r="D18" s="44">
        <f>SUM(F18+H18+J18+L18+N18+P18+R18+T18+V18+X18+Z18+AB18+AD18+AF18+AH18+AJ18+AL18+AN18)</f>
        <v>0</v>
      </c>
      <c r="E18" s="45"/>
      <c r="F18" s="46"/>
      <c r="G18" s="45"/>
      <c r="H18" s="46"/>
      <c r="I18" s="45"/>
      <c r="J18" s="47"/>
      <c r="K18" s="65"/>
      <c r="L18" s="47"/>
      <c r="M18" s="45"/>
      <c r="N18" s="47"/>
      <c r="O18" s="45"/>
      <c r="P18" s="47"/>
      <c r="Q18" s="45"/>
      <c r="R18" s="47"/>
      <c r="S18" s="45"/>
      <c r="T18" s="47"/>
      <c r="U18" s="45"/>
      <c r="V18" s="47"/>
      <c r="W18" s="45"/>
      <c r="X18" s="47"/>
      <c r="Y18" s="45"/>
      <c r="Z18" s="47"/>
      <c r="AA18" s="45"/>
      <c r="AB18" s="47"/>
      <c r="AC18" s="45"/>
      <c r="AD18" s="47"/>
      <c r="AE18" s="45"/>
      <c r="AF18" s="47"/>
      <c r="AG18" s="45"/>
      <c r="AH18" s="47"/>
      <c r="AI18" s="45"/>
      <c r="AJ18" s="47"/>
      <c r="AK18" s="45"/>
      <c r="AL18" s="47"/>
      <c r="AM18" s="54"/>
      <c r="AN18" s="55"/>
      <c r="AO18" s="46"/>
      <c r="AP18" s="51"/>
      <c r="AQ18" s="51"/>
      <c r="AR18" s="52"/>
      <c r="AS18" s="52"/>
      <c r="AT18" s="37"/>
      <c r="AU18" s="38"/>
      <c r="AV18" s="38"/>
      <c r="AW18" s="38"/>
      <c r="AX18" s="38"/>
      <c r="AY18" s="38"/>
      <c r="AZ18" s="38"/>
      <c r="BA18" s="38"/>
      <c r="BB18" s="38"/>
      <c r="BC18" s="38"/>
      <c r="BD18" s="8"/>
      <c r="BE18" s="8"/>
      <c r="BF18" s="8"/>
      <c r="BW18" s="3"/>
      <c r="BY18" s="4"/>
      <c r="CA18" s="39"/>
      <c r="CG18" s="40">
        <v>0</v>
      </c>
      <c r="CH18" s="40"/>
      <c r="CI18" s="40">
        <v>0</v>
      </c>
      <c r="CJ18" s="40">
        <v>0</v>
      </c>
      <c r="CZ18" s="2"/>
    </row>
    <row r="19" spans="1:104" ht="16.350000000000001" customHeight="1" x14ac:dyDescent="0.2">
      <c r="A19" s="66" t="s">
        <v>39</v>
      </c>
      <c r="B19" s="42">
        <f>SUM(C19:D19)</f>
        <v>0</v>
      </c>
      <c r="C19" s="67"/>
      <c r="D19" s="68">
        <f>SUM(L19+N19+P19+R19+T19+V19+X19+Z19+AB19+AD19+AF19)</f>
        <v>0</v>
      </c>
      <c r="E19" s="60"/>
      <c r="F19" s="61"/>
      <c r="G19" s="60"/>
      <c r="H19" s="61"/>
      <c r="I19" s="60"/>
      <c r="J19" s="69"/>
      <c r="K19" s="48"/>
      <c r="L19" s="70"/>
      <c r="M19" s="71"/>
      <c r="N19" s="70"/>
      <c r="O19" s="71"/>
      <c r="P19" s="70"/>
      <c r="Q19" s="71"/>
      <c r="R19" s="70"/>
      <c r="S19" s="71"/>
      <c r="T19" s="70"/>
      <c r="U19" s="71"/>
      <c r="V19" s="70"/>
      <c r="W19" s="71"/>
      <c r="X19" s="70"/>
      <c r="Y19" s="71"/>
      <c r="Z19" s="70"/>
      <c r="AA19" s="71"/>
      <c r="AB19" s="70"/>
      <c r="AC19" s="71"/>
      <c r="AD19" s="70"/>
      <c r="AE19" s="71"/>
      <c r="AF19" s="70"/>
      <c r="AG19" s="60"/>
      <c r="AH19" s="69"/>
      <c r="AI19" s="60"/>
      <c r="AJ19" s="69"/>
      <c r="AK19" s="60"/>
      <c r="AL19" s="69"/>
      <c r="AM19" s="72"/>
      <c r="AN19" s="50"/>
      <c r="AO19" s="73"/>
      <c r="AP19" s="74"/>
      <c r="AQ19" s="74"/>
      <c r="AR19" s="75"/>
      <c r="AS19" s="75"/>
      <c r="AT19" s="37"/>
      <c r="AU19" s="38"/>
      <c r="AV19" s="38"/>
      <c r="AW19" s="38"/>
      <c r="AX19" s="38"/>
      <c r="AY19" s="38"/>
      <c r="AZ19" s="38"/>
      <c r="BA19" s="38"/>
      <c r="BB19" s="38"/>
      <c r="BC19" s="38"/>
      <c r="BD19" s="8"/>
      <c r="BE19" s="8"/>
      <c r="BF19" s="8"/>
      <c r="BW19" s="3"/>
      <c r="BY19" s="4"/>
      <c r="CA19" s="39"/>
      <c r="CG19" s="40">
        <v>0</v>
      </c>
      <c r="CH19" s="40"/>
      <c r="CI19" s="40">
        <v>0</v>
      </c>
      <c r="CJ19" s="40">
        <v>0</v>
      </c>
      <c r="CZ19" s="2"/>
    </row>
    <row r="20" spans="1:104" ht="16.350000000000001" customHeight="1" x14ac:dyDescent="0.2">
      <c r="A20" s="66" t="s">
        <v>40</v>
      </c>
      <c r="B20" s="42">
        <f>SUM(C20:D20)</f>
        <v>0</v>
      </c>
      <c r="C20" s="67"/>
      <c r="D20" s="44">
        <f>SUM(F20+H20+J20+L20+N20+P20+R20+T20+V20+X20+Z20+AB20+AD20+AF20+AH20+AJ20+AL20+AN20)</f>
        <v>0</v>
      </c>
      <c r="E20" s="60"/>
      <c r="F20" s="46"/>
      <c r="G20" s="60"/>
      <c r="H20" s="46"/>
      <c r="I20" s="60"/>
      <c r="J20" s="70"/>
      <c r="K20" s="60"/>
      <c r="L20" s="70"/>
      <c r="M20" s="71"/>
      <c r="N20" s="70"/>
      <c r="O20" s="71"/>
      <c r="P20" s="70"/>
      <c r="Q20" s="71"/>
      <c r="R20" s="70"/>
      <c r="S20" s="71"/>
      <c r="T20" s="70"/>
      <c r="U20" s="71"/>
      <c r="V20" s="70"/>
      <c r="W20" s="71"/>
      <c r="X20" s="70"/>
      <c r="Y20" s="71"/>
      <c r="Z20" s="70"/>
      <c r="AA20" s="71"/>
      <c r="AB20" s="70"/>
      <c r="AC20" s="71"/>
      <c r="AD20" s="70"/>
      <c r="AE20" s="71"/>
      <c r="AF20" s="70"/>
      <c r="AG20" s="71"/>
      <c r="AH20" s="70"/>
      <c r="AI20" s="71"/>
      <c r="AJ20" s="70"/>
      <c r="AK20" s="71"/>
      <c r="AL20" s="70"/>
      <c r="AM20" s="71"/>
      <c r="AN20" s="76"/>
      <c r="AO20" s="73"/>
      <c r="AP20" s="74"/>
      <c r="AQ20" s="74"/>
      <c r="AR20" s="75"/>
      <c r="AS20" s="75"/>
      <c r="AT20" s="37"/>
      <c r="AU20" s="38"/>
      <c r="AV20" s="38"/>
      <c r="AW20" s="38"/>
      <c r="AX20" s="38"/>
      <c r="AY20" s="38"/>
      <c r="AZ20" s="38"/>
      <c r="BA20" s="38"/>
      <c r="BB20" s="38"/>
      <c r="BC20" s="38"/>
      <c r="BD20" s="8"/>
      <c r="BE20" s="8"/>
      <c r="BF20" s="8"/>
      <c r="BW20" s="3"/>
      <c r="BY20" s="4"/>
      <c r="CA20" s="39"/>
      <c r="CG20" s="40">
        <v>0</v>
      </c>
      <c r="CH20" s="40"/>
      <c r="CI20" s="40">
        <v>0</v>
      </c>
      <c r="CJ20" s="40">
        <v>0</v>
      </c>
      <c r="CZ20" s="2"/>
    </row>
    <row r="21" spans="1:104" ht="16.350000000000001" customHeight="1" x14ac:dyDescent="0.2">
      <c r="A21" s="66" t="s">
        <v>41</v>
      </c>
      <c r="B21" s="77">
        <f t="shared" si="1"/>
        <v>0</v>
      </c>
      <c r="C21" s="78">
        <f>SUM(O21+Q21+S21+U21+W21+Y21+AA21)</f>
        <v>0</v>
      </c>
      <c r="D21" s="44">
        <f>SUM(P21+R21+T21+V21+X21+Z21+AB21)</f>
        <v>0</v>
      </c>
      <c r="E21" s="60"/>
      <c r="F21" s="61"/>
      <c r="G21" s="60"/>
      <c r="H21" s="61"/>
      <c r="I21" s="60"/>
      <c r="J21" s="69"/>
      <c r="K21" s="48"/>
      <c r="L21" s="69"/>
      <c r="M21" s="60"/>
      <c r="N21" s="69"/>
      <c r="O21" s="79"/>
      <c r="P21" s="70"/>
      <c r="Q21" s="79"/>
      <c r="R21" s="70"/>
      <c r="S21" s="79"/>
      <c r="T21" s="70"/>
      <c r="U21" s="79"/>
      <c r="V21" s="70"/>
      <c r="W21" s="79"/>
      <c r="X21" s="70"/>
      <c r="Y21" s="79"/>
      <c r="Z21" s="70"/>
      <c r="AA21" s="79"/>
      <c r="AB21" s="70"/>
      <c r="AC21" s="60"/>
      <c r="AD21" s="69"/>
      <c r="AE21" s="60"/>
      <c r="AF21" s="69"/>
      <c r="AG21" s="71"/>
      <c r="AH21" s="69"/>
      <c r="AI21" s="60"/>
      <c r="AJ21" s="69"/>
      <c r="AK21" s="60"/>
      <c r="AL21" s="69"/>
      <c r="AM21" s="72"/>
      <c r="AN21" s="50"/>
      <c r="AO21" s="73"/>
      <c r="AP21" s="74"/>
      <c r="AQ21" s="74"/>
      <c r="AR21" s="75"/>
      <c r="AS21" s="75"/>
      <c r="AT21" s="37"/>
      <c r="AU21" s="38"/>
      <c r="AV21" s="38"/>
      <c r="AW21" s="38"/>
      <c r="AX21" s="38"/>
      <c r="AY21" s="38"/>
      <c r="AZ21" s="38"/>
      <c r="BA21" s="38"/>
      <c r="BB21" s="38"/>
      <c r="BC21" s="38"/>
      <c r="BD21" s="8"/>
      <c r="BE21" s="8"/>
      <c r="BF21" s="8"/>
      <c r="BW21" s="3"/>
      <c r="BY21" s="4"/>
      <c r="CA21" s="39"/>
      <c r="CG21" s="40">
        <v>0</v>
      </c>
      <c r="CH21" s="40"/>
      <c r="CI21" s="40">
        <v>0</v>
      </c>
      <c r="CJ21" s="40">
        <v>0</v>
      </c>
      <c r="CZ21" s="2"/>
    </row>
    <row r="22" spans="1:104" ht="16.350000000000001" customHeight="1" x14ac:dyDescent="0.2">
      <c r="A22" s="66" t="s">
        <v>42</v>
      </c>
      <c r="B22" s="77">
        <f t="shared" si="1"/>
        <v>0</v>
      </c>
      <c r="C22" s="78">
        <f>SUM(E22+G22+I22+K22+M22+O22+Q22+S22+U22+W22+Y22+AA22+AC22+AE22+AG22+AI22+AK22+AM22)</f>
        <v>0</v>
      </c>
      <c r="D22" s="68">
        <f>SUM(F22+H22+J22+L22+N22+P22+R22+T22+V22+X22+Z22+AB22+AD22+AF22+AH22+AJ22+AL22+AN22)</f>
        <v>0</v>
      </c>
      <c r="E22" s="79"/>
      <c r="F22" s="73"/>
      <c r="G22" s="79"/>
      <c r="H22" s="73"/>
      <c r="I22" s="79"/>
      <c r="J22" s="70"/>
      <c r="K22" s="65"/>
      <c r="L22" s="70"/>
      <c r="M22" s="79"/>
      <c r="N22" s="70"/>
      <c r="O22" s="79"/>
      <c r="P22" s="70"/>
      <c r="Q22" s="79"/>
      <c r="R22" s="70"/>
      <c r="S22" s="79"/>
      <c r="T22" s="70"/>
      <c r="U22" s="79"/>
      <c r="V22" s="70"/>
      <c r="W22" s="79"/>
      <c r="X22" s="70"/>
      <c r="Y22" s="79"/>
      <c r="Z22" s="70"/>
      <c r="AA22" s="79"/>
      <c r="AB22" s="70"/>
      <c r="AC22" s="79"/>
      <c r="AD22" s="70"/>
      <c r="AE22" s="79"/>
      <c r="AF22" s="70"/>
      <c r="AG22" s="79"/>
      <c r="AH22" s="70"/>
      <c r="AI22" s="79"/>
      <c r="AJ22" s="70"/>
      <c r="AK22" s="79"/>
      <c r="AL22" s="70"/>
      <c r="AM22" s="80"/>
      <c r="AN22" s="76"/>
      <c r="AO22" s="73"/>
      <c r="AP22" s="74"/>
      <c r="AQ22" s="74"/>
      <c r="AR22" s="75"/>
      <c r="AS22" s="75"/>
      <c r="AT22" s="37"/>
      <c r="AU22" s="38"/>
      <c r="AV22" s="38"/>
      <c r="AW22" s="38"/>
      <c r="AX22" s="38"/>
      <c r="AY22" s="38"/>
      <c r="AZ22" s="38"/>
      <c r="BA22" s="38"/>
      <c r="BB22" s="38"/>
      <c r="BC22" s="38"/>
      <c r="BD22" s="8"/>
      <c r="BE22" s="8"/>
      <c r="BF22" s="8"/>
      <c r="BW22" s="3"/>
      <c r="BY22" s="4"/>
      <c r="CG22" s="40">
        <v>0</v>
      </c>
      <c r="CH22" s="40"/>
      <c r="CI22" s="40">
        <v>0</v>
      </c>
      <c r="CJ22" s="40">
        <v>0</v>
      </c>
      <c r="CZ22" s="2"/>
    </row>
    <row r="23" spans="1:104" ht="16.350000000000001" customHeight="1" x14ac:dyDescent="0.2">
      <c r="A23" s="62" t="s">
        <v>43</v>
      </c>
      <c r="B23" s="77">
        <f t="shared" si="1"/>
        <v>0</v>
      </c>
      <c r="C23" s="78">
        <f>SUM(E23+G23+I23+K23+M23+O23+Q23+S23+U23+W23+Y23+AA23+AC23+AE23+AG23+AI23+AK23+AM23)</f>
        <v>0</v>
      </c>
      <c r="D23" s="68">
        <f>SUM(F23+H23+J23+L23+N23+P23+R23+T23+V23+X23+Z23+AB23+AD23+AF23+AH23+AJ23+AL23+AN23)</f>
        <v>0</v>
      </c>
      <c r="E23" s="79"/>
      <c r="F23" s="73"/>
      <c r="G23" s="79"/>
      <c r="H23" s="73"/>
      <c r="I23" s="79"/>
      <c r="J23" s="70"/>
      <c r="K23" s="65"/>
      <c r="L23" s="70"/>
      <c r="M23" s="79"/>
      <c r="N23" s="70"/>
      <c r="O23" s="79"/>
      <c r="P23" s="70"/>
      <c r="Q23" s="79"/>
      <c r="R23" s="70"/>
      <c r="S23" s="79"/>
      <c r="T23" s="70"/>
      <c r="U23" s="79"/>
      <c r="V23" s="70"/>
      <c r="W23" s="79"/>
      <c r="X23" s="70"/>
      <c r="Y23" s="79"/>
      <c r="Z23" s="70"/>
      <c r="AA23" s="79"/>
      <c r="AB23" s="70"/>
      <c r="AC23" s="79"/>
      <c r="AD23" s="70"/>
      <c r="AE23" s="79"/>
      <c r="AF23" s="70"/>
      <c r="AG23" s="79"/>
      <c r="AH23" s="70"/>
      <c r="AI23" s="79"/>
      <c r="AJ23" s="70"/>
      <c r="AK23" s="79"/>
      <c r="AL23" s="70"/>
      <c r="AM23" s="80"/>
      <c r="AN23" s="76"/>
      <c r="AO23" s="73"/>
      <c r="AP23" s="74"/>
      <c r="AQ23" s="74"/>
      <c r="AR23" s="75"/>
      <c r="AS23" s="75"/>
      <c r="AT23" s="37"/>
      <c r="AU23" s="38"/>
      <c r="AV23" s="38"/>
      <c r="AW23" s="38"/>
      <c r="AX23" s="38"/>
      <c r="AY23" s="38"/>
      <c r="AZ23" s="38"/>
      <c r="BA23" s="38"/>
      <c r="BB23" s="38"/>
      <c r="BC23" s="38"/>
      <c r="BD23" s="8"/>
      <c r="BE23" s="8"/>
      <c r="BF23" s="8"/>
      <c r="BW23" s="3"/>
      <c r="BY23" s="4"/>
      <c r="CG23" s="40">
        <v>0</v>
      </c>
      <c r="CH23" s="40"/>
      <c r="CI23" s="40">
        <v>0</v>
      </c>
      <c r="CJ23" s="40">
        <v>0</v>
      </c>
      <c r="CZ23" s="2"/>
    </row>
    <row r="24" spans="1:104" ht="16.350000000000001" customHeight="1" x14ac:dyDescent="0.2">
      <c r="A24" s="62" t="s">
        <v>44</v>
      </c>
      <c r="B24" s="42">
        <f t="shared" si="1"/>
        <v>0</v>
      </c>
      <c r="C24" s="43">
        <f>SUM(G24+I24+K24+M24+O24+Q24+S24+U24+W24+Y24+AA24+AC24+AE24+AG24+AI24+AK24+AM24)</f>
        <v>0</v>
      </c>
      <c r="D24" s="44">
        <f>SUM(H24+J24+L24+N24+P24+R24+T24+V24+X24+Z24+AB24+AD24+AF24+AH24+AJ24+AL24+AN24)</f>
        <v>0</v>
      </c>
      <c r="E24" s="48"/>
      <c r="F24" s="49"/>
      <c r="G24" s="79"/>
      <c r="H24" s="73"/>
      <c r="I24" s="79"/>
      <c r="J24" s="70"/>
      <c r="K24" s="65"/>
      <c r="L24" s="70"/>
      <c r="M24" s="79"/>
      <c r="N24" s="70"/>
      <c r="O24" s="79"/>
      <c r="P24" s="70"/>
      <c r="Q24" s="79"/>
      <c r="R24" s="70"/>
      <c r="S24" s="79"/>
      <c r="T24" s="70"/>
      <c r="U24" s="79"/>
      <c r="V24" s="70"/>
      <c r="W24" s="79"/>
      <c r="X24" s="70"/>
      <c r="Y24" s="79"/>
      <c r="Z24" s="70"/>
      <c r="AA24" s="79"/>
      <c r="AB24" s="70"/>
      <c r="AC24" s="79"/>
      <c r="AD24" s="70"/>
      <c r="AE24" s="79"/>
      <c r="AF24" s="70"/>
      <c r="AG24" s="79"/>
      <c r="AH24" s="70"/>
      <c r="AI24" s="79"/>
      <c r="AJ24" s="70"/>
      <c r="AK24" s="79"/>
      <c r="AL24" s="70"/>
      <c r="AM24" s="80"/>
      <c r="AN24" s="76"/>
      <c r="AO24" s="73"/>
      <c r="AP24" s="74"/>
      <c r="AQ24" s="74"/>
      <c r="AR24" s="75"/>
      <c r="AS24" s="75"/>
      <c r="AT24" s="37"/>
      <c r="AU24" s="38"/>
      <c r="AV24" s="38"/>
      <c r="AW24" s="38"/>
      <c r="AX24" s="38"/>
      <c r="AY24" s="38"/>
      <c r="AZ24" s="38"/>
      <c r="BA24" s="38"/>
      <c r="BB24" s="38"/>
      <c r="BC24" s="38"/>
      <c r="BD24" s="8"/>
      <c r="BE24" s="8"/>
      <c r="BF24" s="8"/>
      <c r="BW24" s="3"/>
      <c r="BY24" s="4"/>
      <c r="CG24" s="40">
        <v>0</v>
      </c>
      <c r="CH24" s="40"/>
      <c r="CI24" s="40">
        <v>0</v>
      </c>
      <c r="CJ24" s="40">
        <v>0</v>
      </c>
      <c r="CZ24" s="2"/>
    </row>
    <row r="25" spans="1:104" ht="16.350000000000001" customHeight="1" x14ac:dyDescent="0.2">
      <c r="A25" s="62" t="s">
        <v>45</v>
      </c>
      <c r="B25" s="42">
        <f t="shared" si="1"/>
        <v>0</v>
      </c>
      <c r="C25" s="43">
        <f>SUM(M25+O25+Q25+S25+U25+W25+Y25+AA25+AC25+AE25+AG25+AI25+AK25+AM25)</f>
        <v>0</v>
      </c>
      <c r="D25" s="44">
        <f>SUM(N25+P25+R25+T25+V25+X25+Z25+AB25+AD25+AF25+AH25+AJ25+AL25+AN25)</f>
        <v>0</v>
      </c>
      <c r="E25" s="81"/>
      <c r="F25" s="69"/>
      <c r="G25" s="60"/>
      <c r="H25" s="61"/>
      <c r="I25" s="60"/>
      <c r="J25" s="61"/>
      <c r="K25" s="60"/>
      <c r="L25" s="61"/>
      <c r="M25" s="79"/>
      <c r="N25" s="70"/>
      <c r="O25" s="79"/>
      <c r="P25" s="70"/>
      <c r="Q25" s="79"/>
      <c r="R25" s="70"/>
      <c r="S25" s="79"/>
      <c r="T25" s="70"/>
      <c r="U25" s="79"/>
      <c r="V25" s="70"/>
      <c r="W25" s="79"/>
      <c r="X25" s="70"/>
      <c r="Y25" s="79"/>
      <c r="Z25" s="70"/>
      <c r="AA25" s="79"/>
      <c r="AB25" s="70"/>
      <c r="AC25" s="79"/>
      <c r="AD25" s="70"/>
      <c r="AE25" s="79"/>
      <c r="AF25" s="70"/>
      <c r="AG25" s="79"/>
      <c r="AH25" s="70"/>
      <c r="AI25" s="79"/>
      <c r="AJ25" s="70"/>
      <c r="AK25" s="79"/>
      <c r="AL25" s="70"/>
      <c r="AM25" s="80"/>
      <c r="AN25" s="76"/>
      <c r="AO25" s="73"/>
      <c r="AP25" s="74"/>
      <c r="AQ25" s="74"/>
      <c r="AR25" s="75"/>
      <c r="AS25" s="75"/>
      <c r="AT25" s="37"/>
      <c r="AU25" s="38"/>
      <c r="AV25" s="38"/>
      <c r="AW25" s="38"/>
      <c r="AX25" s="38"/>
      <c r="AY25" s="38"/>
      <c r="AZ25" s="38"/>
      <c r="BA25" s="38"/>
      <c r="BB25" s="38"/>
      <c r="BC25" s="38"/>
      <c r="BD25" s="8"/>
      <c r="BE25" s="8"/>
      <c r="BF25" s="8"/>
      <c r="BW25" s="3"/>
      <c r="BY25" s="4"/>
      <c r="CG25" s="40">
        <v>0</v>
      </c>
      <c r="CH25" s="40"/>
      <c r="CI25" s="40">
        <v>0</v>
      </c>
      <c r="CJ25" s="40">
        <v>0</v>
      </c>
      <c r="CZ25" s="2"/>
    </row>
    <row r="26" spans="1:104" ht="16.350000000000001" customHeight="1" x14ac:dyDescent="0.2">
      <c r="A26" s="82" t="s">
        <v>46</v>
      </c>
      <c r="B26" s="500">
        <f t="shared" si="1"/>
        <v>0</v>
      </c>
      <c r="C26" s="84">
        <f>SUM(E26+G26+I26+K26+M26+O26+Q26+S26+U26+W26+Y26+AA26+AC26+AE26+AG26+AI26+AK26+AM26)</f>
        <v>0</v>
      </c>
      <c r="D26" s="1601">
        <f>SUM(F26+H26+J26+L26+N26+P26+R26+T26+V26+X26+Z26+AB26+AD26+AF26+AH26+AJ26+AL26+AN26)</f>
        <v>0</v>
      </c>
      <c r="E26" s="1602"/>
      <c r="F26" s="87"/>
      <c r="G26" s="88"/>
      <c r="H26" s="89"/>
      <c r="I26" s="88"/>
      <c r="J26" s="87"/>
      <c r="K26" s="502"/>
      <c r="L26" s="87"/>
      <c r="M26" s="88"/>
      <c r="N26" s="87"/>
      <c r="O26" s="88"/>
      <c r="P26" s="87"/>
      <c r="Q26" s="88"/>
      <c r="R26" s="87"/>
      <c r="S26" s="88"/>
      <c r="T26" s="87"/>
      <c r="U26" s="88"/>
      <c r="V26" s="87"/>
      <c r="W26" s="88"/>
      <c r="X26" s="87"/>
      <c r="Y26" s="88"/>
      <c r="Z26" s="87"/>
      <c r="AA26" s="88"/>
      <c r="AB26" s="87"/>
      <c r="AC26" s="88"/>
      <c r="AD26" s="87"/>
      <c r="AE26" s="88"/>
      <c r="AF26" s="87"/>
      <c r="AG26" s="88"/>
      <c r="AH26" s="87"/>
      <c r="AI26" s="88"/>
      <c r="AJ26" s="87"/>
      <c r="AK26" s="88"/>
      <c r="AL26" s="87"/>
      <c r="AM26" s="91"/>
      <c r="AN26" s="92"/>
      <c r="AO26" s="89"/>
      <c r="AP26" s="93"/>
      <c r="AQ26" s="93"/>
      <c r="AR26" s="94"/>
      <c r="AS26" s="94"/>
      <c r="AT26" s="37"/>
      <c r="AU26" s="38"/>
      <c r="AV26" s="38"/>
      <c r="AW26" s="38"/>
      <c r="AX26" s="38"/>
      <c r="AY26" s="38"/>
      <c r="AZ26" s="38"/>
      <c r="BA26" s="38"/>
      <c r="BB26" s="38"/>
      <c r="BC26" s="38"/>
      <c r="BD26" s="8"/>
      <c r="BE26" s="8"/>
      <c r="BF26" s="8"/>
      <c r="BW26" s="3"/>
      <c r="BY26" s="4"/>
      <c r="CG26" s="40">
        <v>0</v>
      </c>
      <c r="CH26" s="40"/>
      <c r="CI26" s="40">
        <v>0</v>
      </c>
      <c r="CJ26" s="40">
        <v>0</v>
      </c>
      <c r="CZ26" s="2"/>
    </row>
    <row r="27" spans="1:104" ht="31.35" customHeight="1" x14ac:dyDescent="0.2">
      <c r="A27" s="9" t="s">
        <v>47</v>
      </c>
      <c r="B27" s="10"/>
      <c r="C27" s="10"/>
      <c r="D27" s="10"/>
      <c r="E27" s="10"/>
      <c r="F27" s="1603"/>
      <c r="G27" s="1603" t="s">
        <v>48</v>
      </c>
      <c r="H27" s="1604"/>
      <c r="I27" s="1604"/>
      <c r="J27" s="1603"/>
      <c r="K27" s="1603"/>
      <c r="L27" s="1603"/>
      <c r="M27" s="1603"/>
      <c r="N27" s="1603"/>
      <c r="O27" s="1603"/>
      <c r="P27" s="1603"/>
      <c r="Q27" s="1603"/>
      <c r="R27" s="1603"/>
      <c r="S27" s="1603"/>
      <c r="T27" s="1603"/>
      <c r="U27" s="1603"/>
      <c r="V27" s="1603"/>
      <c r="W27" s="1603"/>
      <c r="X27" s="1603"/>
      <c r="Y27" s="1605"/>
      <c r="Z27" s="1605"/>
      <c r="AA27" s="1605"/>
      <c r="AB27" s="1605"/>
      <c r="AC27" s="1605"/>
      <c r="AD27" s="1605"/>
      <c r="AE27" s="1605"/>
      <c r="AF27" s="1605"/>
      <c r="AG27" s="1605"/>
      <c r="AH27" s="1605"/>
      <c r="AI27" s="1605"/>
      <c r="AJ27" s="1605"/>
      <c r="AK27" s="1605"/>
      <c r="AL27" s="1605"/>
      <c r="AM27" s="1605"/>
      <c r="AN27" s="1605"/>
      <c r="AO27" s="1605"/>
      <c r="AP27" s="443"/>
      <c r="AQ27" s="444"/>
      <c r="AR27" s="100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CG27" s="40"/>
      <c r="CH27" s="40"/>
      <c r="CI27" s="40"/>
      <c r="CJ27" s="40"/>
    </row>
    <row r="28" spans="1:104" ht="20.100000000000001" customHeight="1" x14ac:dyDescent="0.2">
      <c r="A28" s="3737" t="s">
        <v>49</v>
      </c>
      <c r="B28" s="3739" t="s">
        <v>4</v>
      </c>
      <c r="C28" s="3319"/>
      <c r="D28" s="3657"/>
      <c r="E28" s="3740" t="s">
        <v>5</v>
      </c>
      <c r="F28" s="3741"/>
      <c r="G28" s="3741"/>
      <c r="H28" s="3741"/>
      <c r="I28" s="3741"/>
      <c r="J28" s="3741"/>
      <c r="K28" s="3741"/>
      <c r="L28" s="3741"/>
      <c r="M28" s="3741"/>
      <c r="N28" s="3741"/>
      <c r="O28" s="3741"/>
      <c r="P28" s="3741"/>
      <c r="Q28" s="3741"/>
      <c r="R28" s="3741"/>
      <c r="S28" s="3741"/>
      <c r="T28" s="3741"/>
      <c r="U28" s="3741"/>
      <c r="V28" s="3741"/>
      <c r="W28" s="3741"/>
      <c r="X28" s="3741"/>
      <c r="Y28" s="3741"/>
      <c r="Z28" s="3741"/>
      <c r="AA28" s="3741"/>
      <c r="AB28" s="3741"/>
      <c r="AC28" s="3741"/>
      <c r="AD28" s="3741"/>
      <c r="AE28" s="3741"/>
      <c r="AF28" s="3741"/>
      <c r="AG28" s="3741"/>
      <c r="AH28" s="3741"/>
      <c r="AI28" s="3741"/>
      <c r="AJ28" s="3741"/>
      <c r="AK28" s="3741"/>
      <c r="AL28" s="3741"/>
      <c r="AM28" s="3741"/>
      <c r="AN28" s="3747"/>
      <c r="AO28" s="3657" t="s">
        <v>6</v>
      </c>
      <c r="AP28" s="3590" t="s">
        <v>7</v>
      </c>
      <c r="AQ28" s="3590" t="s">
        <v>8</v>
      </c>
      <c r="AR28" s="3590" t="s">
        <v>50</v>
      </c>
      <c r="AS28" s="3657" t="s">
        <v>9</v>
      </c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X28" s="2"/>
      <c r="CG28" s="40"/>
      <c r="CH28" s="40"/>
      <c r="CI28" s="40"/>
      <c r="CJ28" s="40"/>
    </row>
    <row r="29" spans="1:104" ht="20.100000000000001" customHeight="1" x14ac:dyDescent="0.2">
      <c r="A29" s="2888"/>
      <c r="B29" s="3270"/>
      <c r="C29" s="3748"/>
      <c r="D29" s="3271"/>
      <c r="E29" s="3740" t="s">
        <v>11</v>
      </c>
      <c r="F29" s="3742"/>
      <c r="G29" s="3740" t="s">
        <v>12</v>
      </c>
      <c r="H29" s="3742"/>
      <c r="I29" s="3740" t="s">
        <v>13</v>
      </c>
      <c r="J29" s="3742"/>
      <c r="K29" s="3740" t="s">
        <v>14</v>
      </c>
      <c r="L29" s="3742"/>
      <c r="M29" s="3740" t="s">
        <v>15</v>
      </c>
      <c r="N29" s="3742"/>
      <c r="O29" s="3740" t="s">
        <v>16</v>
      </c>
      <c r="P29" s="3742"/>
      <c r="Q29" s="3741" t="s">
        <v>17</v>
      </c>
      <c r="R29" s="3742"/>
      <c r="S29" s="3740" t="s">
        <v>18</v>
      </c>
      <c r="T29" s="3742"/>
      <c r="U29" s="3740" t="s">
        <v>19</v>
      </c>
      <c r="V29" s="3742"/>
      <c r="W29" s="3740" t="s">
        <v>20</v>
      </c>
      <c r="X29" s="3742"/>
      <c r="Y29" s="3740" t="s">
        <v>21</v>
      </c>
      <c r="Z29" s="3742"/>
      <c r="AA29" s="3740" t="s">
        <v>22</v>
      </c>
      <c r="AB29" s="3742"/>
      <c r="AC29" s="3741" t="s">
        <v>23</v>
      </c>
      <c r="AD29" s="3742"/>
      <c r="AE29" s="3740" t="s">
        <v>24</v>
      </c>
      <c r="AF29" s="3742"/>
      <c r="AG29" s="3741" t="s">
        <v>25</v>
      </c>
      <c r="AH29" s="3742"/>
      <c r="AI29" s="3740" t="s">
        <v>26</v>
      </c>
      <c r="AJ29" s="3742"/>
      <c r="AK29" s="3741" t="s">
        <v>27</v>
      </c>
      <c r="AL29" s="3742"/>
      <c r="AM29" s="3741" t="s">
        <v>28</v>
      </c>
      <c r="AN29" s="3747"/>
      <c r="AO29" s="2892"/>
      <c r="AP29" s="2871"/>
      <c r="AQ29" s="2871"/>
      <c r="AR29" s="2871"/>
      <c r="AS29" s="2892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X29" s="2"/>
      <c r="CG29" s="40"/>
      <c r="CH29" s="40"/>
      <c r="CI29" s="40"/>
      <c r="CJ29" s="40"/>
    </row>
    <row r="30" spans="1:104" ht="20.100000000000001" customHeight="1" x14ac:dyDescent="0.2">
      <c r="A30" s="3269"/>
      <c r="B30" s="1563" t="s">
        <v>29</v>
      </c>
      <c r="C30" s="1587" t="s">
        <v>30</v>
      </c>
      <c r="D30" s="1345" t="s">
        <v>31</v>
      </c>
      <c r="E30" s="1563" t="s">
        <v>30</v>
      </c>
      <c r="F30" s="1373" t="s">
        <v>31</v>
      </c>
      <c r="G30" s="1563" t="s">
        <v>30</v>
      </c>
      <c r="H30" s="1373" t="s">
        <v>31</v>
      </c>
      <c r="I30" s="1563" t="s">
        <v>30</v>
      </c>
      <c r="J30" s="1373" t="s">
        <v>31</v>
      </c>
      <c r="K30" s="1563" t="s">
        <v>30</v>
      </c>
      <c r="L30" s="1373" t="s">
        <v>31</v>
      </c>
      <c r="M30" s="1563" t="s">
        <v>30</v>
      </c>
      <c r="N30" s="1373" t="s">
        <v>31</v>
      </c>
      <c r="O30" s="1563" t="s">
        <v>30</v>
      </c>
      <c r="P30" s="1373" t="s">
        <v>31</v>
      </c>
      <c r="Q30" s="1563" t="s">
        <v>30</v>
      </c>
      <c r="R30" s="1373" t="s">
        <v>31</v>
      </c>
      <c r="S30" s="1563" t="s">
        <v>30</v>
      </c>
      <c r="T30" s="1373" t="s">
        <v>31</v>
      </c>
      <c r="U30" s="1563" t="s">
        <v>30</v>
      </c>
      <c r="V30" s="1373" t="s">
        <v>31</v>
      </c>
      <c r="W30" s="1563" t="s">
        <v>30</v>
      </c>
      <c r="X30" s="1373" t="s">
        <v>31</v>
      </c>
      <c r="Y30" s="1563" t="s">
        <v>30</v>
      </c>
      <c r="Z30" s="1373" t="s">
        <v>31</v>
      </c>
      <c r="AA30" s="1563" t="s">
        <v>30</v>
      </c>
      <c r="AB30" s="1373" t="s">
        <v>31</v>
      </c>
      <c r="AC30" s="1563" t="s">
        <v>30</v>
      </c>
      <c r="AD30" s="1373" t="s">
        <v>31</v>
      </c>
      <c r="AE30" s="1563" t="s">
        <v>30</v>
      </c>
      <c r="AF30" s="1373" t="s">
        <v>31</v>
      </c>
      <c r="AG30" s="1563" t="s">
        <v>30</v>
      </c>
      <c r="AH30" s="1373" t="s">
        <v>31</v>
      </c>
      <c r="AI30" s="1563" t="s">
        <v>30</v>
      </c>
      <c r="AJ30" s="1373" t="s">
        <v>31</v>
      </c>
      <c r="AK30" s="465" t="s">
        <v>30</v>
      </c>
      <c r="AL30" s="1373" t="s">
        <v>31</v>
      </c>
      <c r="AM30" s="1563" t="s">
        <v>30</v>
      </c>
      <c r="AN30" s="460" t="s">
        <v>31</v>
      </c>
      <c r="AO30" s="3271"/>
      <c r="AP30" s="3272"/>
      <c r="AQ30" s="3272"/>
      <c r="AR30" s="3272"/>
      <c r="AS30" s="3271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X30" s="2"/>
      <c r="CG30" s="40"/>
      <c r="CH30" s="40"/>
      <c r="CI30" s="40"/>
      <c r="CJ30" s="40"/>
    </row>
    <row r="31" spans="1:104" ht="16.350000000000001" customHeight="1" x14ac:dyDescent="0.2">
      <c r="A31" s="1606" t="s">
        <v>51</v>
      </c>
      <c r="B31" s="1607">
        <f t="shared" ref="B31:B44" si="2">SUM(C31:D31)</f>
        <v>0</v>
      </c>
      <c r="C31" s="1595">
        <f>SUM(E31+G31+I31+K31+M31+O31+Q31+S31+U31+W31+Y31+AA31+AC31+AE31+AG31+AI31+AK31+AM31)</f>
        <v>0</v>
      </c>
      <c r="D31" s="1596">
        <f>SUM(F31+H31+J31+L31+N31+P31+R31+T31+V31+X31+Z31+AB31+AD31+AF31+AH31+AJ31+AL31+AN31)</f>
        <v>0</v>
      </c>
      <c r="E31" s="1328"/>
      <c r="F31" s="1577"/>
      <c r="G31" s="1328"/>
      <c r="H31" s="1418"/>
      <c r="I31" s="1328"/>
      <c r="J31" s="1418"/>
      <c r="K31" s="1328"/>
      <c r="L31" s="1418"/>
      <c r="M31" s="1328"/>
      <c r="N31" s="1418"/>
      <c r="O31" s="1328"/>
      <c r="P31" s="1418"/>
      <c r="Q31" s="1608"/>
      <c r="R31" s="1418"/>
      <c r="S31" s="1328"/>
      <c r="T31" s="1418"/>
      <c r="U31" s="1328"/>
      <c r="V31" s="1418"/>
      <c r="W31" s="1328"/>
      <c r="X31" s="1418"/>
      <c r="Y31" s="1328"/>
      <c r="Z31" s="1418"/>
      <c r="AA31" s="1328"/>
      <c r="AB31" s="1418"/>
      <c r="AC31" s="1608"/>
      <c r="AD31" s="1418"/>
      <c r="AE31" s="1328"/>
      <c r="AF31" s="1418"/>
      <c r="AG31" s="1608"/>
      <c r="AH31" s="1418"/>
      <c r="AI31" s="1328"/>
      <c r="AJ31" s="1418"/>
      <c r="AK31" s="1608"/>
      <c r="AL31" s="1418"/>
      <c r="AM31" s="1609"/>
      <c r="AN31" s="1598"/>
      <c r="AO31" s="1600"/>
      <c r="AP31" s="1599"/>
      <c r="AQ31" s="1599"/>
      <c r="AR31" s="1599"/>
      <c r="AS31" s="1600"/>
      <c r="AT31" s="37"/>
      <c r="AU31" s="38"/>
      <c r="AV31" s="38"/>
      <c r="AW31" s="38"/>
      <c r="AX31" s="38"/>
      <c r="AY31" s="38"/>
      <c r="AZ31" s="38"/>
      <c r="BA31" s="38"/>
      <c r="BB31" s="38"/>
      <c r="BC31" s="8"/>
      <c r="BD31" s="8"/>
      <c r="BE31" s="8"/>
      <c r="BF31" s="8"/>
      <c r="BG31" s="8"/>
      <c r="BX31" s="2"/>
      <c r="CA31" s="39"/>
      <c r="CB31" s="39"/>
      <c r="CG31" s="40">
        <v>0</v>
      </c>
      <c r="CH31" s="40">
        <v>0</v>
      </c>
      <c r="CI31" s="40"/>
      <c r="CJ31" s="40"/>
    </row>
    <row r="32" spans="1:104" ht="16.350000000000001" customHeight="1" x14ac:dyDescent="0.2">
      <c r="A32" s="109" t="s">
        <v>52</v>
      </c>
      <c r="B32" s="42">
        <f t="shared" si="2"/>
        <v>0</v>
      </c>
      <c r="C32" s="43">
        <f t="shared" ref="C32:D33" si="3">SUM(E32+G32+I32+K32+M32+O32+Q32+S32+U32+W32+Y32+AA32+AC32+AE32+AG32+AI32+AK32+AM32)</f>
        <v>0</v>
      </c>
      <c r="D32" s="44">
        <f t="shared" si="3"/>
        <v>0</v>
      </c>
      <c r="E32" s="45"/>
      <c r="F32" s="46"/>
      <c r="G32" s="45"/>
      <c r="H32" s="47"/>
      <c r="I32" s="45"/>
      <c r="J32" s="47"/>
      <c r="K32" s="45"/>
      <c r="L32" s="47"/>
      <c r="M32" s="45"/>
      <c r="N32" s="47"/>
      <c r="O32" s="45"/>
      <c r="P32" s="47"/>
      <c r="Q32" s="110"/>
      <c r="R32" s="47"/>
      <c r="S32" s="45"/>
      <c r="T32" s="47"/>
      <c r="U32" s="45"/>
      <c r="V32" s="47"/>
      <c r="W32" s="45"/>
      <c r="X32" s="47"/>
      <c r="Y32" s="45"/>
      <c r="Z32" s="47"/>
      <c r="AA32" s="45"/>
      <c r="AB32" s="47"/>
      <c r="AC32" s="110"/>
      <c r="AD32" s="47"/>
      <c r="AE32" s="45"/>
      <c r="AF32" s="47"/>
      <c r="AG32" s="110"/>
      <c r="AH32" s="47"/>
      <c r="AI32" s="45"/>
      <c r="AJ32" s="47"/>
      <c r="AK32" s="110"/>
      <c r="AL32" s="47"/>
      <c r="AM32" s="111"/>
      <c r="AN32" s="55"/>
      <c r="AO32" s="112"/>
      <c r="AP32" s="113"/>
      <c r="AQ32" s="113"/>
      <c r="AR32" s="113"/>
      <c r="AS32" s="112"/>
      <c r="AT32" s="37"/>
      <c r="AU32" s="38"/>
      <c r="AV32" s="38"/>
      <c r="AW32" s="38"/>
      <c r="AX32" s="38"/>
      <c r="AY32" s="38"/>
      <c r="AZ32" s="38"/>
      <c r="BA32" s="38"/>
      <c r="BB32" s="38"/>
      <c r="BC32" s="8"/>
      <c r="BD32" s="8"/>
      <c r="BE32" s="8"/>
      <c r="BF32" s="8"/>
      <c r="BG32" s="8"/>
      <c r="BX32" s="2"/>
      <c r="CB32" s="39"/>
      <c r="CG32" s="40">
        <v>0</v>
      </c>
      <c r="CH32" s="40">
        <v>0</v>
      </c>
      <c r="CI32" s="40"/>
      <c r="CJ32" s="40"/>
    </row>
    <row r="33" spans="1:88" ht="16.350000000000001" customHeight="1" x14ac:dyDescent="0.2">
      <c r="A33" s="114" t="s">
        <v>53</v>
      </c>
      <c r="B33" s="42">
        <f t="shared" si="2"/>
        <v>0</v>
      </c>
      <c r="C33" s="43">
        <f t="shared" si="3"/>
        <v>0</v>
      </c>
      <c r="D33" s="68">
        <f t="shared" si="3"/>
        <v>0</v>
      </c>
      <c r="E33" s="45"/>
      <c r="F33" s="46"/>
      <c r="G33" s="45"/>
      <c r="H33" s="47"/>
      <c r="I33" s="45"/>
      <c r="J33" s="47"/>
      <c r="K33" s="45"/>
      <c r="L33" s="47"/>
      <c r="M33" s="45"/>
      <c r="N33" s="47"/>
      <c r="O33" s="45"/>
      <c r="P33" s="47"/>
      <c r="Q33" s="110"/>
      <c r="R33" s="47"/>
      <c r="S33" s="45"/>
      <c r="T33" s="47"/>
      <c r="U33" s="45"/>
      <c r="V33" s="47"/>
      <c r="W33" s="45"/>
      <c r="X33" s="47"/>
      <c r="Y33" s="45"/>
      <c r="Z33" s="47"/>
      <c r="AA33" s="45"/>
      <c r="AB33" s="47"/>
      <c r="AC33" s="110"/>
      <c r="AD33" s="47"/>
      <c r="AE33" s="45"/>
      <c r="AF33" s="47"/>
      <c r="AG33" s="110"/>
      <c r="AH33" s="47"/>
      <c r="AI33" s="45"/>
      <c r="AJ33" s="47"/>
      <c r="AK33" s="110"/>
      <c r="AL33" s="47"/>
      <c r="AM33" s="111"/>
      <c r="AN33" s="55"/>
      <c r="AO33" s="52"/>
      <c r="AP33" s="51"/>
      <c r="AQ33" s="51"/>
      <c r="AR33" s="51"/>
      <c r="AS33" s="52"/>
      <c r="AT33" s="37"/>
      <c r="AU33" s="38"/>
      <c r="AV33" s="38"/>
      <c r="AW33" s="38"/>
      <c r="AX33" s="38"/>
      <c r="AY33" s="38"/>
      <c r="AZ33" s="38"/>
      <c r="BA33" s="38"/>
      <c r="BB33" s="38"/>
      <c r="BC33" s="8"/>
      <c r="BD33" s="8"/>
      <c r="BE33" s="8"/>
      <c r="BF33" s="8"/>
      <c r="BG33" s="8"/>
      <c r="BX33" s="2"/>
      <c r="CB33" s="39"/>
      <c r="CG33" s="40">
        <v>0</v>
      </c>
      <c r="CH33" s="40">
        <v>0</v>
      </c>
      <c r="CI33" s="40"/>
      <c r="CJ33" s="40"/>
    </row>
    <row r="34" spans="1:88" ht="16.350000000000001" customHeight="1" x14ac:dyDescent="0.2">
      <c r="A34" s="114" t="s">
        <v>54</v>
      </c>
      <c r="B34" s="42">
        <f t="shared" si="2"/>
        <v>0</v>
      </c>
      <c r="C34" s="43">
        <f>SUM(O34+Q34+S34+U34+W34+Y34+AA34)</f>
        <v>0</v>
      </c>
      <c r="D34" s="68">
        <f>SUM(P34+R34+T34+V34+X34+Z34+AB34)</f>
        <v>0</v>
      </c>
      <c r="E34" s="60"/>
      <c r="F34" s="61"/>
      <c r="G34" s="60"/>
      <c r="H34" s="69"/>
      <c r="I34" s="60"/>
      <c r="J34" s="69"/>
      <c r="K34" s="60"/>
      <c r="L34" s="69"/>
      <c r="M34" s="60"/>
      <c r="N34" s="69"/>
      <c r="O34" s="45"/>
      <c r="P34" s="47"/>
      <c r="Q34" s="110"/>
      <c r="R34" s="47"/>
      <c r="S34" s="45"/>
      <c r="T34" s="47"/>
      <c r="U34" s="45"/>
      <c r="V34" s="47"/>
      <c r="W34" s="45"/>
      <c r="X34" s="47"/>
      <c r="Y34" s="45"/>
      <c r="Z34" s="47"/>
      <c r="AA34" s="45"/>
      <c r="AB34" s="70"/>
      <c r="AC34" s="115"/>
      <c r="AD34" s="69"/>
      <c r="AE34" s="60"/>
      <c r="AF34" s="69"/>
      <c r="AG34" s="115"/>
      <c r="AH34" s="69"/>
      <c r="AI34" s="60"/>
      <c r="AJ34" s="69"/>
      <c r="AK34" s="115"/>
      <c r="AL34" s="69"/>
      <c r="AM34" s="116"/>
      <c r="AN34" s="50"/>
      <c r="AO34" s="52"/>
      <c r="AP34" s="51"/>
      <c r="AQ34" s="51"/>
      <c r="AR34" s="51"/>
      <c r="AS34" s="52"/>
      <c r="AT34" s="37"/>
      <c r="AU34" s="38"/>
      <c r="AV34" s="38"/>
      <c r="AW34" s="38"/>
      <c r="AX34" s="38"/>
      <c r="AY34" s="38"/>
      <c r="AZ34" s="38"/>
      <c r="BA34" s="38"/>
      <c r="BB34" s="38"/>
      <c r="BC34" s="8"/>
      <c r="BD34" s="8"/>
      <c r="BE34" s="8"/>
      <c r="BF34" s="8"/>
      <c r="BG34" s="8"/>
      <c r="BX34" s="2"/>
      <c r="CB34" s="39"/>
      <c r="CG34" s="40">
        <v>0</v>
      </c>
      <c r="CH34" s="40">
        <v>0</v>
      </c>
      <c r="CI34" s="40"/>
      <c r="CJ34" s="40"/>
    </row>
    <row r="35" spans="1:88" ht="16.350000000000001" customHeight="1" x14ac:dyDescent="0.2">
      <c r="A35" s="114" t="s">
        <v>55</v>
      </c>
      <c r="B35" s="42">
        <f>SUM(C35:D35)</f>
        <v>0</v>
      </c>
      <c r="C35" s="43">
        <f>SUM(E35+G35+I35+K35+M35+O35+Q35+S35+U35+W35+Y35+AA35+AC35+AE35+AG35+AI35+AK35+AM35)</f>
        <v>0</v>
      </c>
      <c r="D35" s="68">
        <f t="shared" ref="C35:D44" si="4">SUM(F35+H35+J35+L35+N35+P35+R35+T35+V35+X35+Z35+AB35+AD35+AF35+AH35+AJ35+AL35+AN35)</f>
        <v>0</v>
      </c>
      <c r="E35" s="45"/>
      <c r="F35" s="46"/>
      <c r="G35" s="45"/>
      <c r="H35" s="47"/>
      <c r="I35" s="45"/>
      <c r="J35" s="47"/>
      <c r="K35" s="45"/>
      <c r="L35" s="47"/>
      <c r="M35" s="45"/>
      <c r="N35" s="47"/>
      <c r="O35" s="45"/>
      <c r="P35" s="47"/>
      <c r="Q35" s="110"/>
      <c r="R35" s="47"/>
      <c r="S35" s="45"/>
      <c r="T35" s="47"/>
      <c r="U35" s="45"/>
      <c r="V35" s="47"/>
      <c r="W35" s="45"/>
      <c r="X35" s="47"/>
      <c r="Y35" s="45"/>
      <c r="Z35" s="47"/>
      <c r="AA35" s="45"/>
      <c r="AB35" s="47"/>
      <c r="AC35" s="110"/>
      <c r="AD35" s="47"/>
      <c r="AE35" s="45"/>
      <c r="AF35" s="47"/>
      <c r="AG35" s="110"/>
      <c r="AH35" s="47"/>
      <c r="AI35" s="45"/>
      <c r="AJ35" s="47"/>
      <c r="AK35" s="110"/>
      <c r="AL35" s="47"/>
      <c r="AM35" s="111"/>
      <c r="AN35" s="55"/>
      <c r="AO35" s="112"/>
      <c r="AP35" s="113"/>
      <c r="AQ35" s="113"/>
      <c r="AR35" s="113"/>
      <c r="AS35" s="112"/>
      <c r="AT35" s="37"/>
      <c r="AU35" s="38"/>
      <c r="AV35" s="38"/>
      <c r="AW35" s="38"/>
      <c r="AX35" s="38"/>
      <c r="AY35" s="38"/>
      <c r="AZ35" s="38"/>
      <c r="BA35" s="38"/>
      <c r="BB35" s="38"/>
      <c r="BC35" s="8"/>
      <c r="BD35" s="8"/>
      <c r="BE35" s="8"/>
      <c r="BF35" s="8"/>
      <c r="BG35" s="8"/>
      <c r="BX35" s="2"/>
      <c r="CB35" s="39"/>
      <c r="CG35" s="40">
        <v>0</v>
      </c>
      <c r="CH35" s="40">
        <v>0</v>
      </c>
      <c r="CI35" s="40"/>
      <c r="CJ35" s="40"/>
    </row>
    <row r="36" spans="1:88" ht="16.350000000000001" customHeight="1" x14ac:dyDescent="0.2">
      <c r="A36" s="114" t="s">
        <v>56</v>
      </c>
      <c r="B36" s="117">
        <f>SUM(C36:D36)</f>
        <v>0</v>
      </c>
      <c r="C36" s="118">
        <f>SUM(K36+M36+O36+Q36+S36+U36+W36+Y36+AA36+AC36+AE36+AG36+AI36+AK36+AM36)</f>
        <v>0</v>
      </c>
      <c r="D36" s="68">
        <f>SUM(L36+N36+P36+R36+T36+V36+X36+Z36+AB36+AD36+AF36+AH36+AJ36+AL36+AN36)</f>
        <v>0</v>
      </c>
      <c r="E36" s="119"/>
      <c r="F36" s="120"/>
      <c r="G36" s="119"/>
      <c r="H36" s="121"/>
      <c r="I36" s="119"/>
      <c r="J36" s="121"/>
      <c r="K36" s="45"/>
      <c r="L36" s="47"/>
      <c r="M36" s="45"/>
      <c r="N36" s="47"/>
      <c r="O36" s="45"/>
      <c r="P36" s="47"/>
      <c r="Q36" s="110"/>
      <c r="R36" s="47"/>
      <c r="S36" s="45"/>
      <c r="T36" s="47"/>
      <c r="U36" s="45"/>
      <c r="V36" s="47"/>
      <c r="W36" s="45"/>
      <c r="X36" s="47"/>
      <c r="Y36" s="45"/>
      <c r="Z36" s="47"/>
      <c r="AA36" s="45"/>
      <c r="AB36" s="47"/>
      <c r="AC36" s="110"/>
      <c r="AD36" s="47"/>
      <c r="AE36" s="45"/>
      <c r="AF36" s="47"/>
      <c r="AG36" s="110"/>
      <c r="AH36" s="47"/>
      <c r="AI36" s="45"/>
      <c r="AJ36" s="47"/>
      <c r="AK36" s="110"/>
      <c r="AL36" s="47"/>
      <c r="AM36" s="111"/>
      <c r="AN36" s="55"/>
      <c r="AO36" s="112"/>
      <c r="AP36" s="113"/>
      <c r="AQ36" s="113"/>
      <c r="AR36" s="113"/>
      <c r="AS36" s="112"/>
      <c r="AT36" s="37"/>
      <c r="AU36" s="38"/>
      <c r="AV36" s="38"/>
      <c r="AW36" s="38"/>
      <c r="AX36" s="38"/>
      <c r="AY36" s="38"/>
      <c r="AZ36" s="38"/>
      <c r="BA36" s="38"/>
      <c r="BB36" s="38"/>
      <c r="BC36" s="8"/>
      <c r="BD36" s="8"/>
      <c r="BE36" s="8"/>
      <c r="BF36" s="8"/>
      <c r="BG36" s="8"/>
      <c r="BX36" s="2"/>
      <c r="CB36" s="39"/>
      <c r="CG36" s="40">
        <v>0</v>
      </c>
      <c r="CH36" s="40">
        <v>0</v>
      </c>
      <c r="CI36" s="40"/>
      <c r="CJ36" s="40"/>
    </row>
    <row r="37" spans="1:88" ht="16.350000000000001" customHeight="1" x14ac:dyDescent="0.2">
      <c r="A37" s="62" t="s">
        <v>57</v>
      </c>
      <c r="B37" s="42">
        <f t="shared" si="2"/>
        <v>0</v>
      </c>
      <c r="C37" s="43">
        <f t="shared" si="4"/>
        <v>0</v>
      </c>
      <c r="D37" s="44">
        <f t="shared" si="4"/>
        <v>0</v>
      </c>
      <c r="E37" s="45"/>
      <c r="F37" s="46"/>
      <c r="G37" s="45"/>
      <c r="H37" s="47"/>
      <c r="I37" s="45"/>
      <c r="J37" s="47"/>
      <c r="K37" s="45"/>
      <c r="L37" s="47"/>
      <c r="M37" s="45"/>
      <c r="N37" s="47"/>
      <c r="O37" s="45"/>
      <c r="P37" s="47"/>
      <c r="Q37" s="110"/>
      <c r="R37" s="47"/>
      <c r="S37" s="45"/>
      <c r="T37" s="47"/>
      <c r="U37" s="45"/>
      <c r="V37" s="47"/>
      <c r="W37" s="45"/>
      <c r="X37" s="47"/>
      <c r="Y37" s="45"/>
      <c r="Z37" s="47"/>
      <c r="AA37" s="45"/>
      <c r="AB37" s="47"/>
      <c r="AC37" s="110"/>
      <c r="AD37" s="47"/>
      <c r="AE37" s="45"/>
      <c r="AF37" s="47"/>
      <c r="AG37" s="110"/>
      <c r="AH37" s="47"/>
      <c r="AI37" s="45"/>
      <c r="AJ37" s="47"/>
      <c r="AK37" s="110"/>
      <c r="AL37" s="47"/>
      <c r="AM37" s="111"/>
      <c r="AN37" s="55"/>
      <c r="AO37" s="52"/>
      <c r="AP37" s="51"/>
      <c r="AQ37" s="51"/>
      <c r="AR37" s="51"/>
      <c r="AS37" s="52"/>
      <c r="AT37" s="37"/>
      <c r="AU37" s="38"/>
      <c r="AV37" s="38"/>
      <c r="AW37" s="38"/>
      <c r="AX37" s="38"/>
      <c r="AY37" s="38"/>
      <c r="AZ37" s="38"/>
      <c r="BA37" s="38"/>
      <c r="BB37" s="38"/>
      <c r="BC37" s="8"/>
      <c r="BD37" s="8"/>
      <c r="BE37" s="8"/>
      <c r="BF37" s="8"/>
      <c r="BG37" s="8"/>
      <c r="BX37" s="2"/>
      <c r="CG37" s="40">
        <v>0</v>
      </c>
      <c r="CH37" s="40">
        <v>0</v>
      </c>
      <c r="CI37" s="40"/>
      <c r="CJ37" s="40"/>
    </row>
    <row r="38" spans="1:88" ht="16.350000000000001" customHeight="1" x14ac:dyDescent="0.2">
      <c r="A38" s="62" t="s">
        <v>58</v>
      </c>
      <c r="B38" s="42">
        <f>SUM(C38:D38)</f>
        <v>0</v>
      </c>
      <c r="C38" s="43">
        <f>SUM(E38+G38+I38+K38+M38+O38+Q38+S38+U38+W38+Y38+AA38+AC38+AE38+AG38+AI38+AK38+AM38)</f>
        <v>0</v>
      </c>
      <c r="D38" s="44">
        <f>SUM(F38+H38+J38+L38+N38+P38+R38+T38+V38+X38+Z38+AB38+AD38+AF38+AH38+AJ38+AL38+AN38)</f>
        <v>0</v>
      </c>
      <c r="E38" s="45"/>
      <c r="F38" s="46"/>
      <c r="G38" s="45"/>
      <c r="H38" s="47"/>
      <c r="I38" s="45"/>
      <c r="J38" s="47"/>
      <c r="K38" s="45"/>
      <c r="L38" s="47"/>
      <c r="M38" s="45"/>
      <c r="N38" s="47"/>
      <c r="O38" s="45"/>
      <c r="P38" s="47"/>
      <c r="Q38" s="110"/>
      <c r="R38" s="47"/>
      <c r="S38" s="45"/>
      <c r="T38" s="47"/>
      <c r="U38" s="45"/>
      <c r="V38" s="47"/>
      <c r="W38" s="45"/>
      <c r="X38" s="47"/>
      <c r="Y38" s="45"/>
      <c r="Z38" s="47"/>
      <c r="AA38" s="45"/>
      <c r="AB38" s="47"/>
      <c r="AC38" s="110"/>
      <c r="AD38" s="47"/>
      <c r="AE38" s="45"/>
      <c r="AF38" s="47"/>
      <c r="AG38" s="110"/>
      <c r="AH38" s="47"/>
      <c r="AI38" s="45"/>
      <c r="AJ38" s="47"/>
      <c r="AK38" s="110"/>
      <c r="AL38" s="47"/>
      <c r="AM38" s="111"/>
      <c r="AN38" s="55"/>
      <c r="AO38" s="52"/>
      <c r="AP38" s="51"/>
      <c r="AQ38" s="51"/>
      <c r="AR38" s="51"/>
      <c r="AS38" s="52"/>
      <c r="AT38" s="37"/>
      <c r="AU38" s="38"/>
      <c r="AV38" s="38"/>
      <c r="AW38" s="38"/>
      <c r="AX38" s="38"/>
      <c r="AY38" s="38"/>
      <c r="AZ38" s="38"/>
      <c r="BA38" s="38"/>
      <c r="BB38" s="38"/>
      <c r="BC38" s="8"/>
      <c r="BD38" s="8"/>
      <c r="BE38" s="8"/>
      <c r="BF38" s="8"/>
      <c r="BG38" s="8"/>
      <c r="BX38" s="2"/>
      <c r="CG38" s="40"/>
      <c r="CH38" s="40"/>
      <c r="CI38" s="40"/>
      <c r="CJ38" s="40"/>
    </row>
    <row r="39" spans="1:88" ht="16.350000000000001" customHeight="1" x14ac:dyDescent="0.2">
      <c r="A39" s="62" t="s">
        <v>59</v>
      </c>
      <c r="B39" s="42">
        <f>SUM(C39:D39)</f>
        <v>0</v>
      </c>
      <c r="C39" s="43">
        <f>SUM(E39+G39+I39+K39+M39+O39+Q39+S39+U39+W39+Y39+AA39+AC39+AE39+AG39+AI39+AK39+AM39)</f>
        <v>0</v>
      </c>
      <c r="D39" s="44">
        <f>SUM(F39+H39+J39+L39+N39+P39+R39+T39+V39+X39+Z39+AB39+AD39+AF39+AH39+AJ39+AL39+AN39)</f>
        <v>0</v>
      </c>
      <c r="E39" s="45"/>
      <c r="F39" s="46"/>
      <c r="G39" s="45"/>
      <c r="H39" s="47"/>
      <c r="I39" s="45"/>
      <c r="J39" s="47"/>
      <c r="K39" s="45"/>
      <c r="L39" s="47"/>
      <c r="M39" s="45"/>
      <c r="N39" s="47"/>
      <c r="O39" s="45"/>
      <c r="P39" s="47"/>
      <c r="Q39" s="110"/>
      <c r="R39" s="47"/>
      <c r="S39" s="45"/>
      <c r="T39" s="47"/>
      <c r="U39" s="45"/>
      <c r="V39" s="47"/>
      <c r="W39" s="45"/>
      <c r="X39" s="47"/>
      <c r="Y39" s="45"/>
      <c r="Z39" s="47"/>
      <c r="AA39" s="45"/>
      <c r="AB39" s="47"/>
      <c r="AC39" s="110"/>
      <c r="AD39" s="47"/>
      <c r="AE39" s="45"/>
      <c r="AF39" s="47"/>
      <c r="AG39" s="110"/>
      <c r="AH39" s="47"/>
      <c r="AI39" s="45"/>
      <c r="AJ39" s="47"/>
      <c r="AK39" s="110"/>
      <c r="AL39" s="47"/>
      <c r="AM39" s="111"/>
      <c r="AN39" s="55"/>
      <c r="AO39" s="52"/>
      <c r="AP39" s="51"/>
      <c r="AQ39" s="51"/>
      <c r="AR39" s="51"/>
      <c r="AS39" s="52"/>
      <c r="AT39" s="37"/>
      <c r="AU39" s="38"/>
      <c r="AV39" s="38"/>
      <c r="AW39" s="38"/>
      <c r="AX39" s="38"/>
      <c r="AY39" s="38"/>
      <c r="AZ39" s="38"/>
      <c r="BA39" s="38"/>
      <c r="BB39" s="38"/>
      <c r="BC39" s="8"/>
      <c r="BD39" s="8"/>
      <c r="BE39" s="8"/>
      <c r="BF39" s="8"/>
      <c r="BG39" s="8"/>
      <c r="BX39" s="2"/>
      <c r="CG39" s="40"/>
      <c r="CH39" s="40"/>
      <c r="CI39" s="40"/>
      <c r="CJ39" s="40"/>
    </row>
    <row r="40" spans="1:88" ht="16.350000000000001" customHeight="1" x14ac:dyDescent="0.2">
      <c r="A40" s="62" t="s">
        <v>60</v>
      </c>
      <c r="B40" s="42">
        <f t="shared" si="2"/>
        <v>0</v>
      </c>
      <c r="C40" s="43">
        <f t="shared" si="4"/>
        <v>0</v>
      </c>
      <c r="D40" s="44">
        <f t="shared" si="4"/>
        <v>0</v>
      </c>
      <c r="E40" s="45"/>
      <c r="F40" s="46"/>
      <c r="G40" s="45"/>
      <c r="H40" s="47"/>
      <c r="I40" s="45"/>
      <c r="J40" s="47"/>
      <c r="K40" s="45"/>
      <c r="L40" s="47"/>
      <c r="M40" s="45"/>
      <c r="N40" s="47"/>
      <c r="O40" s="45"/>
      <c r="P40" s="47"/>
      <c r="Q40" s="110"/>
      <c r="R40" s="47"/>
      <c r="S40" s="45"/>
      <c r="T40" s="47"/>
      <c r="U40" s="45"/>
      <c r="V40" s="47"/>
      <c r="W40" s="45"/>
      <c r="X40" s="47"/>
      <c r="Y40" s="45"/>
      <c r="Z40" s="47"/>
      <c r="AA40" s="45"/>
      <c r="AB40" s="47"/>
      <c r="AC40" s="110"/>
      <c r="AD40" s="47"/>
      <c r="AE40" s="45"/>
      <c r="AF40" s="47"/>
      <c r="AG40" s="110"/>
      <c r="AH40" s="47"/>
      <c r="AI40" s="45"/>
      <c r="AJ40" s="47"/>
      <c r="AK40" s="110"/>
      <c r="AL40" s="47"/>
      <c r="AM40" s="111"/>
      <c r="AN40" s="55"/>
      <c r="AO40" s="52"/>
      <c r="AP40" s="51"/>
      <c r="AQ40" s="51"/>
      <c r="AR40" s="51"/>
      <c r="AS40" s="52"/>
      <c r="AT40" s="37"/>
      <c r="AU40" s="38"/>
      <c r="AV40" s="38"/>
      <c r="AW40" s="38"/>
      <c r="AX40" s="38"/>
      <c r="AY40" s="38"/>
      <c r="AZ40" s="38"/>
      <c r="BA40" s="38"/>
      <c r="BB40" s="38"/>
      <c r="BC40" s="8"/>
      <c r="BD40" s="8"/>
      <c r="BE40" s="8"/>
      <c r="BF40" s="8"/>
      <c r="BG40" s="8"/>
      <c r="BX40" s="2"/>
      <c r="CG40" s="40"/>
      <c r="CH40" s="40"/>
      <c r="CI40" s="40"/>
      <c r="CJ40" s="40"/>
    </row>
    <row r="41" spans="1:88" ht="16.350000000000001" customHeight="1" x14ac:dyDescent="0.2">
      <c r="A41" s="62" t="s">
        <v>61</v>
      </c>
      <c r="B41" s="42">
        <f t="shared" si="2"/>
        <v>0</v>
      </c>
      <c r="C41" s="43">
        <f t="shared" si="4"/>
        <v>0</v>
      </c>
      <c r="D41" s="44">
        <f t="shared" si="4"/>
        <v>0</v>
      </c>
      <c r="E41" s="45"/>
      <c r="F41" s="46"/>
      <c r="G41" s="45"/>
      <c r="H41" s="47"/>
      <c r="I41" s="45"/>
      <c r="J41" s="47"/>
      <c r="K41" s="45"/>
      <c r="L41" s="47"/>
      <c r="M41" s="45"/>
      <c r="N41" s="47"/>
      <c r="O41" s="45"/>
      <c r="P41" s="47"/>
      <c r="Q41" s="110"/>
      <c r="R41" s="47"/>
      <c r="S41" s="45"/>
      <c r="T41" s="47"/>
      <c r="U41" s="45"/>
      <c r="V41" s="47"/>
      <c r="W41" s="45"/>
      <c r="X41" s="47"/>
      <c r="Y41" s="45"/>
      <c r="Z41" s="47"/>
      <c r="AA41" s="45"/>
      <c r="AB41" s="47"/>
      <c r="AC41" s="110"/>
      <c r="AD41" s="47"/>
      <c r="AE41" s="45"/>
      <c r="AF41" s="47"/>
      <c r="AG41" s="110"/>
      <c r="AH41" s="47"/>
      <c r="AI41" s="45"/>
      <c r="AJ41" s="47"/>
      <c r="AK41" s="110"/>
      <c r="AL41" s="47"/>
      <c r="AM41" s="111"/>
      <c r="AN41" s="55"/>
      <c r="AO41" s="75"/>
      <c r="AP41" s="74"/>
      <c r="AQ41" s="74"/>
      <c r="AR41" s="74"/>
      <c r="AS41" s="75"/>
      <c r="AT41" s="37"/>
      <c r="AU41" s="38"/>
      <c r="AV41" s="38"/>
      <c r="AW41" s="38"/>
      <c r="AX41" s="38"/>
      <c r="AY41" s="38"/>
      <c r="AZ41" s="38"/>
      <c r="BA41" s="38"/>
      <c r="BB41" s="38"/>
      <c r="BC41" s="8"/>
      <c r="BD41" s="8"/>
      <c r="BE41" s="8"/>
      <c r="BF41" s="8"/>
      <c r="BG41" s="8"/>
      <c r="BX41" s="2"/>
      <c r="CG41" s="40"/>
      <c r="CH41" s="40"/>
      <c r="CI41" s="40"/>
      <c r="CJ41" s="40"/>
    </row>
    <row r="42" spans="1:88" ht="16.350000000000001" customHeight="1" x14ac:dyDescent="0.2">
      <c r="A42" s="62" t="s">
        <v>62</v>
      </c>
      <c r="B42" s="42">
        <f t="shared" si="2"/>
        <v>0</v>
      </c>
      <c r="C42" s="43">
        <f t="shared" si="4"/>
        <v>0</v>
      </c>
      <c r="D42" s="44">
        <f t="shared" si="4"/>
        <v>0</v>
      </c>
      <c r="E42" s="45"/>
      <c r="F42" s="46"/>
      <c r="G42" s="45"/>
      <c r="H42" s="47"/>
      <c r="I42" s="45"/>
      <c r="J42" s="47"/>
      <c r="K42" s="45"/>
      <c r="L42" s="47"/>
      <c r="M42" s="45"/>
      <c r="N42" s="47"/>
      <c r="O42" s="45"/>
      <c r="P42" s="47"/>
      <c r="Q42" s="110"/>
      <c r="R42" s="47"/>
      <c r="S42" s="45"/>
      <c r="T42" s="47"/>
      <c r="U42" s="45"/>
      <c r="V42" s="47"/>
      <c r="W42" s="45"/>
      <c r="X42" s="47"/>
      <c r="Y42" s="45"/>
      <c r="Z42" s="47"/>
      <c r="AA42" s="45"/>
      <c r="AB42" s="47"/>
      <c r="AC42" s="110"/>
      <c r="AD42" s="47"/>
      <c r="AE42" s="45"/>
      <c r="AF42" s="47"/>
      <c r="AG42" s="110"/>
      <c r="AH42" s="47"/>
      <c r="AI42" s="45"/>
      <c r="AJ42" s="47"/>
      <c r="AK42" s="110"/>
      <c r="AL42" s="47"/>
      <c r="AM42" s="111"/>
      <c r="AN42" s="55"/>
      <c r="AO42" s="75"/>
      <c r="AP42" s="74"/>
      <c r="AQ42" s="74"/>
      <c r="AR42" s="74"/>
      <c r="AS42" s="75"/>
      <c r="AT42" s="37"/>
      <c r="AU42" s="38"/>
      <c r="AV42" s="38"/>
      <c r="AW42" s="38"/>
      <c r="AX42" s="38"/>
      <c r="AY42" s="38"/>
      <c r="AZ42" s="38"/>
      <c r="BA42" s="38"/>
      <c r="BB42" s="38"/>
      <c r="BC42" s="8"/>
      <c r="BD42" s="8"/>
      <c r="BE42" s="8"/>
      <c r="BF42" s="8"/>
      <c r="BG42" s="8"/>
      <c r="BX42" s="2"/>
      <c r="CG42" s="40"/>
      <c r="CH42" s="40"/>
      <c r="CI42" s="40"/>
      <c r="CJ42" s="40"/>
    </row>
    <row r="43" spans="1:88" ht="16.350000000000001" customHeight="1" x14ac:dyDescent="0.2">
      <c r="A43" s="62" t="s">
        <v>63</v>
      </c>
      <c r="B43" s="42">
        <f t="shared" si="2"/>
        <v>0</v>
      </c>
      <c r="C43" s="43">
        <f t="shared" si="4"/>
        <v>0</v>
      </c>
      <c r="D43" s="44">
        <f t="shared" si="4"/>
        <v>0</v>
      </c>
      <c r="E43" s="45"/>
      <c r="F43" s="46"/>
      <c r="G43" s="45"/>
      <c r="H43" s="47"/>
      <c r="I43" s="45"/>
      <c r="J43" s="47"/>
      <c r="K43" s="45"/>
      <c r="L43" s="47"/>
      <c r="M43" s="45"/>
      <c r="N43" s="47"/>
      <c r="O43" s="45"/>
      <c r="P43" s="47"/>
      <c r="Q43" s="110"/>
      <c r="R43" s="47"/>
      <c r="S43" s="45"/>
      <c r="T43" s="47"/>
      <c r="U43" s="45"/>
      <c r="V43" s="47"/>
      <c r="W43" s="45"/>
      <c r="X43" s="47"/>
      <c r="Y43" s="45"/>
      <c r="Z43" s="47"/>
      <c r="AA43" s="45"/>
      <c r="AB43" s="47"/>
      <c r="AC43" s="110"/>
      <c r="AD43" s="47"/>
      <c r="AE43" s="45"/>
      <c r="AF43" s="47"/>
      <c r="AG43" s="110"/>
      <c r="AH43" s="47"/>
      <c r="AI43" s="45"/>
      <c r="AJ43" s="47"/>
      <c r="AK43" s="110"/>
      <c r="AL43" s="47"/>
      <c r="AM43" s="111"/>
      <c r="AN43" s="55"/>
      <c r="AO43" s="75"/>
      <c r="AP43" s="74"/>
      <c r="AQ43" s="74"/>
      <c r="AR43" s="74"/>
      <c r="AS43" s="75"/>
      <c r="AT43" s="37"/>
      <c r="AU43" s="38"/>
      <c r="AV43" s="38"/>
      <c r="AW43" s="38"/>
      <c r="AX43" s="38"/>
      <c r="AY43" s="38"/>
      <c r="AZ43" s="38"/>
      <c r="BA43" s="38"/>
      <c r="BB43" s="38"/>
      <c r="BC43" s="8"/>
      <c r="BD43" s="8"/>
      <c r="BE43" s="8"/>
      <c r="BF43" s="8"/>
      <c r="BG43" s="8"/>
      <c r="BX43" s="2"/>
      <c r="CG43" s="40"/>
      <c r="CH43" s="40"/>
      <c r="CI43" s="40"/>
      <c r="CJ43" s="40"/>
    </row>
    <row r="44" spans="1:88" ht="16.350000000000001" customHeight="1" x14ac:dyDescent="0.2">
      <c r="A44" s="122" t="s">
        <v>64</v>
      </c>
      <c r="B44" s="123">
        <f t="shared" si="2"/>
        <v>0</v>
      </c>
      <c r="C44" s="124">
        <f t="shared" si="4"/>
        <v>0</v>
      </c>
      <c r="D44" s="125">
        <f t="shared" si="4"/>
        <v>0</v>
      </c>
      <c r="E44" s="88"/>
      <c r="F44" s="89"/>
      <c r="G44" s="88"/>
      <c r="H44" s="87"/>
      <c r="I44" s="88"/>
      <c r="J44" s="87"/>
      <c r="K44" s="88"/>
      <c r="L44" s="87"/>
      <c r="M44" s="88"/>
      <c r="N44" s="87"/>
      <c r="O44" s="88"/>
      <c r="P44" s="87"/>
      <c r="Q44" s="126"/>
      <c r="R44" s="87"/>
      <c r="S44" s="88"/>
      <c r="T44" s="87"/>
      <c r="U44" s="88"/>
      <c r="V44" s="87"/>
      <c r="W44" s="88"/>
      <c r="X44" s="87"/>
      <c r="Y44" s="88"/>
      <c r="Z44" s="87"/>
      <c r="AA44" s="88"/>
      <c r="AB44" s="87"/>
      <c r="AC44" s="126"/>
      <c r="AD44" s="87"/>
      <c r="AE44" s="88"/>
      <c r="AF44" s="87"/>
      <c r="AG44" s="126"/>
      <c r="AH44" s="87"/>
      <c r="AI44" s="88"/>
      <c r="AJ44" s="87"/>
      <c r="AK44" s="126"/>
      <c r="AL44" s="87"/>
      <c r="AM44" s="127"/>
      <c r="AN44" s="92"/>
      <c r="AO44" s="94"/>
      <c r="AP44" s="93"/>
      <c r="AQ44" s="93"/>
      <c r="AR44" s="93"/>
      <c r="AS44" s="94"/>
      <c r="AT44" s="37"/>
      <c r="AU44" s="38"/>
      <c r="AV44" s="38"/>
      <c r="AW44" s="38"/>
      <c r="AX44" s="38"/>
      <c r="AY44" s="38"/>
      <c r="AZ44" s="38"/>
      <c r="BA44" s="38"/>
      <c r="BB44" s="38"/>
      <c r="BC44" s="8"/>
      <c r="BD44" s="8"/>
      <c r="BE44" s="8"/>
      <c r="BF44" s="8"/>
      <c r="BG44" s="8"/>
      <c r="BX44" s="2"/>
      <c r="CG44" s="40"/>
      <c r="CH44" s="40"/>
      <c r="CI44" s="40"/>
      <c r="CJ44" s="40"/>
    </row>
    <row r="45" spans="1:88" ht="31.35" customHeight="1" x14ac:dyDescent="0.2">
      <c r="A45" s="9" t="s">
        <v>65</v>
      </c>
      <c r="B45" s="9"/>
      <c r="C45" s="9"/>
      <c r="D45" s="9"/>
      <c r="E45" s="9"/>
      <c r="F45" s="9"/>
      <c r="G45" s="9"/>
      <c r="H45" s="9"/>
      <c r="I45" s="10"/>
      <c r="J45" s="10"/>
      <c r="K45" s="10"/>
      <c r="L45" s="10"/>
      <c r="M45" s="10"/>
      <c r="N45" s="6"/>
      <c r="O45" s="6"/>
      <c r="P45" s="6"/>
      <c r="Q45" s="6"/>
      <c r="R45" s="6"/>
      <c r="S45" s="6"/>
      <c r="T45" s="6"/>
      <c r="U45" s="6"/>
      <c r="V45" s="6"/>
      <c r="W45" s="6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28"/>
      <c r="AP45" s="129"/>
      <c r="AQ45" s="1610"/>
      <c r="AR45" s="1611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CG45" s="40"/>
      <c r="CH45" s="40"/>
      <c r="CI45" s="40"/>
      <c r="CJ45" s="40"/>
    </row>
    <row r="46" spans="1:88" ht="16.350000000000001" customHeight="1" x14ac:dyDescent="0.25">
      <c r="A46" s="3737" t="s">
        <v>49</v>
      </c>
      <c r="B46" s="3590" t="s">
        <v>4</v>
      </c>
      <c r="C46" s="3598" t="s">
        <v>66</v>
      </c>
      <c r="D46" s="3602"/>
      <c r="E46" s="3602"/>
      <c r="F46" s="3599"/>
      <c r="G46" s="3598" t="s">
        <v>67</v>
      </c>
      <c r="H46" s="3602"/>
      <c r="I46" s="3602"/>
      <c r="J46" s="3599"/>
      <c r="K46" s="6"/>
      <c r="L46" s="2973"/>
      <c r="M46" s="2973"/>
      <c r="N46" s="2973"/>
      <c r="O46" s="2973"/>
      <c r="P46" s="2973"/>
      <c r="Q46" s="2973"/>
      <c r="R46" s="2973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1612"/>
      <c r="AR46" s="133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CG46" s="40"/>
      <c r="CH46" s="40"/>
      <c r="CI46" s="40"/>
      <c r="CJ46" s="40"/>
    </row>
    <row r="47" spans="1:88" ht="27.75" customHeight="1" x14ac:dyDescent="0.2">
      <c r="A47" s="3738"/>
      <c r="B47" s="3696"/>
      <c r="C47" s="1613" t="s">
        <v>68</v>
      </c>
      <c r="D47" s="1613" t="s">
        <v>69</v>
      </c>
      <c r="E47" s="1587" t="s">
        <v>70</v>
      </c>
      <c r="F47" s="1562" t="s">
        <v>71</v>
      </c>
      <c r="G47" s="1613" t="s">
        <v>68</v>
      </c>
      <c r="H47" s="1613" t="s">
        <v>69</v>
      </c>
      <c r="I47" s="1587" t="s">
        <v>70</v>
      </c>
      <c r="J47" s="1562" t="s">
        <v>71</v>
      </c>
      <c r="K47" s="6"/>
      <c r="L47" s="1450"/>
      <c r="M47" s="1450"/>
      <c r="N47" s="1614"/>
      <c r="O47" s="1450"/>
      <c r="P47" s="1450"/>
      <c r="Q47" s="1450"/>
      <c r="R47" s="1450"/>
      <c r="S47" s="1450"/>
      <c r="T47" s="1450"/>
      <c r="U47" s="1450"/>
      <c r="V47" s="1450"/>
      <c r="W47" s="1450"/>
      <c r="X47" s="1450"/>
      <c r="Y47" s="1450"/>
      <c r="Z47" s="1450"/>
      <c r="AA47" s="1450"/>
      <c r="AB47" s="1450"/>
      <c r="AC47" s="1450"/>
      <c r="AD47" s="1450"/>
      <c r="AE47" s="1450"/>
      <c r="AF47" s="1450"/>
      <c r="AG47" s="1450"/>
      <c r="AH47" s="1450"/>
      <c r="AI47" s="1450"/>
      <c r="AJ47" s="1450"/>
      <c r="AK47" s="1450"/>
      <c r="AL47" s="1450"/>
      <c r="AM47" s="1450"/>
      <c r="AN47" s="1450"/>
      <c r="AO47" s="1450"/>
      <c r="AP47" s="1450"/>
      <c r="AQ47" s="1615"/>
      <c r="AR47" s="1615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CG47" s="40"/>
      <c r="CH47" s="40"/>
      <c r="CI47" s="40"/>
      <c r="CJ47" s="40"/>
    </row>
    <row r="48" spans="1:88" ht="16.350000000000001" customHeight="1" x14ac:dyDescent="0.2">
      <c r="A48" s="138" t="s">
        <v>72</v>
      </c>
      <c r="B48" s="139">
        <f>SUM(C48:J48)</f>
        <v>0</v>
      </c>
      <c r="C48" s="1328"/>
      <c r="D48" s="1616"/>
      <c r="E48" s="1616"/>
      <c r="F48" s="1577"/>
      <c r="G48" s="1328"/>
      <c r="H48" s="1616"/>
      <c r="I48" s="1616"/>
      <c r="J48" s="1418"/>
      <c r="K48" s="141"/>
      <c r="L48" s="1450"/>
      <c r="M48" s="1450"/>
      <c r="N48" s="1617"/>
      <c r="O48" s="1450"/>
      <c r="P48" s="1450"/>
      <c r="Q48" s="1450"/>
      <c r="R48" s="1450"/>
      <c r="S48" s="1450"/>
      <c r="T48" s="1450"/>
      <c r="U48" s="1450"/>
      <c r="V48" s="1450"/>
      <c r="W48" s="1450"/>
      <c r="X48" s="1448"/>
      <c r="Y48" s="1448"/>
      <c r="Z48" s="1448"/>
      <c r="AA48" s="1448"/>
      <c r="AB48" s="1448"/>
      <c r="AC48" s="1448"/>
      <c r="AD48" s="1448"/>
      <c r="AE48" s="1448"/>
      <c r="AF48" s="1448"/>
      <c r="AG48" s="1448"/>
      <c r="AH48" s="1448"/>
      <c r="AI48" s="1448"/>
      <c r="AJ48" s="1448"/>
      <c r="AK48" s="1448"/>
      <c r="AL48" s="1448"/>
      <c r="AM48" s="1448"/>
      <c r="AN48" s="1448"/>
      <c r="AO48" s="1448"/>
      <c r="AP48" s="1448"/>
      <c r="AQ48" s="1615"/>
      <c r="AR48" s="1615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CG48" s="40"/>
      <c r="CH48" s="40"/>
      <c r="CI48" s="40"/>
      <c r="CJ48" s="40"/>
    </row>
    <row r="49" spans="1:88" ht="16.350000000000001" customHeight="1" x14ac:dyDescent="0.2">
      <c r="A49" s="82" t="s">
        <v>73</v>
      </c>
      <c r="B49" s="144">
        <f>SUM(C49:J49)</f>
        <v>0</v>
      </c>
      <c r="C49" s="88"/>
      <c r="D49" s="145"/>
      <c r="E49" s="145"/>
      <c r="F49" s="89"/>
      <c r="G49" s="88"/>
      <c r="H49" s="145"/>
      <c r="I49" s="145"/>
      <c r="J49" s="87"/>
      <c r="K49" s="141"/>
      <c r="L49" s="1450"/>
      <c r="M49" s="1450"/>
      <c r="N49" s="1618"/>
      <c r="O49" s="1450"/>
      <c r="P49" s="1450"/>
      <c r="Q49" s="1450"/>
      <c r="R49" s="1450"/>
      <c r="S49" s="1450"/>
      <c r="T49" s="1450"/>
      <c r="U49" s="1450"/>
      <c r="V49" s="1450"/>
      <c r="W49" s="1450"/>
      <c r="X49" s="1448"/>
      <c r="Y49" s="1448"/>
      <c r="Z49" s="1448"/>
      <c r="AA49" s="1448"/>
      <c r="AB49" s="1448"/>
      <c r="AC49" s="1448"/>
      <c r="AD49" s="1448"/>
      <c r="AE49" s="1448"/>
      <c r="AF49" s="1448"/>
      <c r="AG49" s="1448"/>
      <c r="AH49" s="1448"/>
      <c r="AI49" s="1448"/>
      <c r="AJ49" s="1448"/>
      <c r="AK49" s="1448"/>
      <c r="AL49" s="1448"/>
      <c r="AM49" s="1448"/>
      <c r="AN49" s="1448"/>
      <c r="AO49" s="1448"/>
      <c r="AP49" s="1448"/>
      <c r="AQ49" s="1615"/>
      <c r="AR49" s="1615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CG49" s="40"/>
      <c r="CH49" s="40"/>
      <c r="CI49" s="40"/>
      <c r="CJ49" s="40"/>
    </row>
    <row r="50" spans="1:88" ht="31.35" customHeight="1" x14ac:dyDescent="0.2">
      <c r="A50" s="1390" t="s">
        <v>74</v>
      </c>
      <c r="B50" s="1390"/>
      <c r="C50" s="1390"/>
      <c r="D50" s="1390"/>
      <c r="E50" s="1390"/>
      <c r="F50" s="1390"/>
      <c r="G50" s="1391"/>
      <c r="H50" s="1391"/>
      <c r="I50" s="1391"/>
      <c r="J50" s="1391"/>
      <c r="K50" s="1391"/>
      <c r="L50" s="1391"/>
      <c r="M50" s="1391"/>
      <c r="N50" s="1391"/>
      <c r="O50" s="1392"/>
      <c r="P50" s="1390"/>
      <c r="Q50" s="1391"/>
      <c r="R50" s="1391"/>
      <c r="S50" s="1392"/>
      <c r="T50" s="1390"/>
      <c r="U50" s="1391"/>
      <c r="V50" s="1392"/>
      <c r="W50" s="1390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1448"/>
      <c r="AM50" s="1449"/>
      <c r="AN50" s="1449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CG50" s="40"/>
      <c r="CH50" s="40"/>
      <c r="CI50" s="40"/>
      <c r="CJ50" s="40"/>
    </row>
    <row r="51" spans="1:88" ht="16.350000000000001" customHeight="1" x14ac:dyDescent="0.2">
      <c r="A51" s="3737" t="s">
        <v>75</v>
      </c>
      <c r="B51" s="3739" t="s">
        <v>32</v>
      </c>
      <c r="C51" s="3319"/>
      <c r="D51" s="3657"/>
      <c r="E51" s="3740" t="s">
        <v>5</v>
      </c>
      <c r="F51" s="3741"/>
      <c r="G51" s="3741"/>
      <c r="H51" s="3741"/>
      <c r="I51" s="3741"/>
      <c r="J51" s="3741"/>
      <c r="K51" s="3741"/>
      <c r="L51" s="3741"/>
      <c r="M51" s="3741"/>
      <c r="N51" s="3741"/>
      <c r="O51" s="3741"/>
      <c r="P51" s="3741"/>
      <c r="Q51" s="3741"/>
      <c r="R51" s="3741"/>
      <c r="S51" s="3741"/>
      <c r="T51" s="3741"/>
      <c r="U51" s="3741"/>
      <c r="V51" s="3742"/>
      <c r="W51" s="3590" t="s">
        <v>6</v>
      </c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CG51" s="40"/>
      <c r="CH51" s="40"/>
      <c r="CI51" s="40"/>
      <c r="CJ51" s="40"/>
    </row>
    <row r="52" spans="1:88" ht="16.350000000000001" customHeight="1" x14ac:dyDescent="0.2">
      <c r="A52" s="2888"/>
      <c r="B52" s="3051"/>
      <c r="C52" s="2993"/>
      <c r="D52" s="3047"/>
      <c r="E52" s="3590" t="s">
        <v>11</v>
      </c>
      <c r="F52" s="3319" t="s">
        <v>12</v>
      </c>
      <c r="G52" s="3590" t="s">
        <v>13</v>
      </c>
      <c r="H52" s="3319" t="s">
        <v>14</v>
      </c>
      <c r="I52" s="3590" t="s">
        <v>15</v>
      </c>
      <c r="J52" s="3319" t="s">
        <v>16</v>
      </c>
      <c r="K52" s="3590" t="s">
        <v>17</v>
      </c>
      <c r="L52" s="3319" t="s">
        <v>18</v>
      </c>
      <c r="M52" s="3590" t="s">
        <v>19</v>
      </c>
      <c r="N52" s="3319" t="s">
        <v>20</v>
      </c>
      <c r="O52" s="3590" t="s">
        <v>21</v>
      </c>
      <c r="P52" s="3319" t="s">
        <v>22</v>
      </c>
      <c r="Q52" s="3590" t="s">
        <v>23</v>
      </c>
      <c r="R52" s="3319" t="s">
        <v>24</v>
      </c>
      <c r="S52" s="3590" t="s">
        <v>25</v>
      </c>
      <c r="T52" s="3319" t="s">
        <v>26</v>
      </c>
      <c r="U52" s="3590" t="s">
        <v>27</v>
      </c>
      <c r="V52" s="3657" t="s">
        <v>28</v>
      </c>
      <c r="W52" s="2871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CG52" s="40"/>
      <c r="CH52" s="40"/>
      <c r="CI52" s="40"/>
      <c r="CJ52" s="40"/>
    </row>
    <row r="53" spans="1:88" ht="16.350000000000001" customHeight="1" x14ac:dyDescent="0.2">
      <c r="A53" s="3738"/>
      <c r="B53" s="1620" t="s">
        <v>29</v>
      </c>
      <c r="C53" s="1395" t="s">
        <v>30</v>
      </c>
      <c r="D53" s="1620" t="s">
        <v>31</v>
      </c>
      <c r="E53" s="3696"/>
      <c r="F53" s="2993"/>
      <c r="G53" s="3696"/>
      <c r="H53" s="2993"/>
      <c r="I53" s="3696"/>
      <c r="J53" s="2993"/>
      <c r="K53" s="3696"/>
      <c r="L53" s="2993"/>
      <c r="M53" s="3696"/>
      <c r="N53" s="2993"/>
      <c r="O53" s="3696"/>
      <c r="P53" s="2993"/>
      <c r="Q53" s="3696"/>
      <c r="R53" s="2993"/>
      <c r="S53" s="3696"/>
      <c r="T53" s="2993"/>
      <c r="U53" s="3696"/>
      <c r="V53" s="3047"/>
      <c r="W53" s="3696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CG53" s="40"/>
      <c r="CH53" s="40"/>
      <c r="CI53" s="40"/>
      <c r="CJ53" s="40"/>
    </row>
    <row r="54" spans="1:88" ht="16.350000000000001" customHeight="1" x14ac:dyDescent="0.2">
      <c r="A54" s="1621" t="s">
        <v>76</v>
      </c>
      <c r="B54" s="1622">
        <f>SUM(B55:B56)</f>
        <v>0</v>
      </c>
      <c r="C54" s="1623">
        <f>SUM(C55:C56)</f>
        <v>0</v>
      </c>
      <c r="D54" s="1624">
        <f t="shared" ref="D54:W54" si="5">SUM(D55:D56)</f>
        <v>0</v>
      </c>
      <c r="E54" s="1606">
        <f t="shared" si="5"/>
        <v>0</v>
      </c>
      <c r="F54" s="1625">
        <f t="shared" si="5"/>
        <v>0</v>
      </c>
      <c r="G54" s="1606">
        <f t="shared" si="5"/>
        <v>0</v>
      </c>
      <c r="H54" s="1625">
        <f t="shared" si="5"/>
        <v>0</v>
      </c>
      <c r="I54" s="1606">
        <f t="shared" si="5"/>
        <v>0</v>
      </c>
      <c r="J54" s="1625">
        <f t="shared" si="5"/>
        <v>0</v>
      </c>
      <c r="K54" s="1606">
        <f t="shared" si="5"/>
        <v>0</v>
      </c>
      <c r="L54" s="1625">
        <f t="shared" si="5"/>
        <v>0</v>
      </c>
      <c r="M54" s="1606">
        <f t="shared" si="5"/>
        <v>0</v>
      </c>
      <c r="N54" s="1625">
        <f t="shared" si="5"/>
        <v>0</v>
      </c>
      <c r="O54" s="1606">
        <f t="shared" si="5"/>
        <v>0</v>
      </c>
      <c r="P54" s="1625">
        <f t="shared" si="5"/>
        <v>0</v>
      </c>
      <c r="Q54" s="1606">
        <f t="shared" si="5"/>
        <v>0</v>
      </c>
      <c r="R54" s="1625">
        <f t="shared" si="5"/>
        <v>0</v>
      </c>
      <c r="S54" s="1606">
        <f t="shared" si="5"/>
        <v>0</v>
      </c>
      <c r="T54" s="1625">
        <f t="shared" si="5"/>
        <v>0</v>
      </c>
      <c r="U54" s="1606">
        <f t="shared" si="5"/>
        <v>0</v>
      </c>
      <c r="V54" s="1625">
        <f t="shared" si="5"/>
        <v>0</v>
      </c>
      <c r="W54" s="1606">
        <f t="shared" si="5"/>
        <v>0</v>
      </c>
      <c r="X54" s="100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CG54" s="40">
        <v>0</v>
      </c>
      <c r="CH54" s="40">
        <v>0</v>
      </c>
      <c r="CI54" s="40">
        <v>0</v>
      </c>
      <c r="CJ54" s="40"/>
    </row>
    <row r="55" spans="1:88" ht="16.350000000000001" customHeight="1" x14ac:dyDescent="0.2">
      <c r="A55" s="53" t="s">
        <v>72</v>
      </c>
      <c r="B55" s="158">
        <f>SUM(E55:V55)</f>
        <v>0</v>
      </c>
      <c r="C55" s="534"/>
      <c r="D55" s="1177"/>
      <c r="E55" s="161"/>
      <c r="F55" s="111"/>
      <c r="G55" s="161"/>
      <c r="H55" s="111"/>
      <c r="I55" s="161"/>
      <c r="J55" s="111"/>
      <c r="K55" s="161"/>
      <c r="L55" s="111"/>
      <c r="M55" s="161"/>
      <c r="N55" s="111"/>
      <c r="O55" s="161"/>
      <c r="P55" s="111"/>
      <c r="Q55" s="161"/>
      <c r="R55" s="111"/>
      <c r="S55" s="161"/>
      <c r="T55" s="111"/>
      <c r="U55" s="161"/>
      <c r="V55" s="111"/>
      <c r="W55" s="161"/>
      <c r="X55" s="162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8"/>
      <c r="AK55" s="8"/>
      <c r="CA55" s="39"/>
      <c r="CC55" s="39"/>
      <c r="CG55" s="40">
        <v>0</v>
      </c>
      <c r="CH55" s="40">
        <v>0</v>
      </c>
      <c r="CI55" s="40">
        <v>0</v>
      </c>
      <c r="CJ55" s="40"/>
    </row>
    <row r="56" spans="1:88" ht="16.350000000000001" customHeight="1" x14ac:dyDescent="0.2">
      <c r="A56" s="163" t="s">
        <v>77</v>
      </c>
      <c r="B56" s="164">
        <f>SUM(E56:V56)</f>
        <v>0</v>
      </c>
      <c r="C56" s="1178"/>
      <c r="D56" s="1179"/>
      <c r="E56" s="167"/>
      <c r="F56" s="127"/>
      <c r="G56" s="167"/>
      <c r="H56" s="127"/>
      <c r="I56" s="167"/>
      <c r="J56" s="127"/>
      <c r="K56" s="167"/>
      <c r="L56" s="127"/>
      <c r="M56" s="167"/>
      <c r="N56" s="127"/>
      <c r="O56" s="167"/>
      <c r="P56" s="127"/>
      <c r="Q56" s="167"/>
      <c r="R56" s="127"/>
      <c r="S56" s="167"/>
      <c r="T56" s="127"/>
      <c r="U56" s="167"/>
      <c r="V56" s="127"/>
      <c r="W56" s="167"/>
      <c r="X56" s="162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8"/>
      <c r="AK56" s="8"/>
      <c r="CG56" s="40">
        <v>0</v>
      </c>
      <c r="CH56" s="40">
        <v>0</v>
      </c>
      <c r="CI56" s="40">
        <v>0</v>
      </c>
      <c r="CJ56" s="40"/>
    </row>
    <row r="57" spans="1:88" ht="16.350000000000001" customHeight="1" x14ac:dyDescent="0.2">
      <c r="A57" s="168" t="s">
        <v>78</v>
      </c>
      <c r="B57" s="169">
        <f>SUM(B58:B59)</f>
        <v>0</v>
      </c>
      <c r="C57" s="170">
        <f t="shared" ref="C57:W57" si="6">SUM(C58:C59)</f>
        <v>0</v>
      </c>
      <c r="D57" s="171">
        <f t="shared" si="6"/>
        <v>0</v>
      </c>
      <c r="E57" s="114">
        <f t="shared" si="6"/>
        <v>0</v>
      </c>
      <c r="F57" s="172">
        <f t="shared" si="6"/>
        <v>0</v>
      </c>
      <c r="G57" s="114">
        <f t="shared" si="6"/>
        <v>0</v>
      </c>
      <c r="H57" s="172">
        <f t="shared" si="6"/>
        <v>0</v>
      </c>
      <c r="I57" s="114">
        <f t="shared" si="6"/>
        <v>0</v>
      </c>
      <c r="J57" s="172">
        <f t="shared" si="6"/>
        <v>0</v>
      </c>
      <c r="K57" s="114">
        <f t="shared" si="6"/>
        <v>0</v>
      </c>
      <c r="L57" s="172">
        <f t="shared" si="6"/>
        <v>0</v>
      </c>
      <c r="M57" s="114">
        <f t="shared" si="6"/>
        <v>0</v>
      </c>
      <c r="N57" s="172">
        <f t="shared" si="6"/>
        <v>0</v>
      </c>
      <c r="O57" s="114">
        <f t="shared" si="6"/>
        <v>0</v>
      </c>
      <c r="P57" s="172">
        <f t="shared" si="6"/>
        <v>0</v>
      </c>
      <c r="Q57" s="114">
        <f t="shared" si="6"/>
        <v>0</v>
      </c>
      <c r="R57" s="172">
        <f t="shared" si="6"/>
        <v>0</v>
      </c>
      <c r="S57" s="114">
        <f t="shared" si="6"/>
        <v>0</v>
      </c>
      <c r="T57" s="172">
        <f t="shared" si="6"/>
        <v>0</v>
      </c>
      <c r="U57" s="114">
        <f t="shared" si="6"/>
        <v>0</v>
      </c>
      <c r="V57" s="172">
        <f t="shared" si="6"/>
        <v>0</v>
      </c>
      <c r="W57" s="1606">
        <f t="shared" si="6"/>
        <v>0</v>
      </c>
      <c r="X57" s="100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CG57" s="40">
        <v>0</v>
      </c>
      <c r="CH57" s="40">
        <v>0</v>
      </c>
      <c r="CI57" s="40">
        <v>0</v>
      </c>
      <c r="CJ57" s="40"/>
    </row>
    <row r="58" spans="1:88" ht="16.350000000000001" customHeight="1" x14ac:dyDescent="0.2">
      <c r="A58" s="53" t="s">
        <v>72</v>
      </c>
      <c r="B58" s="158">
        <f>SUM(E58:V58)</f>
        <v>0</v>
      </c>
      <c r="C58" s="534"/>
      <c r="D58" s="1177"/>
      <c r="E58" s="161"/>
      <c r="F58" s="111"/>
      <c r="G58" s="161"/>
      <c r="H58" s="111"/>
      <c r="I58" s="161"/>
      <c r="J58" s="111"/>
      <c r="K58" s="161"/>
      <c r="L58" s="111"/>
      <c r="M58" s="161"/>
      <c r="N58" s="111"/>
      <c r="O58" s="161"/>
      <c r="P58" s="111"/>
      <c r="Q58" s="161"/>
      <c r="R58" s="111"/>
      <c r="S58" s="161"/>
      <c r="T58" s="111"/>
      <c r="U58" s="161"/>
      <c r="V58" s="111"/>
      <c r="W58" s="161"/>
      <c r="X58" s="162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8"/>
      <c r="AK58" s="8"/>
      <c r="CG58" s="40">
        <v>0</v>
      </c>
      <c r="CH58" s="40">
        <v>0</v>
      </c>
      <c r="CI58" s="40">
        <v>0</v>
      </c>
      <c r="CJ58" s="40"/>
    </row>
    <row r="59" spans="1:88" ht="16.350000000000001" customHeight="1" x14ac:dyDescent="0.2">
      <c r="A59" s="163" t="s">
        <v>77</v>
      </c>
      <c r="B59" s="164">
        <f>SUM(E59:V59)</f>
        <v>0</v>
      </c>
      <c r="C59" s="1178"/>
      <c r="D59" s="1178"/>
      <c r="E59" s="167"/>
      <c r="F59" s="127"/>
      <c r="G59" s="167"/>
      <c r="H59" s="127"/>
      <c r="I59" s="167"/>
      <c r="J59" s="127"/>
      <c r="K59" s="167"/>
      <c r="L59" s="127"/>
      <c r="M59" s="167"/>
      <c r="N59" s="127"/>
      <c r="O59" s="167"/>
      <c r="P59" s="127"/>
      <c r="Q59" s="167"/>
      <c r="R59" s="127"/>
      <c r="S59" s="167"/>
      <c r="T59" s="127"/>
      <c r="U59" s="167"/>
      <c r="V59" s="127"/>
      <c r="W59" s="167"/>
      <c r="X59" s="162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8"/>
      <c r="AK59" s="8"/>
      <c r="CG59" s="40">
        <v>0</v>
      </c>
      <c r="CH59" s="40">
        <v>0</v>
      </c>
      <c r="CI59" s="40">
        <v>0</v>
      </c>
      <c r="CJ59" s="40"/>
    </row>
    <row r="60" spans="1:88" ht="31.35" customHeight="1" x14ac:dyDescent="0.2">
      <c r="A60" s="1390" t="s">
        <v>79</v>
      </c>
      <c r="B60" s="1390"/>
      <c r="C60" s="1390"/>
      <c r="D60" s="1390"/>
      <c r="E60" s="1390"/>
      <c r="F60" s="9"/>
      <c r="G60" s="9"/>
      <c r="H60" s="173"/>
      <c r="I60" s="173"/>
      <c r="J60" s="436"/>
      <c r="K60" s="437"/>
      <c r="L60" s="1626"/>
      <c r="M60" s="437"/>
      <c r="N60" s="6"/>
      <c r="O60" s="6"/>
      <c r="P60" s="6"/>
      <c r="Q60" s="6"/>
      <c r="R60" s="6"/>
      <c r="S60" s="6"/>
      <c r="T60" s="6"/>
      <c r="U60" s="6"/>
      <c r="V60" s="6"/>
      <c r="W60" s="6"/>
      <c r="X60" s="177"/>
      <c r="Y60" s="177"/>
      <c r="Z60" s="177"/>
      <c r="AA60" s="1627"/>
      <c r="AB60" s="1628"/>
      <c r="AC60" s="1627"/>
      <c r="AD60" s="177"/>
      <c r="AE60" s="1628"/>
      <c r="AF60" s="1627"/>
      <c r="AG60" s="1627"/>
      <c r="AH60" s="1627"/>
      <c r="AI60" s="1628"/>
      <c r="AJ60" s="100"/>
      <c r="AK60" s="180"/>
      <c r="AL60" s="1448"/>
      <c r="AM60" s="1449"/>
      <c r="AN60" s="1449"/>
      <c r="CG60" s="40"/>
      <c r="CH60" s="40"/>
      <c r="CI60" s="40"/>
      <c r="CJ60" s="40"/>
    </row>
    <row r="61" spans="1:88" ht="16.350000000000001" customHeight="1" x14ac:dyDescent="0.2">
      <c r="A61" s="3744" t="s">
        <v>75</v>
      </c>
      <c r="B61" s="3598" t="s">
        <v>80</v>
      </c>
      <c r="C61" s="3599"/>
      <c r="D61" s="3598" t="s">
        <v>81</v>
      </c>
      <c r="E61" s="3602"/>
      <c r="F61" s="3590" t="s">
        <v>82</v>
      </c>
      <c r="G61" s="3590"/>
      <c r="H61" s="100"/>
      <c r="I61" s="100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128"/>
      <c r="V61" s="1629"/>
      <c r="W61" s="128"/>
      <c r="X61" s="1630"/>
      <c r="Y61" s="1630"/>
      <c r="Z61" s="1630"/>
      <c r="AA61" s="1627"/>
      <c r="AB61" s="1630"/>
      <c r="AC61" s="1627"/>
      <c r="AD61" s="1630"/>
      <c r="AE61" s="1627"/>
      <c r="AF61" s="1627"/>
      <c r="AG61" s="438"/>
      <c r="AH61" s="1627"/>
      <c r="AI61" s="438"/>
      <c r="AJ61" s="1630"/>
      <c r="AK61" s="438"/>
      <c r="AL61" s="442"/>
      <c r="AM61" s="1631"/>
      <c r="AN61" s="1631"/>
      <c r="CG61" s="40"/>
      <c r="CH61" s="40"/>
      <c r="CI61" s="40"/>
      <c r="CJ61" s="40"/>
    </row>
    <row r="62" spans="1:88" ht="36" customHeight="1" x14ac:dyDescent="0.2">
      <c r="A62" s="3696"/>
      <c r="B62" s="435" t="s">
        <v>83</v>
      </c>
      <c r="C62" s="1632" t="s">
        <v>84</v>
      </c>
      <c r="D62" s="435" t="s">
        <v>83</v>
      </c>
      <c r="E62" s="1633" t="s">
        <v>84</v>
      </c>
      <c r="F62" s="435" t="s">
        <v>83</v>
      </c>
      <c r="G62" s="1346" t="s">
        <v>84</v>
      </c>
      <c r="H62" s="6" t="s">
        <v>85</v>
      </c>
      <c r="I62" s="6"/>
      <c r="J62" s="1634"/>
      <c r="K62" s="441"/>
      <c r="L62" s="441"/>
      <c r="M62" s="441"/>
      <c r="N62" s="441"/>
      <c r="O62" s="441"/>
      <c r="P62" s="441"/>
      <c r="Q62" s="439"/>
      <c r="R62" s="439"/>
      <c r="S62" s="439"/>
      <c r="T62" s="439"/>
      <c r="U62" s="439"/>
      <c r="V62" s="439"/>
      <c r="W62" s="439"/>
      <c r="X62" s="439"/>
      <c r="Y62" s="439"/>
      <c r="Z62" s="439"/>
      <c r="AA62" s="439"/>
      <c r="AB62" s="439"/>
      <c r="AC62" s="439"/>
      <c r="AD62" s="439"/>
      <c r="AE62" s="439"/>
      <c r="AF62" s="439"/>
      <c r="AG62" s="439"/>
      <c r="AH62" s="439"/>
      <c r="AI62" s="439"/>
      <c r="AJ62" s="439"/>
      <c r="AK62" s="439"/>
      <c r="AL62" s="439"/>
      <c r="AM62" s="439"/>
      <c r="AN62" s="439"/>
      <c r="AO62" s="439"/>
      <c r="AP62" s="441"/>
      <c r="AQ62" s="440"/>
      <c r="AR62" s="440"/>
      <c r="CG62" s="40"/>
      <c r="CH62" s="40"/>
      <c r="CI62" s="40"/>
      <c r="CJ62" s="40"/>
    </row>
    <row r="63" spans="1:88" ht="16.350000000000001" customHeight="1" x14ac:dyDescent="0.2">
      <c r="A63" s="1635" t="s">
        <v>86</v>
      </c>
      <c r="B63" s="1636"/>
      <c r="C63" s="1637"/>
      <c r="D63" s="1636"/>
      <c r="E63" s="1637"/>
      <c r="F63" s="65"/>
      <c r="G63" s="190"/>
      <c r="H63" s="162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438"/>
      <c r="U63" s="438"/>
      <c r="V63" s="439"/>
      <c r="W63" s="439"/>
      <c r="X63" s="439"/>
      <c r="Y63" s="439"/>
      <c r="Z63" s="439"/>
      <c r="AA63" s="439"/>
      <c r="AB63" s="439"/>
      <c r="AC63" s="439"/>
      <c r="AD63" s="439"/>
      <c r="AE63" s="439"/>
      <c r="AF63" s="439"/>
      <c r="AG63" s="439"/>
      <c r="AH63" s="439"/>
      <c r="AI63" s="439"/>
      <c r="AJ63" s="439"/>
      <c r="AK63" s="439"/>
      <c r="AL63" s="439"/>
      <c r="AM63" s="439"/>
      <c r="AN63" s="439"/>
      <c r="AO63" s="439"/>
      <c r="AP63" s="440"/>
      <c r="AQ63" s="440"/>
      <c r="AR63" s="440"/>
      <c r="CA63" s="39"/>
      <c r="CB63" s="39"/>
      <c r="CC63" s="39"/>
      <c r="CG63" s="40">
        <f>IF(B63&lt;C63,1,0)</f>
        <v>0</v>
      </c>
      <c r="CH63" s="40">
        <f>IF(D63&lt;E63,1,0)</f>
        <v>0</v>
      </c>
      <c r="CI63" s="40">
        <f>IF(F63&lt;G63,1,0)</f>
        <v>0</v>
      </c>
      <c r="CJ63" s="40"/>
    </row>
    <row r="64" spans="1:88" ht="25.35" customHeight="1" x14ac:dyDescent="0.2">
      <c r="A64" s="1638" t="s">
        <v>87</v>
      </c>
      <c r="B64" s="1639"/>
      <c r="C64" s="1640"/>
      <c r="D64" s="1639"/>
      <c r="E64" s="1640"/>
      <c r="F64" s="1639"/>
      <c r="G64" s="1641"/>
      <c r="H64" s="162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438"/>
      <c r="U64" s="438"/>
      <c r="V64" s="439"/>
      <c r="W64" s="439"/>
      <c r="X64" s="439"/>
      <c r="Y64" s="439"/>
      <c r="Z64" s="439"/>
      <c r="AA64" s="439"/>
      <c r="AB64" s="439"/>
      <c r="AC64" s="439"/>
      <c r="AD64" s="439"/>
      <c r="AE64" s="439"/>
      <c r="AF64" s="439"/>
      <c r="AG64" s="439"/>
      <c r="AH64" s="439"/>
      <c r="AI64" s="439"/>
      <c r="AJ64" s="439"/>
      <c r="AK64" s="439"/>
      <c r="AL64" s="439"/>
      <c r="AM64" s="439"/>
      <c r="AN64" s="439"/>
      <c r="AO64" s="439"/>
      <c r="AP64" s="440"/>
      <c r="AQ64" s="440"/>
      <c r="AR64" s="440"/>
      <c r="CA64" s="39"/>
      <c r="CB64" s="39"/>
      <c r="CC64" s="39"/>
      <c r="CG64" s="40">
        <f>IF(B64&lt;C64,1,0)</f>
        <v>0</v>
      </c>
      <c r="CH64" s="40">
        <f>IF(D64&lt;E64,1,0)</f>
        <v>0</v>
      </c>
      <c r="CI64" s="40">
        <f>IF(F64&lt;G64,1,0)</f>
        <v>0</v>
      </c>
      <c r="CJ64" s="40"/>
    </row>
    <row r="65" spans="1:88" ht="25.35" customHeight="1" x14ac:dyDescent="0.2">
      <c r="A65" s="9" t="s">
        <v>88</v>
      </c>
      <c r="B65" s="194"/>
      <c r="C65" s="194"/>
      <c r="D65" s="194"/>
      <c r="E65" s="194"/>
      <c r="F65" s="194"/>
      <c r="G65" s="194"/>
      <c r="H65" s="195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438"/>
      <c r="U65" s="438"/>
      <c r="V65" s="439"/>
      <c r="W65" s="439"/>
      <c r="X65" s="439"/>
      <c r="Y65" s="439"/>
      <c r="Z65" s="439"/>
      <c r="AA65" s="439"/>
      <c r="AB65" s="439"/>
      <c r="AC65" s="439"/>
      <c r="AD65" s="439"/>
      <c r="AE65" s="439"/>
      <c r="AF65" s="439"/>
      <c r="AG65" s="439"/>
      <c r="AH65" s="439"/>
      <c r="AI65" s="439"/>
      <c r="AJ65" s="439"/>
      <c r="AK65" s="439"/>
      <c r="AL65" s="439"/>
      <c r="AM65" s="439"/>
      <c r="AN65" s="439"/>
      <c r="AO65" s="439"/>
      <c r="AP65" s="440"/>
      <c r="AQ65" s="440"/>
      <c r="AR65" s="440"/>
      <c r="CA65" s="39"/>
      <c r="CB65" s="39"/>
      <c r="CC65" s="39"/>
      <c r="CG65" s="40"/>
      <c r="CH65" s="40"/>
      <c r="CI65" s="40"/>
      <c r="CJ65" s="40"/>
    </row>
    <row r="66" spans="1:88" ht="25.35" customHeight="1" x14ac:dyDescent="0.2">
      <c r="A66" s="3736" t="s">
        <v>75</v>
      </c>
      <c r="B66" s="3736" t="s">
        <v>89</v>
      </c>
      <c r="C66" s="3736"/>
      <c r="D66" s="3736" t="s">
        <v>90</v>
      </c>
      <c r="E66" s="3736"/>
      <c r="F66" s="194"/>
      <c r="G66" s="194"/>
      <c r="H66" s="195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1642"/>
      <c r="U66" s="1642"/>
      <c r="V66" s="1448"/>
      <c r="W66" s="1448"/>
      <c r="X66" s="1448"/>
      <c r="Y66" s="1448"/>
      <c r="Z66" s="1448"/>
      <c r="AA66" s="1448"/>
      <c r="AB66" s="1448"/>
      <c r="AC66" s="1448"/>
      <c r="AD66" s="1448"/>
      <c r="AE66" s="1448"/>
      <c r="AF66" s="1448"/>
      <c r="AG66" s="1448"/>
      <c r="AH66" s="1448"/>
      <c r="AI66" s="1448"/>
      <c r="AJ66" s="1448"/>
      <c r="AK66" s="1448"/>
      <c r="AL66" s="1448"/>
      <c r="AM66" s="1448"/>
      <c r="AN66" s="1448"/>
      <c r="AO66" s="1448"/>
      <c r="AP66" s="1449"/>
      <c r="AQ66" s="1449"/>
      <c r="AR66" s="1449"/>
      <c r="CA66" s="39"/>
      <c r="CB66" s="39"/>
      <c r="CC66" s="39"/>
      <c r="CG66" s="40"/>
      <c r="CH66" s="40"/>
      <c r="CI66" s="40"/>
      <c r="CJ66" s="40"/>
    </row>
    <row r="67" spans="1:88" ht="28.5" customHeight="1" x14ac:dyDescent="0.2">
      <c r="A67" s="3736"/>
      <c r="B67" s="1643" t="s">
        <v>91</v>
      </c>
      <c r="C67" s="1644" t="s">
        <v>84</v>
      </c>
      <c r="D67" s="1643" t="s">
        <v>91</v>
      </c>
      <c r="E67" s="1644" t="s">
        <v>84</v>
      </c>
      <c r="F67" s="194"/>
      <c r="G67" s="194"/>
      <c r="H67" s="195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1645"/>
      <c r="U67" s="1645"/>
      <c r="V67" s="1646"/>
      <c r="W67" s="1646"/>
      <c r="X67" s="1646"/>
      <c r="Y67" s="1646"/>
      <c r="Z67" s="1646"/>
      <c r="AA67" s="1646"/>
      <c r="AB67" s="1646"/>
      <c r="AC67" s="1646"/>
      <c r="AD67" s="1646"/>
      <c r="AE67" s="1646"/>
      <c r="AF67" s="1646"/>
      <c r="AG67" s="1646"/>
      <c r="AH67" s="1646"/>
      <c r="AI67" s="1646"/>
      <c r="AJ67" s="1646"/>
      <c r="AK67" s="1646"/>
      <c r="AL67" s="1646"/>
      <c r="AM67" s="1646"/>
      <c r="AN67" s="1646"/>
      <c r="AO67" s="1646"/>
      <c r="AP67" s="1647"/>
      <c r="AQ67" s="1647"/>
      <c r="AR67" s="1647"/>
      <c r="CA67" s="39"/>
      <c r="CB67" s="39"/>
      <c r="CC67" s="39"/>
      <c r="CG67" s="40"/>
      <c r="CH67" s="40"/>
      <c r="CI67" s="40"/>
      <c r="CJ67" s="40"/>
    </row>
    <row r="68" spans="1:88" ht="25.35" customHeight="1" x14ac:dyDescent="0.2">
      <c r="A68" s="1648" t="s">
        <v>86</v>
      </c>
      <c r="B68" s="1649"/>
      <c r="C68" s="1650"/>
      <c r="D68" s="1651"/>
      <c r="E68" s="1652"/>
      <c r="F68" s="194"/>
      <c r="G68" s="194"/>
      <c r="H68" s="195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1645"/>
      <c r="U68" s="1645"/>
      <c r="V68" s="1646"/>
      <c r="W68" s="1646"/>
      <c r="X68" s="1646"/>
      <c r="Y68" s="1646"/>
      <c r="Z68" s="1646"/>
      <c r="AA68" s="1646"/>
      <c r="AB68" s="1646"/>
      <c r="AC68" s="1646"/>
      <c r="AD68" s="1646"/>
      <c r="AE68" s="1646"/>
      <c r="AF68" s="1646"/>
      <c r="AG68" s="1646"/>
      <c r="AH68" s="1646"/>
      <c r="AI68" s="1646"/>
      <c r="AJ68" s="1646"/>
      <c r="AK68" s="1646"/>
      <c r="AL68" s="1646"/>
      <c r="AM68" s="1646"/>
      <c r="AN68" s="1646"/>
      <c r="AO68" s="1646"/>
      <c r="AP68" s="1647"/>
      <c r="AQ68" s="1647"/>
      <c r="AR68" s="1647"/>
      <c r="CA68" s="39"/>
      <c r="CB68" s="39"/>
      <c r="CC68" s="39"/>
      <c r="CG68" s="40"/>
      <c r="CH68" s="40"/>
      <c r="CI68" s="40"/>
      <c r="CJ68" s="40"/>
    </row>
    <row r="69" spans="1:88" ht="25.35" customHeight="1" x14ac:dyDescent="0.2">
      <c r="A69" s="206" t="s">
        <v>92</v>
      </c>
      <c r="B69" s="207"/>
      <c r="C69" s="208"/>
      <c r="D69" s="209"/>
      <c r="E69" s="210"/>
      <c r="F69" s="194"/>
      <c r="G69" s="194"/>
      <c r="H69" s="195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1645"/>
      <c r="U69" s="1645"/>
      <c r="V69" s="1646"/>
      <c r="W69" s="1646"/>
      <c r="X69" s="1646"/>
      <c r="Y69" s="1646"/>
      <c r="Z69" s="1646"/>
      <c r="AA69" s="1646"/>
      <c r="AB69" s="1646"/>
      <c r="AC69" s="1646"/>
      <c r="AD69" s="1646"/>
      <c r="AE69" s="1646"/>
      <c r="AF69" s="1646"/>
      <c r="AG69" s="1646"/>
      <c r="AH69" s="1646"/>
      <c r="AI69" s="1646"/>
      <c r="AJ69" s="1646"/>
      <c r="AK69" s="1646"/>
      <c r="AL69" s="1646"/>
      <c r="AM69" s="1646"/>
      <c r="AN69" s="1646"/>
      <c r="AO69" s="1646"/>
      <c r="AP69" s="1647"/>
      <c r="AQ69" s="1647"/>
      <c r="AR69" s="1647"/>
      <c r="CA69" s="39"/>
      <c r="CB69" s="39"/>
      <c r="CC69" s="39"/>
      <c r="CG69" s="40"/>
      <c r="CH69" s="40"/>
      <c r="CI69" s="40"/>
      <c r="CJ69" s="40"/>
    </row>
    <row r="70" spans="1:88" ht="31.35" customHeight="1" x14ac:dyDescent="0.2">
      <c r="A70" s="1390" t="s">
        <v>93</v>
      </c>
      <c r="B70" s="10"/>
      <c r="C70" s="10"/>
      <c r="D70" s="10"/>
      <c r="E70" s="211"/>
      <c r="F70" s="211"/>
      <c r="G70" s="211"/>
      <c r="H70" s="100"/>
      <c r="I70" s="100"/>
      <c r="J70" s="1645"/>
      <c r="K70" s="1645"/>
      <c r="L70" s="1645"/>
      <c r="M70" s="1645"/>
      <c r="N70" s="1645"/>
      <c r="O70" s="1645"/>
      <c r="P70" s="1645"/>
      <c r="Q70" s="1645"/>
      <c r="R70" s="1645"/>
      <c r="S70" s="1645"/>
      <c r="T70" s="1645"/>
      <c r="U70" s="1645"/>
      <c r="V70" s="1653"/>
      <c r="W70" s="1653"/>
      <c r="X70" s="1646"/>
      <c r="Y70" s="1646"/>
      <c r="Z70" s="1646"/>
      <c r="AA70" s="1646"/>
      <c r="AB70" s="1646"/>
      <c r="AC70" s="1646"/>
      <c r="AD70" s="1646"/>
      <c r="AE70" s="1646"/>
      <c r="AF70" s="1646"/>
      <c r="AG70" s="1646"/>
      <c r="AH70" s="1646"/>
      <c r="AI70" s="1646"/>
      <c r="AJ70" s="1646"/>
      <c r="AK70" s="1646"/>
      <c r="AL70" s="1646"/>
      <c r="AM70" s="1646"/>
      <c r="AN70" s="1646"/>
      <c r="AO70" s="1646"/>
      <c r="AP70" s="1647"/>
      <c r="AQ70" s="1647"/>
      <c r="AR70" s="1647"/>
      <c r="CG70" s="40"/>
      <c r="CH70" s="40"/>
      <c r="CI70" s="40"/>
      <c r="CJ70" s="40"/>
    </row>
    <row r="71" spans="1:88" ht="16.350000000000001" customHeight="1" x14ac:dyDescent="0.2">
      <c r="A71" s="1654" t="s">
        <v>49</v>
      </c>
      <c r="B71" s="1654" t="s">
        <v>32</v>
      </c>
      <c r="C71" s="214"/>
      <c r="D71" s="215"/>
      <c r="E71" s="215"/>
      <c r="F71" s="215"/>
      <c r="G71" s="215"/>
      <c r="H71" s="100"/>
      <c r="I71" s="100"/>
      <c r="J71" s="1645"/>
      <c r="K71" s="1645"/>
      <c r="L71" s="1655"/>
      <c r="M71" s="1655"/>
      <c r="N71" s="1645"/>
      <c r="O71" s="1645"/>
      <c r="P71" s="1645"/>
      <c r="Q71" s="1645"/>
      <c r="R71" s="1645"/>
      <c r="S71" s="1645"/>
      <c r="T71" s="1645"/>
      <c r="U71" s="1645"/>
      <c r="V71" s="1653"/>
      <c r="W71" s="1653"/>
      <c r="X71" s="1646"/>
      <c r="Y71" s="1646"/>
      <c r="Z71" s="1646"/>
      <c r="AA71" s="1646"/>
      <c r="AB71" s="1646"/>
      <c r="AC71" s="1646"/>
      <c r="AD71" s="1646"/>
      <c r="AE71" s="1646"/>
      <c r="AF71" s="1646"/>
      <c r="AG71" s="1646"/>
      <c r="AH71" s="1646"/>
      <c r="AI71" s="1646"/>
      <c r="AJ71" s="1646"/>
      <c r="AK71" s="1646"/>
      <c r="AL71" s="1646"/>
      <c r="AM71" s="1646"/>
      <c r="AN71" s="1646"/>
      <c r="AO71" s="1646"/>
      <c r="AP71" s="1647"/>
      <c r="AQ71" s="1647"/>
      <c r="AR71" s="1647"/>
      <c r="CG71" s="40"/>
      <c r="CH71" s="40"/>
      <c r="CI71" s="40"/>
      <c r="CJ71" s="40"/>
    </row>
    <row r="72" spans="1:88" ht="16.350000000000001" customHeight="1" x14ac:dyDescent="0.2">
      <c r="A72" s="1656" t="s">
        <v>72</v>
      </c>
      <c r="B72" s="1657"/>
      <c r="C72" s="214"/>
      <c r="D72" s="215"/>
      <c r="E72" s="215"/>
      <c r="F72" s="215"/>
      <c r="G72" s="215"/>
      <c r="H72" s="6"/>
      <c r="I72" s="128"/>
      <c r="J72" s="1653"/>
      <c r="K72" s="1653"/>
      <c r="L72" s="1658"/>
      <c r="M72" s="1658"/>
      <c r="N72" s="1653"/>
      <c r="O72" s="1653"/>
      <c r="P72" s="1653"/>
      <c r="Q72" s="1653"/>
      <c r="R72" s="1653"/>
      <c r="S72" s="1653"/>
      <c r="T72" s="1653"/>
      <c r="U72" s="1653"/>
      <c r="V72" s="1653"/>
      <c r="W72" s="1653"/>
      <c r="X72" s="1646"/>
      <c r="Y72" s="1646"/>
      <c r="Z72" s="1646"/>
      <c r="AA72" s="1646"/>
      <c r="AB72" s="1646"/>
      <c r="AC72" s="1646"/>
      <c r="AD72" s="1646"/>
      <c r="AE72" s="1646"/>
      <c r="AF72" s="1646"/>
      <c r="AG72" s="1646"/>
      <c r="AH72" s="1646"/>
      <c r="AI72" s="1646"/>
      <c r="AJ72" s="1646"/>
      <c r="AK72" s="1646"/>
      <c r="AL72" s="1646"/>
      <c r="AM72" s="1646"/>
      <c r="AN72" s="1646"/>
      <c r="AO72" s="1646"/>
      <c r="AP72" s="1647"/>
      <c r="AQ72" s="1647"/>
      <c r="AR72" s="1647"/>
      <c r="CG72" s="40"/>
      <c r="CH72" s="40"/>
      <c r="CI72" s="40"/>
      <c r="CJ72" s="40"/>
    </row>
    <row r="73" spans="1:88" ht="16.350000000000001" customHeight="1" x14ac:dyDescent="0.2">
      <c r="A73" s="82" t="s">
        <v>94</v>
      </c>
      <c r="B73" s="93"/>
      <c r="C73" s="9"/>
      <c r="D73" s="220"/>
      <c r="E73" s="9"/>
      <c r="F73" s="1659"/>
      <c r="G73" s="222"/>
      <c r="H73" s="6"/>
      <c r="I73" s="6"/>
      <c r="J73" s="1653"/>
      <c r="K73" s="1653"/>
      <c r="L73" s="1653"/>
      <c r="M73" s="1653"/>
      <c r="N73" s="1653"/>
      <c r="O73" s="1653"/>
      <c r="P73" s="1653"/>
      <c r="Q73" s="1653"/>
      <c r="R73" s="1653"/>
      <c r="S73" s="1653"/>
      <c r="T73" s="1653"/>
      <c r="U73" s="1653"/>
      <c r="V73" s="1653"/>
      <c r="W73" s="1653"/>
      <c r="X73" s="1646"/>
      <c r="Y73" s="1646"/>
      <c r="Z73" s="1646"/>
      <c r="AA73" s="1646"/>
      <c r="AB73" s="1646"/>
      <c r="AC73" s="1646"/>
      <c r="AD73" s="1646"/>
      <c r="AE73" s="1646"/>
      <c r="AF73" s="1646"/>
      <c r="AG73" s="1646"/>
      <c r="AH73" s="1646"/>
      <c r="AI73" s="1646"/>
      <c r="AJ73" s="1646"/>
      <c r="AK73" s="1646"/>
      <c r="AL73" s="1646"/>
      <c r="AM73" s="1646"/>
      <c r="AN73" s="1646"/>
      <c r="AO73" s="1646"/>
      <c r="AP73" s="1647"/>
      <c r="AQ73" s="1647"/>
      <c r="AR73" s="1647"/>
      <c r="CG73" s="40"/>
      <c r="CH73" s="40"/>
      <c r="CI73" s="40"/>
      <c r="CJ73" s="40"/>
    </row>
    <row r="74" spans="1:88" ht="31.35" customHeight="1" x14ac:dyDescent="0.2">
      <c r="A74" s="9" t="s">
        <v>95</v>
      </c>
      <c r="B74" s="9"/>
      <c r="C74" s="1660"/>
      <c r="D74" s="1660"/>
      <c r="E74" s="6"/>
      <c r="F74" s="6"/>
      <c r="G74" s="6"/>
      <c r="H74" s="6"/>
      <c r="I74" s="6"/>
      <c r="J74" s="1653"/>
      <c r="K74" s="1653"/>
      <c r="L74" s="1653"/>
      <c r="M74" s="1653"/>
      <c r="N74" s="1653"/>
      <c r="O74" s="1653"/>
      <c r="P74" s="1653"/>
      <c r="Q74" s="1653"/>
      <c r="R74" s="1653"/>
      <c r="S74" s="1653"/>
      <c r="T74" s="1653"/>
      <c r="U74" s="1653"/>
      <c r="V74" s="1653"/>
      <c r="W74" s="1661"/>
      <c r="X74" s="1646"/>
      <c r="Y74" s="1646"/>
      <c r="Z74" s="1646"/>
      <c r="AA74" s="1646"/>
      <c r="AB74" s="1646"/>
      <c r="AC74" s="1646"/>
      <c r="AD74" s="1646"/>
      <c r="AE74" s="1646"/>
      <c r="AF74" s="1662"/>
      <c r="AG74" s="1646"/>
      <c r="AH74" s="1663"/>
      <c r="AI74" s="1646"/>
      <c r="AJ74" s="1646"/>
      <c r="AK74" s="1646"/>
      <c r="AL74" s="1646"/>
      <c r="AM74" s="1646"/>
      <c r="AN74" s="1646"/>
      <c r="AO74" s="1646"/>
      <c r="AP74" s="1647"/>
      <c r="AQ74" s="1647"/>
      <c r="AR74" s="1647"/>
      <c r="CG74" s="40"/>
      <c r="CH74" s="40"/>
      <c r="CI74" s="40"/>
      <c r="CJ74" s="40"/>
    </row>
    <row r="75" spans="1:88" ht="16.350000000000001" customHeight="1" x14ac:dyDescent="0.2">
      <c r="A75" s="3743" t="s">
        <v>96</v>
      </c>
      <c r="B75" s="3744" t="s">
        <v>32</v>
      </c>
      <c r="C75" s="3745" t="s">
        <v>97</v>
      </c>
      <c r="D75" s="3746" t="s">
        <v>98</v>
      </c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1664"/>
      <c r="Y75" s="1664"/>
      <c r="Z75" s="1664"/>
      <c r="AA75" s="1664"/>
      <c r="AB75" s="1664"/>
      <c r="AC75" s="1664"/>
      <c r="AD75" s="1664"/>
      <c r="AE75" s="1664"/>
      <c r="AF75" s="1665"/>
      <c r="AG75" s="1664"/>
      <c r="AH75" s="1664"/>
      <c r="AI75" s="1664"/>
      <c r="AJ75" s="1664"/>
      <c r="AK75" s="1664"/>
      <c r="AL75" s="1664"/>
      <c r="AM75" s="1664"/>
      <c r="AN75" s="1664"/>
      <c r="AO75" s="1664"/>
      <c r="AP75" s="1666"/>
      <c r="AQ75" s="1666"/>
      <c r="AR75" s="1666"/>
      <c r="CG75" s="40"/>
      <c r="CH75" s="40"/>
      <c r="CI75" s="40"/>
      <c r="CJ75" s="40"/>
    </row>
    <row r="76" spans="1:88" ht="16.350000000000001" customHeight="1" x14ac:dyDescent="0.2">
      <c r="A76" s="3738"/>
      <c r="B76" s="3696"/>
      <c r="C76" s="3066"/>
      <c r="D76" s="3068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1664"/>
      <c r="Y76" s="1664"/>
      <c r="Z76" s="1664"/>
      <c r="AA76" s="1664"/>
      <c r="AB76" s="1664"/>
      <c r="AC76" s="1664"/>
      <c r="AD76" s="1664"/>
      <c r="AE76" s="1664"/>
      <c r="AF76" s="1667"/>
      <c r="AG76" s="1668"/>
      <c r="AH76" s="1668"/>
      <c r="AI76" s="1664"/>
      <c r="AJ76" s="1664"/>
      <c r="AK76" s="1664"/>
      <c r="AL76" s="1664"/>
      <c r="AM76" s="1664"/>
      <c r="AN76" s="1664"/>
      <c r="AO76" s="1664"/>
      <c r="AP76" s="1666"/>
      <c r="AQ76" s="1666"/>
      <c r="AR76" s="1666"/>
      <c r="CG76" s="40"/>
      <c r="CH76" s="40"/>
      <c r="CI76" s="40"/>
      <c r="CJ76" s="40"/>
    </row>
    <row r="77" spans="1:88" ht="25.5" customHeight="1" x14ac:dyDescent="0.2">
      <c r="A77" s="1669" t="s">
        <v>99</v>
      </c>
      <c r="B77" s="230">
        <f>SUM(C77:D77)</f>
        <v>0</v>
      </c>
      <c r="C77" s="1670"/>
      <c r="D77" s="1671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1672"/>
      <c r="AJ77" s="1672"/>
      <c r="AK77" s="1672"/>
      <c r="AL77" s="1672"/>
      <c r="AM77" s="1672"/>
      <c r="AN77" s="1672"/>
      <c r="AO77" s="1672"/>
      <c r="AP77" s="1666"/>
      <c r="AQ77" s="1666"/>
      <c r="AR77" s="1666"/>
      <c r="CG77" s="40"/>
      <c r="CH77" s="40"/>
      <c r="CI77" s="40"/>
      <c r="CJ77" s="40"/>
    </row>
    <row r="78" spans="1:88" ht="31.35" customHeight="1" x14ac:dyDescent="0.2">
      <c r="A78" s="2956" t="s">
        <v>100</v>
      </c>
      <c r="B78" s="2956"/>
      <c r="C78" s="2956"/>
      <c r="D78" s="2956"/>
      <c r="E78" s="2956"/>
      <c r="F78" s="2956"/>
      <c r="G78" s="2956"/>
      <c r="H78" s="10"/>
      <c r="I78" s="10"/>
      <c r="J78" s="10"/>
      <c r="K78" s="10"/>
      <c r="L78" s="10"/>
      <c r="M78" s="10"/>
      <c r="N78" s="6"/>
      <c r="O78" s="6"/>
      <c r="P78" s="6"/>
      <c r="Q78" s="233"/>
      <c r="R78" s="233"/>
      <c r="S78" s="233"/>
      <c r="T78" s="233"/>
      <c r="U78" s="233"/>
      <c r="V78" s="233"/>
      <c r="W78" s="6"/>
      <c r="X78" s="233"/>
      <c r="Y78" s="233"/>
      <c r="Z78" s="234"/>
      <c r="AA78" s="1673"/>
      <c r="AB78" s="1673"/>
      <c r="AC78" s="1673"/>
      <c r="AD78" s="1673"/>
      <c r="AE78" s="1674"/>
      <c r="AF78" s="1674"/>
      <c r="AG78" s="1674"/>
      <c r="AH78" s="1675"/>
      <c r="AI78" s="1666"/>
      <c r="AJ78" s="1666"/>
      <c r="AK78" s="1666"/>
      <c r="AL78" s="1666"/>
      <c r="AM78" s="1666"/>
      <c r="AN78" s="1666"/>
      <c r="AO78" s="1666"/>
      <c r="AP78" s="1666"/>
      <c r="AQ78" s="1666"/>
      <c r="AR78" s="1666"/>
      <c r="CG78" s="40"/>
      <c r="CH78" s="40"/>
      <c r="CI78" s="40"/>
      <c r="CJ78" s="40"/>
    </row>
    <row r="79" spans="1:88" ht="16.350000000000001" customHeight="1" x14ac:dyDescent="0.2">
      <c r="A79" s="3730" t="s">
        <v>49</v>
      </c>
      <c r="B79" s="3732" t="s">
        <v>101</v>
      </c>
      <c r="C79" s="3732" t="s">
        <v>32</v>
      </c>
      <c r="D79" s="3319"/>
      <c r="E79" s="3657"/>
      <c r="F79" s="3733" t="s">
        <v>5</v>
      </c>
      <c r="G79" s="3734"/>
      <c r="H79" s="3734"/>
      <c r="I79" s="3734"/>
      <c r="J79" s="3734"/>
      <c r="K79" s="3734"/>
      <c r="L79" s="3734"/>
      <c r="M79" s="3734"/>
      <c r="N79" s="3734"/>
      <c r="O79" s="3734"/>
      <c r="P79" s="3734"/>
      <c r="Q79" s="3734"/>
      <c r="R79" s="3734"/>
      <c r="S79" s="3734"/>
      <c r="T79" s="3734"/>
      <c r="U79" s="3734"/>
      <c r="V79" s="3734"/>
      <c r="W79" s="3734"/>
      <c r="X79" s="3734"/>
      <c r="Y79" s="3734"/>
      <c r="Z79" s="3734"/>
      <c r="AA79" s="3734"/>
      <c r="AB79" s="3734"/>
      <c r="AC79" s="3734"/>
      <c r="AD79" s="3734"/>
      <c r="AE79" s="3734"/>
      <c r="AF79" s="3734"/>
      <c r="AG79" s="3734"/>
      <c r="AH79" s="3734"/>
      <c r="AI79" s="3735"/>
      <c r="AJ79" s="3729" t="s">
        <v>102</v>
      </c>
      <c r="AK79" s="3657" t="s">
        <v>103</v>
      </c>
      <c r="AL79" s="1676"/>
      <c r="AM79" s="1676"/>
      <c r="AN79" s="1676"/>
      <c r="AO79" s="1676"/>
      <c r="AP79" s="1676"/>
      <c r="AQ79" s="1676"/>
      <c r="AR79" s="1676"/>
      <c r="AS79" s="1677"/>
      <c r="AT79" s="1677"/>
      <c r="BX79" s="2"/>
      <c r="BY79" s="2"/>
      <c r="BZ79" s="3"/>
      <c r="CG79" s="40"/>
      <c r="CH79" s="40"/>
      <c r="CI79" s="40"/>
      <c r="CJ79" s="40"/>
    </row>
    <row r="80" spans="1:88" ht="16.350000000000001" customHeight="1" x14ac:dyDescent="0.2">
      <c r="A80" s="2958"/>
      <c r="B80" s="2890"/>
      <c r="C80" s="3051"/>
      <c r="D80" s="2993"/>
      <c r="E80" s="3047"/>
      <c r="F80" s="3706" t="s">
        <v>104</v>
      </c>
      <c r="G80" s="3709"/>
      <c r="H80" s="3706" t="s">
        <v>105</v>
      </c>
      <c r="I80" s="3709"/>
      <c r="J80" s="3706" t="s">
        <v>13</v>
      </c>
      <c r="K80" s="3709"/>
      <c r="L80" s="3706" t="s">
        <v>14</v>
      </c>
      <c r="M80" s="3709"/>
      <c r="N80" s="3706" t="s">
        <v>106</v>
      </c>
      <c r="O80" s="3709"/>
      <c r="P80" s="3706">
        <v>19</v>
      </c>
      <c r="Q80" s="3709"/>
      <c r="R80" s="3706" t="s">
        <v>16</v>
      </c>
      <c r="S80" s="3709"/>
      <c r="T80" s="3706" t="s">
        <v>17</v>
      </c>
      <c r="U80" s="3709"/>
      <c r="V80" s="3706" t="s">
        <v>18</v>
      </c>
      <c r="W80" s="3709"/>
      <c r="X80" s="3706" t="s">
        <v>19</v>
      </c>
      <c r="Y80" s="3709"/>
      <c r="Z80" s="3706" t="s">
        <v>20</v>
      </c>
      <c r="AA80" s="3709"/>
      <c r="AB80" s="3706" t="s">
        <v>21</v>
      </c>
      <c r="AC80" s="3709"/>
      <c r="AD80" s="3706" t="s">
        <v>22</v>
      </c>
      <c r="AE80" s="3709"/>
      <c r="AF80" s="3706" t="s">
        <v>23</v>
      </c>
      <c r="AG80" s="3709"/>
      <c r="AH80" s="3706" t="s">
        <v>24</v>
      </c>
      <c r="AI80" s="3708"/>
      <c r="AJ80" s="2952"/>
      <c r="AK80" s="2892"/>
      <c r="AL80" s="1676"/>
      <c r="AM80" s="1678"/>
      <c r="AN80" s="1676"/>
      <c r="AO80" s="1676"/>
      <c r="AP80" s="1676"/>
      <c r="AQ80" s="1676"/>
      <c r="AR80" s="1676"/>
      <c r="AS80" s="1677"/>
      <c r="AT80" s="1677"/>
      <c r="BX80" s="2"/>
      <c r="BY80" s="2"/>
      <c r="BZ80" s="3"/>
      <c r="CG80" s="40"/>
      <c r="CH80" s="40"/>
      <c r="CI80" s="40"/>
      <c r="CJ80" s="40"/>
    </row>
    <row r="81" spans="1:88" ht="24.75" customHeight="1" x14ac:dyDescent="0.2">
      <c r="A81" s="3731"/>
      <c r="B81" s="3051"/>
      <c r="C81" s="1679" t="s">
        <v>29</v>
      </c>
      <c r="D81" s="1680" t="s">
        <v>30</v>
      </c>
      <c r="E81" s="1681" t="s">
        <v>31</v>
      </c>
      <c r="F81" s="1679" t="s">
        <v>30</v>
      </c>
      <c r="G81" s="1681" t="s">
        <v>31</v>
      </c>
      <c r="H81" s="1682" t="s">
        <v>30</v>
      </c>
      <c r="I81" s="1681" t="s">
        <v>31</v>
      </c>
      <c r="J81" s="1679" t="s">
        <v>30</v>
      </c>
      <c r="K81" s="1681" t="s">
        <v>31</v>
      </c>
      <c r="L81" s="1679" t="s">
        <v>30</v>
      </c>
      <c r="M81" s="1681" t="s">
        <v>31</v>
      </c>
      <c r="N81" s="1679" t="s">
        <v>30</v>
      </c>
      <c r="O81" s="1681" t="s">
        <v>31</v>
      </c>
      <c r="P81" s="1679" t="s">
        <v>30</v>
      </c>
      <c r="Q81" s="1681" t="s">
        <v>31</v>
      </c>
      <c r="R81" s="1679" t="s">
        <v>30</v>
      </c>
      <c r="S81" s="1681" t="s">
        <v>31</v>
      </c>
      <c r="T81" s="1679" t="s">
        <v>30</v>
      </c>
      <c r="U81" s="1681" t="s">
        <v>31</v>
      </c>
      <c r="V81" s="1679" t="s">
        <v>30</v>
      </c>
      <c r="W81" s="1681" t="s">
        <v>31</v>
      </c>
      <c r="X81" s="1679" t="s">
        <v>30</v>
      </c>
      <c r="Y81" s="1681" t="s">
        <v>31</v>
      </c>
      <c r="Z81" s="1679" t="s">
        <v>30</v>
      </c>
      <c r="AA81" s="1681" t="s">
        <v>31</v>
      </c>
      <c r="AB81" s="1679" t="s">
        <v>30</v>
      </c>
      <c r="AC81" s="1681" t="s">
        <v>31</v>
      </c>
      <c r="AD81" s="1679" t="s">
        <v>30</v>
      </c>
      <c r="AE81" s="1681" t="s">
        <v>31</v>
      </c>
      <c r="AF81" s="1679" t="s">
        <v>30</v>
      </c>
      <c r="AG81" s="1681" t="s">
        <v>31</v>
      </c>
      <c r="AH81" s="1679" t="s">
        <v>30</v>
      </c>
      <c r="AI81" s="1683" t="s">
        <v>31</v>
      </c>
      <c r="AJ81" s="3045"/>
      <c r="AK81" s="3047"/>
      <c r="AL81" s="1676"/>
      <c r="AM81" s="1678"/>
      <c r="AN81" s="1676"/>
      <c r="AO81" s="1676"/>
      <c r="AP81" s="1676"/>
      <c r="AQ81" s="1676"/>
      <c r="AR81" s="1676"/>
      <c r="AS81" s="1677"/>
      <c r="AT81" s="1677"/>
      <c r="BX81" s="2"/>
      <c r="BY81" s="2"/>
      <c r="BZ81" s="3"/>
      <c r="CG81" s="40"/>
      <c r="CH81" s="40"/>
      <c r="CI81" s="40"/>
      <c r="CJ81" s="40"/>
    </row>
    <row r="82" spans="1:88" ht="16.350000000000001" customHeight="1" x14ac:dyDescent="0.2">
      <c r="A82" s="1684" t="s">
        <v>107</v>
      </c>
      <c r="B82" s="1457" t="s">
        <v>108</v>
      </c>
      <c r="C82" s="1685">
        <f>SUM(D82:E82)</f>
        <v>0</v>
      </c>
      <c r="D82" s="1686">
        <f>SUM(F82,H82,J82,L82,N82,P82,R82,T82,V82,X82,Z82,AB82,AD82,AF82,AH82)</f>
        <v>0</v>
      </c>
      <c r="E82" s="1687">
        <f>SUM(G82,I82,K82,M82,O82,Q82,S82,U82,W82,Y82,AA82,AC82,AE82,AG82,AI82)</f>
        <v>0</v>
      </c>
      <c r="F82" s="1688"/>
      <c r="G82" s="1689"/>
      <c r="H82" s="1690"/>
      <c r="I82" s="1689"/>
      <c r="J82" s="1688"/>
      <c r="K82" s="1691"/>
      <c r="L82" s="1688"/>
      <c r="M82" s="1691"/>
      <c r="N82" s="1688"/>
      <c r="O82" s="1691"/>
      <c r="P82" s="1688"/>
      <c r="Q82" s="1691"/>
      <c r="R82" s="1688"/>
      <c r="S82" s="1691"/>
      <c r="T82" s="1688"/>
      <c r="U82" s="1691"/>
      <c r="V82" s="1688"/>
      <c r="W82" s="1691"/>
      <c r="X82" s="1688"/>
      <c r="Y82" s="1691"/>
      <c r="Z82" s="1688"/>
      <c r="AA82" s="1691"/>
      <c r="AB82" s="1688"/>
      <c r="AC82" s="1691"/>
      <c r="AD82" s="1688"/>
      <c r="AE82" s="1691"/>
      <c r="AF82" s="1688"/>
      <c r="AG82" s="1691"/>
      <c r="AH82" s="1688"/>
      <c r="AI82" s="1692"/>
      <c r="AJ82" s="1693"/>
      <c r="AK82" s="1689"/>
      <c r="AL82" s="1694"/>
      <c r="AM82" s="1678"/>
      <c r="AN82" s="1676"/>
      <c r="AO82" s="1676"/>
      <c r="AP82" s="1676"/>
      <c r="AQ82" s="1676"/>
      <c r="AR82" s="1676"/>
      <c r="AS82" s="1677"/>
      <c r="AT82" s="1677"/>
      <c r="BX82" s="2"/>
      <c r="BY82" s="2"/>
      <c r="BZ82" s="3"/>
      <c r="CG82" s="40">
        <v>0</v>
      </c>
      <c r="CH82" s="40">
        <v>0</v>
      </c>
      <c r="CI82" s="40"/>
      <c r="CJ82" s="40"/>
    </row>
    <row r="83" spans="1:88" ht="16.350000000000001" customHeight="1" x14ac:dyDescent="0.2">
      <c r="A83" s="3726" t="s">
        <v>109</v>
      </c>
      <c r="B83" s="1695" t="s">
        <v>110</v>
      </c>
      <c r="C83" s="27">
        <f>SUM(D83:E83)</f>
        <v>0</v>
      </c>
      <c r="D83" s="254">
        <f t="shared" ref="D83:E85" si="7">SUM(F83,H83,J83,L83,N83,P83,R83,T83,V83,X83,Z83,AB83,AD83,AF83,AH83)</f>
        <v>0</v>
      </c>
      <c r="E83" s="254">
        <f t="shared" si="7"/>
        <v>0</v>
      </c>
      <c r="F83" s="255"/>
      <c r="G83" s="256"/>
      <c r="H83" s="257"/>
      <c r="I83" s="256"/>
      <c r="J83" s="255"/>
      <c r="K83" s="258"/>
      <c r="L83" s="255"/>
      <c r="M83" s="258"/>
      <c r="N83" s="255"/>
      <c r="O83" s="258"/>
      <c r="P83" s="255"/>
      <c r="Q83" s="258"/>
      <c r="R83" s="255"/>
      <c r="S83" s="258"/>
      <c r="T83" s="255"/>
      <c r="U83" s="258"/>
      <c r="V83" s="255"/>
      <c r="W83" s="258"/>
      <c r="X83" s="255"/>
      <c r="Y83" s="258"/>
      <c r="Z83" s="255"/>
      <c r="AA83" s="258"/>
      <c r="AB83" s="255"/>
      <c r="AC83" s="258"/>
      <c r="AD83" s="255"/>
      <c r="AE83" s="258"/>
      <c r="AF83" s="255"/>
      <c r="AG83" s="258"/>
      <c r="AH83" s="255"/>
      <c r="AI83" s="259"/>
      <c r="AJ83" s="260"/>
      <c r="AK83" s="256"/>
      <c r="AL83" s="1694"/>
      <c r="AM83" s="1678"/>
      <c r="AN83" s="1676"/>
      <c r="AO83" s="1676"/>
      <c r="AP83" s="1676"/>
      <c r="AQ83" s="1676"/>
      <c r="AR83" s="1676"/>
      <c r="AS83" s="1677"/>
      <c r="AT83" s="1677"/>
      <c r="BX83" s="2"/>
      <c r="BY83" s="2"/>
      <c r="BZ83" s="3"/>
      <c r="CG83" s="40">
        <v>0</v>
      </c>
      <c r="CH83" s="40">
        <v>0</v>
      </c>
      <c r="CI83" s="40"/>
      <c r="CJ83" s="40"/>
    </row>
    <row r="84" spans="1:88" ht="25.35" customHeight="1" x14ac:dyDescent="0.2">
      <c r="A84" s="3726"/>
      <c r="B84" s="261" t="s">
        <v>111</v>
      </c>
      <c r="C84" s="77">
        <f>SUM(D84:E84)</f>
        <v>0</v>
      </c>
      <c r="D84" s="254">
        <f t="shared" si="7"/>
        <v>0</v>
      </c>
      <c r="E84" s="254">
        <f t="shared" si="7"/>
        <v>0</v>
      </c>
      <c r="F84" s="262"/>
      <c r="G84" s="263"/>
      <c r="H84" s="264"/>
      <c r="I84" s="263"/>
      <c r="J84" s="262"/>
      <c r="K84" s="265"/>
      <c r="L84" s="262"/>
      <c r="M84" s="265"/>
      <c r="N84" s="262"/>
      <c r="O84" s="265"/>
      <c r="P84" s="262"/>
      <c r="Q84" s="265"/>
      <c r="R84" s="262"/>
      <c r="S84" s="265"/>
      <c r="T84" s="262"/>
      <c r="U84" s="265"/>
      <c r="V84" s="262"/>
      <c r="W84" s="265"/>
      <c r="X84" s="262"/>
      <c r="Y84" s="265"/>
      <c r="Z84" s="262"/>
      <c r="AA84" s="265"/>
      <c r="AB84" s="262"/>
      <c r="AC84" s="265"/>
      <c r="AD84" s="262"/>
      <c r="AE84" s="265"/>
      <c r="AF84" s="262"/>
      <c r="AG84" s="265"/>
      <c r="AH84" s="262"/>
      <c r="AI84" s="266"/>
      <c r="AJ84" s="267"/>
      <c r="AK84" s="263"/>
      <c r="AL84" s="1694"/>
      <c r="AM84" s="1678"/>
      <c r="AN84" s="1676"/>
      <c r="AO84" s="1676"/>
      <c r="AP84" s="1676"/>
      <c r="AQ84" s="1676"/>
      <c r="AR84" s="1676"/>
      <c r="AS84" s="1677"/>
      <c r="AT84" s="1677"/>
      <c r="BX84" s="2"/>
      <c r="BY84" s="2"/>
      <c r="BZ84" s="3"/>
      <c r="CG84" s="40"/>
      <c r="CH84" s="40"/>
      <c r="CI84" s="40"/>
      <c r="CJ84" s="40"/>
    </row>
    <row r="85" spans="1:88" ht="16.350000000000001" customHeight="1" x14ac:dyDescent="0.2">
      <c r="A85" s="1696" t="s">
        <v>60</v>
      </c>
      <c r="B85" s="1697" t="s">
        <v>112</v>
      </c>
      <c r="C85" s="1685">
        <f>SUM(D85:E85)</f>
        <v>0</v>
      </c>
      <c r="D85" s="1686">
        <f t="shared" si="7"/>
        <v>0</v>
      </c>
      <c r="E85" s="1687">
        <f t="shared" si="7"/>
        <v>0</v>
      </c>
      <c r="F85" s="1698"/>
      <c r="G85" s="1699"/>
      <c r="H85" s="1700"/>
      <c r="I85" s="1699"/>
      <c r="J85" s="1698"/>
      <c r="K85" s="1701"/>
      <c r="L85" s="1698"/>
      <c r="M85" s="1701"/>
      <c r="N85" s="1698"/>
      <c r="O85" s="1701"/>
      <c r="P85" s="1698"/>
      <c r="Q85" s="1701"/>
      <c r="R85" s="1698"/>
      <c r="S85" s="1701"/>
      <c r="T85" s="1698"/>
      <c r="U85" s="1701"/>
      <c r="V85" s="1698"/>
      <c r="W85" s="1701"/>
      <c r="X85" s="1698"/>
      <c r="Y85" s="1701"/>
      <c r="Z85" s="1698"/>
      <c r="AA85" s="1701"/>
      <c r="AB85" s="1698"/>
      <c r="AC85" s="1701"/>
      <c r="AD85" s="1698"/>
      <c r="AE85" s="1701"/>
      <c r="AF85" s="1698"/>
      <c r="AG85" s="1701"/>
      <c r="AH85" s="1698"/>
      <c r="AI85" s="1702"/>
      <c r="AJ85" s="1703"/>
      <c r="AK85" s="1699"/>
      <c r="AL85" s="1694"/>
      <c r="AM85" s="1678"/>
      <c r="AN85" s="1676"/>
      <c r="AO85" s="1676"/>
      <c r="AP85" s="1676"/>
      <c r="AQ85" s="1676"/>
      <c r="AR85" s="1676"/>
      <c r="AS85" s="1677"/>
      <c r="AT85" s="1677"/>
      <c r="BX85" s="2"/>
      <c r="BY85" s="2"/>
      <c r="BZ85" s="3"/>
      <c r="CG85" s="40"/>
      <c r="CH85" s="40"/>
      <c r="CI85" s="40"/>
      <c r="CJ85" s="40"/>
    </row>
    <row r="86" spans="1:88" ht="31.35" customHeight="1" x14ac:dyDescent="0.2">
      <c r="A86" s="9" t="s">
        <v>113</v>
      </c>
      <c r="B86" s="6"/>
      <c r="C86" s="128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233"/>
      <c r="R86" s="233"/>
      <c r="S86" s="233"/>
      <c r="T86" s="233"/>
      <c r="U86" s="233"/>
      <c r="V86" s="233"/>
      <c r="W86" s="6"/>
      <c r="X86" s="233"/>
      <c r="Y86" s="233"/>
      <c r="Z86" s="1704"/>
      <c r="AA86" s="234"/>
      <c r="AB86" s="1705"/>
      <c r="AC86" s="1705"/>
      <c r="AD86" s="1705"/>
      <c r="AE86" s="1705"/>
      <c r="AF86" s="1705"/>
      <c r="AG86" s="1677"/>
      <c r="AH86" s="128"/>
      <c r="AI86" s="1676"/>
      <c r="AJ86" s="1676"/>
      <c r="AK86" s="1676"/>
      <c r="AL86" s="1676"/>
      <c r="AM86" s="1676"/>
      <c r="AN86" s="1676"/>
      <c r="AO86" s="1676"/>
      <c r="AP86" s="1676"/>
      <c r="AQ86" s="1677"/>
      <c r="AR86" s="1677"/>
      <c r="CG86" s="40"/>
      <c r="CH86" s="40"/>
      <c r="CI86" s="40"/>
      <c r="CJ86" s="40"/>
    </row>
    <row r="87" spans="1:88" ht="16.350000000000001" customHeight="1" x14ac:dyDescent="0.2">
      <c r="A87" s="3726" t="s">
        <v>96</v>
      </c>
      <c r="B87" s="3718" t="s">
        <v>32</v>
      </c>
      <c r="C87" s="3718" t="s">
        <v>114</v>
      </c>
      <c r="D87" s="3727" t="s">
        <v>115</v>
      </c>
      <c r="E87" s="3728" t="s">
        <v>116</v>
      </c>
      <c r="F87" s="3718" t="s">
        <v>117</v>
      </c>
      <c r="G87" s="6"/>
      <c r="H87" s="1678"/>
      <c r="I87" s="1678"/>
      <c r="J87" s="1678"/>
      <c r="K87" s="1678"/>
      <c r="L87" s="1678"/>
      <c r="M87" s="1678"/>
      <c r="N87" s="1678"/>
      <c r="O87" s="1678"/>
      <c r="P87" s="1706"/>
      <c r="Q87" s="1706"/>
      <c r="R87" s="1706"/>
      <c r="S87" s="1706"/>
      <c r="T87" s="1706"/>
      <c r="U87" s="1706"/>
      <c r="V87" s="1706"/>
      <c r="W87" s="1678"/>
      <c r="X87" s="1706"/>
      <c r="Y87" s="1677"/>
      <c r="Z87" s="1677"/>
      <c r="AA87" s="1677"/>
      <c r="AB87" s="1677"/>
      <c r="AC87" s="1677"/>
      <c r="AD87" s="1677"/>
      <c r="AE87" s="1677"/>
      <c r="AF87" s="1677"/>
      <c r="AG87" s="1677"/>
      <c r="AH87" s="1676"/>
      <c r="AI87" s="1676"/>
      <c r="AJ87" s="1676"/>
      <c r="AK87" s="1676"/>
      <c r="AL87" s="1676"/>
      <c r="AM87" s="1676"/>
      <c r="AN87" s="1676"/>
      <c r="AO87" s="1676"/>
      <c r="AP87" s="1676"/>
      <c r="AQ87" s="1677"/>
      <c r="AR87" s="1677"/>
      <c r="CG87" s="40"/>
      <c r="CH87" s="40"/>
      <c r="CI87" s="40"/>
      <c r="CJ87" s="40"/>
    </row>
    <row r="88" spans="1:88" ht="45.75" customHeight="1" x14ac:dyDescent="0.2">
      <c r="A88" s="3726"/>
      <c r="B88" s="3718"/>
      <c r="C88" s="3718"/>
      <c r="D88" s="3727"/>
      <c r="E88" s="3728"/>
      <c r="F88" s="3718"/>
      <c r="G88" s="6"/>
      <c r="H88" s="1678"/>
      <c r="I88" s="1678"/>
      <c r="J88" s="1678"/>
      <c r="K88" s="1678"/>
      <c r="L88" s="1678"/>
      <c r="M88" s="1678"/>
      <c r="N88" s="1678"/>
      <c r="O88" s="1678"/>
      <c r="P88" s="1706"/>
      <c r="Q88" s="1706"/>
      <c r="R88" s="1706"/>
      <c r="S88" s="1706"/>
      <c r="T88" s="1706"/>
      <c r="U88" s="1706"/>
      <c r="V88" s="1706"/>
      <c r="W88" s="1678"/>
      <c r="X88" s="1706"/>
      <c r="Y88" s="1677"/>
      <c r="Z88" s="1677"/>
      <c r="AA88" s="1677"/>
      <c r="AB88" s="1677"/>
      <c r="AC88" s="1677"/>
      <c r="AD88" s="1677"/>
      <c r="AE88" s="1677"/>
      <c r="AF88" s="1677"/>
      <c r="AG88" s="1677"/>
      <c r="AH88" s="1676"/>
      <c r="AI88" s="1676"/>
      <c r="AJ88" s="1676"/>
      <c r="AK88" s="1676"/>
      <c r="AL88" s="1676"/>
      <c r="AM88" s="1676"/>
      <c r="AN88" s="1676"/>
      <c r="AO88" s="1676"/>
      <c r="AP88" s="1676"/>
      <c r="AQ88" s="1677"/>
      <c r="AR88" s="1677"/>
      <c r="CG88" s="40"/>
      <c r="CH88" s="40"/>
      <c r="CI88" s="40"/>
      <c r="CJ88" s="40"/>
    </row>
    <row r="89" spans="1:88" ht="16.350000000000001" customHeight="1" x14ac:dyDescent="0.2">
      <c r="A89" s="3719" t="s">
        <v>118</v>
      </c>
      <c r="B89" s="3720"/>
      <c r="C89" s="3720"/>
      <c r="D89" s="3720"/>
      <c r="E89" s="3720"/>
      <c r="F89" s="3721"/>
      <c r="G89" s="6"/>
      <c r="H89" s="1653"/>
      <c r="I89" s="1653"/>
      <c r="J89" s="1653"/>
      <c r="K89" s="1653"/>
      <c r="L89" s="1653"/>
      <c r="M89" s="1653"/>
      <c r="N89" s="1653"/>
      <c r="O89" s="1653"/>
      <c r="P89" s="1707"/>
      <c r="Q89" s="1707"/>
      <c r="R89" s="1707"/>
      <c r="S89" s="1707"/>
      <c r="T89" s="1707"/>
      <c r="U89" s="1707"/>
      <c r="V89" s="1707"/>
      <c r="W89" s="1653"/>
      <c r="X89" s="1707"/>
      <c r="Y89" s="1647"/>
      <c r="Z89" s="1647"/>
      <c r="AA89" s="1647"/>
      <c r="AB89" s="1647"/>
      <c r="AC89" s="1647"/>
      <c r="AD89" s="1647"/>
      <c r="AE89" s="1647"/>
      <c r="AF89" s="1647"/>
      <c r="AG89" s="1647"/>
      <c r="AH89" s="1646"/>
      <c r="AI89" s="1646"/>
      <c r="AJ89" s="1646"/>
      <c r="AK89" s="1646"/>
      <c r="AL89" s="1646"/>
      <c r="AM89" s="1646"/>
      <c r="AN89" s="1646"/>
      <c r="AO89" s="1646"/>
      <c r="AP89" s="1646"/>
      <c r="AQ89" s="1647"/>
      <c r="AR89" s="1647"/>
      <c r="CG89" s="40"/>
      <c r="CH89" s="40"/>
      <c r="CI89" s="40"/>
      <c r="CJ89" s="40"/>
    </row>
    <row r="90" spans="1:88" ht="16.350000000000001" customHeight="1" x14ac:dyDescent="0.2">
      <c r="A90" s="1708" t="s">
        <v>119</v>
      </c>
      <c r="B90" s="1709">
        <f>SUM(C90:D90)</f>
        <v>308</v>
      </c>
      <c r="C90" s="1710">
        <v>57</v>
      </c>
      <c r="D90" s="1711">
        <v>251</v>
      </c>
      <c r="E90" s="1712">
        <v>308</v>
      </c>
      <c r="F90" s="1710"/>
      <c r="G90" s="6"/>
      <c r="H90" s="1653"/>
      <c r="I90" s="1653"/>
      <c r="J90" s="1653"/>
      <c r="K90" s="1653"/>
      <c r="L90" s="1653"/>
      <c r="M90" s="1653"/>
      <c r="N90" s="1653"/>
      <c r="O90" s="1653"/>
      <c r="P90" s="1707"/>
      <c r="Q90" s="1707"/>
      <c r="R90" s="1707"/>
      <c r="S90" s="1707"/>
      <c r="T90" s="1707"/>
      <c r="U90" s="1707"/>
      <c r="V90" s="1707"/>
      <c r="W90" s="1653"/>
      <c r="X90" s="1707"/>
      <c r="Y90" s="1647"/>
      <c r="Z90" s="1647"/>
      <c r="AA90" s="1647"/>
      <c r="AB90" s="1647"/>
      <c r="AC90" s="1647"/>
      <c r="AD90" s="1647"/>
      <c r="AE90" s="1647"/>
      <c r="AF90" s="1647"/>
      <c r="AG90" s="1647"/>
      <c r="AH90" s="1646"/>
      <c r="AI90" s="1646"/>
      <c r="AJ90" s="1646"/>
      <c r="AK90" s="1646"/>
      <c r="AL90" s="1646"/>
      <c r="AM90" s="1646"/>
      <c r="AN90" s="1646"/>
      <c r="AO90" s="1646"/>
      <c r="AP90" s="1646"/>
      <c r="AQ90" s="1647"/>
      <c r="AR90" s="1647"/>
      <c r="CG90" s="40"/>
      <c r="CH90" s="40"/>
      <c r="CI90" s="40"/>
      <c r="CJ90" s="40"/>
    </row>
    <row r="91" spans="1:88" ht="16.350000000000001" customHeight="1" x14ac:dyDescent="0.2">
      <c r="A91" s="281" t="s">
        <v>120</v>
      </c>
      <c r="B91" s="261">
        <f>SUM(C91:D91)</f>
        <v>0</v>
      </c>
      <c r="C91" s="161"/>
      <c r="D91" s="282"/>
      <c r="E91" s="46"/>
      <c r="F91" s="161"/>
      <c r="G91" s="6"/>
      <c r="H91" s="1653"/>
      <c r="I91" s="1653"/>
      <c r="J91" s="1653"/>
      <c r="K91" s="1653"/>
      <c r="L91" s="1653"/>
      <c r="M91" s="1653"/>
      <c r="N91" s="1653"/>
      <c r="O91" s="1653"/>
      <c r="P91" s="1707"/>
      <c r="Q91" s="1707"/>
      <c r="R91" s="1707"/>
      <c r="S91" s="1707"/>
      <c r="T91" s="1707"/>
      <c r="U91" s="1707"/>
      <c r="V91" s="1707"/>
      <c r="W91" s="1653"/>
      <c r="X91" s="1707"/>
      <c r="Y91" s="1647"/>
      <c r="Z91" s="1647"/>
      <c r="AA91" s="1647"/>
      <c r="AB91" s="1647"/>
      <c r="AC91" s="1647"/>
      <c r="AD91" s="1647"/>
      <c r="AE91" s="1647"/>
      <c r="AF91" s="1647"/>
      <c r="AG91" s="1647"/>
      <c r="AH91" s="1646"/>
      <c r="AI91" s="1646"/>
      <c r="AJ91" s="1646"/>
      <c r="AK91" s="1646"/>
      <c r="AL91" s="1646"/>
      <c r="AM91" s="1646"/>
      <c r="AN91" s="1646"/>
      <c r="AO91" s="1646"/>
      <c r="AP91" s="1646"/>
      <c r="AQ91" s="1647"/>
      <c r="AR91" s="1647"/>
      <c r="CG91" s="40"/>
      <c r="CH91" s="40"/>
      <c r="CI91" s="40"/>
      <c r="CJ91" s="40"/>
    </row>
    <row r="92" spans="1:88" ht="16.350000000000001" customHeight="1" x14ac:dyDescent="0.2">
      <c r="A92" s="281" t="s">
        <v>121</v>
      </c>
      <c r="B92" s="261">
        <f>SUM(C92:D92)</f>
        <v>0</v>
      </c>
      <c r="C92" s="161"/>
      <c r="D92" s="282"/>
      <c r="E92" s="46"/>
      <c r="F92" s="161"/>
      <c r="G92" s="6"/>
      <c r="H92" s="1653"/>
      <c r="I92" s="1653"/>
      <c r="J92" s="1653"/>
      <c r="K92" s="1653"/>
      <c r="L92" s="1653"/>
      <c r="M92" s="1653"/>
      <c r="N92" s="1653"/>
      <c r="O92" s="1653"/>
      <c r="P92" s="1707"/>
      <c r="Q92" s="1707"/>
      <c r="R92" s="1707"/>
      <c r="S92" s="1707"/>
      <c r="T92" s="1707"/>
      <c r="U92" s="1707"/>
      <c r="V92" s="1707"/>
      <c r="W92" s="1653"/>
      <c r="X92" s="1707"/>
      <c r="Y92" s="1647"/>
      <c r="Z92" s="1647"/>
      <c r="AA92" s="1647"/>
      <c r="AB92" s="1647"/>
      <c r="AC92" s="1647"/>
      <c r="AD92" s="1647"/>
      <c r="AE92" s="1647"/>
      <c r="AF92" s="1647"/>
      <c r="AG92" s="1647"/>
      <c r="AH92" s="1646"/>
      <c r="AI92" s="1646"/>
      <c r="AJ92" s="1646"/>
      <c r="AK92" s="1646"/>
      <c r="AL92" s="1646"/>
      <c r="AM92" s="1646"/>
      <c r="AN92" s="1646"/>
      <c r="AO92" s="1646"/>
      <c r="AP92" s="1646"/>
      <c r="AQ92" s="1647"/>
      <c r="AR92" s="1647"/>
      <c r="CG92" s="40"/>
      <c r="CH92" s="40"/>
      <c r="CI92" s="40"/>
      <c r="CJ92" s="40"/>
    </row>
    <row r="93" spans="1:88" ht="16.350000000000001" customHeight="1" x14ac:dyDescent="0.2">
      <c r="A93" s="281" t="s">
        <v>122</v>
      </c>
      <c r="B93" s="261">
        <f>SUM(C93:D93)</f>
        <v>0</v>
      </c>
      <c r="C93" s="161"/>
      <c r="D93" s="282"/>
      <c r="E93" s="46"/>
      <c r="F93" s="161"/>
      <c r="G93" s="6"/>
      <c r="H93" s="1653"/>
      <c r="I93" s="1653"/>
      <c r="J93" s="1653"/>
      <c r="K93" s="1653"/>
      <c r="L93" s="1653"/>
      <c r="M93" s="1653"/>
      <c r="N93" s="1653"/>
      <c r="O93" s="1653"/>
      <c r="P93" s="1707"/>
      <c r="Q93" s="1707"/>
      <c r="R93" s="1707"/>
      <c r="S93" s="1707"/>
      <c r="T93" s="1707"/>
      <c r="U93" s="1707"/>
      <c r="V93" s="1707"/>
      <c r="W93" s="1653"/>
      <c r="X93" s="1707"/>
      <c r="Y93" s="1647"/>
      <c r="Z93" s="1647"/>
      <c r="AA93" s="1647"/>
      <c r="AB93" s="1647"/>
      <c r="AC93" s="1647"/>
      <c r="AD93" s="1647"/>
      <c r="AE93" s="1647"/>
      <c r="AF93" s="1647"/>
      <c r="AG93" s="1647"/>
      <c r="AH93" s="1646"/>
      <c r="AI93" s="1646"/>
      <c r="AJ93" s="1646"/>
      <c r="AK93" s="1646"/>
      <c r="AL93" s="1646"/>
      <c r="AM93" s="1646"/>
      <c r="AN93" s="1646"/>
      <c r="AO93" s="1646"/>
      <c r="AP93" s="1646"/>
      <c r="AQ93" s="1647"/>
      <c r="AR93" s="1647"/>
      <c r="CG93" s="40"/>
      <c r="CH93" s="40"/>
      <c r="CI93" s="40"/>
      <c r="CJ93" s="40"/>
    </row>
    <row r="94" spans="1:88" ht="16.350000000000001" customHeight="1" x14ac:dyDescent="0.2">
      <c r="A94" s="283" t="s">
        <v>123</v>
      </c>
      <c r="B94" s="284">
        <f>SUM(C94:D94)</f>
        <v>28</v>
      </c>
      <c r="C94" s="285"/>
      <c r="D94" s="1713">
        <v>28</v>
      </c>
      <c r="E94" s="190">
        <v>28</v>
      </c>
      <c r="F94" s="285"/>
      <c r="G94" s="6"/>
      <c r="H94" s="1653"/>
      <c r="I94" s="1653"/>
      <c r="J94" s="1653"/>
      <c r="K94" s="1653"/>
      <c r="L94" s="1653"/>
      <c r="M94" s="1653"/>
      <c r="N94" s="1653"/>
      <c r="O94" s="1653"/>
      <c r="P94" s="1707"/>
      <c r="Q94" s="1707"/>
      <c r="R94" s="1707"/>
      <c r="S94" s="1707"/>
      <c r="T94" s="1707"/>
      <c r="U94" s="1707"/>
      <c r="V94" s="1707"/>
      <c r="W94" s="1653"/>
      <c r="X94" s="1707"/>
      <c r="Y94" s="1647"/>
      <c r="Z94" s="1647"/>
      <c r="AA94" s="1647"/>
      <c r="AB94" s="1647"/>
      <c r="AC94" s="1647"/>
      <c r="AD94" s="1647"/>
      <c r="AE94" s="1647"/>
      <c r="AF94" s="1647"/>
      <c r="AG94" s="1647"/>
      <c r="AH94" s="1646"/>
      <c r="AI94" s="1646"/>
      <c r="AJ94" s="1646"/>
      <c r="AK94" s="1646"/>
      <c r="AL94" s="1646"/>
      <c r="AM94" s="1646"/>
      <c r="AN94" s="1646"/>
      <c r="AO94" s="1646"/>
      <c r="AP94" s="1646"/>
      <c r="AQ94" s="1647"/>
      <c r="AR94" s="1647"/>
      <c r="CG94" s="40"/>
      <c r="CH94" s="40"/>
      <c r="CI94" s="40"/>
      <c r="CJ94" s="40"/>
    </row>
    <row r="95" spans="1:88" ht="16.350000000000001" customHeight="1" x14ac:dyDescent="0.2">
      <c r="A95" s="3719" t="s">
        <v>124</v>
      </c>
      <c r="B95" s="3720"/>
      <c r="C95" s="3720"/>
      <c r="D95" s="3720"/>
      <c r="E95" s="3720"/>
      <c r="F95" s="3721"/>
      <c r="G95" s="6"/>
      <c r="H95" s="1653"/>
      <c r="I95" s="1653"/>
      <c r="J95" s="1653"/>
      <c r="K95" s="1653"/>
      <c r="L95" s="1653"/>
      <c r="M95" s="1653"/>
      <c r="N95" s="1653"/>
      <c r="O95" s="1653"/>
      <c r="P95" s="1707"/>
      <c r="Q95" s="1707"/>
      <c r="R95" s="1707"/>
      <c r="S95" s="1707"/>
      <c r="T95" s="1707"/>
      <c r="U95" s="1707"/>
      <c r="V95" s="1707"/>
      <c r="W95" s="1653"/>
      <c r="X95" s="1707"/>
      <c r="Y95" s="1647"/>
      <c r="Z95" s="1647"/>
      <c r="AA95" s="1647"/>
      <c r="AB95" s="1647"/>
      <c r="AC95" s="1647"/>
      <c r="AD95" s="1647"/>
      <c r="AE95" s="1647"/>
      <c r="AF95" s="1647"/>
      <c r="AG95" s="1647"/>
      <c r="AH95" s="1646"/>
      <c r="AI95" s="1646"/>
      <c r="AJ95" s="1646"/>
      <c r="AK95" s="1646"/>
      <c r="AL95" s="1646"/>
      <c r="AM95" s="1646"/>
      <c r="AN95" s="1646"/>
      <c r="AO95" s="1646"/>
      <c r="AP95" s="1646"/>
      <c r="AQ95" s="1647"/>
      <c r="AR95" s="1647"/>
      <c r="CG95" s="40"/>
      <c r="CH95" s="40"/>
      <c r="CI95" s="40"/>
      <c r="CJ95" s="40"/>
    </row>
    <row r="96" spans="1:88" ht="16.350000000000001" customHeight="1" x14ac:dyDescent="0.2">
      <c r="A96" s="1714" t="s">
        <v>125</v>
      </c>
      <c r="B96" s="1715">
        <f>SUM(C96:D96)</f>
        <v>1</v>
      </c>
      <c r="C96" s="1710"/>
      <c r="D96" s="1711">
        <v>1</v>
      </c>
      <c r="E96" s="1712">
        <v>1</v>
      </c>
      <c r="F96" s="1710"/>
      <c r="G96" s="6"/>
      <c r="H96" s="1653"/>
      <c r="I96" s="1653"/>
      <c r="J96" s="1653"/>
      <c r="K96" s="1653"/>
      <c r="L96" s="1653"/>
      <c r="M96" s="1653"/>
      <c r="N96" s="1653"/>
      <c r="O96" s="1653"/>
      <c r="P96" s="1707"/>
      <c r="Q96" s="1707"/>
      <c r="R96" s="1707"/>
      <c r="S96" s="1707"/>
      <c r="T96" s="1707"/>
      <c r="U96" s="1707"/>
      <c r="V96" s="1707"/>
      <c r="W96" s="1653"/>
      <c r="X96" s="1707"/>
      <c r="Y96" s="1647"/>
      <c r="Z96" s="1647"/>
      <c r="AA96" s="1647"/>
      <c r="AB96" s="1647"/>
      <c r="AC96" s="1647"/>
      <c r="AD96" s="1647"/>
      <c r="AE96" s="1647"/>
      <c r="AF96" s="1647"/>
      <c r="AG96" s="1647"/>
      <c r="AH96" s="1647"/>
      <c r="AI96" s="1647"/>
      <c r="AJ96" s="1647"/>
      <c r="AK96" s="1647"/>
      <c r="AL96" s="1647"/>
      <c r="AM96" s="1647"/>
      <c r="AN96" s="1647"/>
      <c r="AO96" s="1647"/>
      <c r="AP96" s="1647"/>
      <c r="AQ96" s="1647"/>
      <c r="AR96" s="1647"/>
      <c r="CG96" s="40"/>
      <c r="CH96" s="40"/>
      <c r="CI96" s="40"/>
      <c r="CJ96" s="40"/>
    </row>
    <row r="97" spans="1:104" ht="16.350000000000001" customHeight="1" x14ac:dyDescent="0.2">
      <c r="A97" s="288" t="s">
        <v>126</v>
      </c>
      <c r="B97" s="289">
        <f>SUM(C97:D97)</f>
        <v>0</v>
      </c>
      <c r="C97" s="161"/>
      <c r="D97" s="282"/>
      <c r="E97" s="46"/>
      <c r="F97" s="161"/>
      <c r="G97" s="6"/>
      <c r="H97" s="1653"/>
      <c r="I97" s="1653"/>
      <c r="J97" s="1653"/>
      <c r="K97" s="1653"/>
      <c r="L97" s="1653"/>
      <c r="M97" s="1653"/>
      <c r="N97" s="1653"/>
      <c r="O97" s="1653"/>
      <c r="P97" s="1707"/>
      <c r="Q97" s="1707"/>
      <c r="R97" s="1707"/>
      <c r="S97" s="1707"/>
      <c r="T97" s="1707"/>
      <c r="U97" s="1707"/>
      <c r="V97" s="1707"/>
      <c r="W97" s="1653"/>
      <c r="X97" s="1707"/>
      <c r="Y97" s="1647"/>
      <c r="Z97" s="1647"/>
      <c r="AA97" s="1647"/>
      <c r="AB97" s="1647"/>
      <c r="AC97" s="1647"/>
      <c r="AD97" s="1647"/>
      <c r="AE97" s="1647"/>
      <c r="AF97" s="1647"/>
      <c r="AG97" s="1647"/>
      <c r="AH97" s="1647"/>
      <c r="AI97" s="1647"/>
      <c r="AJ97" s="1647"/>
      <c r="AK97" s="1647"/>
      <c r="AL97" s="1647"/>
      <c r="AM97" s="1647"/>
      <c r="AN97" s="1647"/>
      <c r="AO97" s="1647"/>
      <c r="AP97" s="1647"/>
      <c r="AQ97" s="1647"/>
      <c r="AR97" s="1647"/>
      <c r="CG97" s="40"/>
      <c r="CH97" s="40"/>
      <c r="CI97" s="40"/>
      <c r="CJ97" s="40"/>
    </row>
    <row r="98" spans="1:104" ht="24.75" customHeight="1" x14ac:dyDescent="0.2">
      <c r="A98" s="1638" t="s">
        <v>127</v>
      </c>
      <c r="B98" s="290">
        <f>SUM(C98:D98)</f>
        <v>0</v>
      </c>
      <c r="C98" s="1716"/>
      <c r="D98" s="1713"/>
      <c r="E98" s="1641"/>
      <c r="F98" s="1716"/>
      <c r="G98" s="6"/>
      <c r="H98" s="1653"/>
      <c r="I98" s="1653"/>
      <c r="J98" s="1653"/>
      <c r="K98" s="1653"/>
      <c r="L98" s="1653"/>
      <c r="M98" s="1653"/>
      <c r="N98" s="1653"/>
      <c r="O98" s="1653"/>
      <c r="P98" s="1707"/>
      <c r="Q98" s="1707"/>
      <c r="R98" s="1707"/>
      <c r="S98" s="1707"/>
      <c r="T98" s="1707"/>
      <c r="U98" s="1707"/>
      <c r="V98" s="1707"/>
      <c r="W98" s="1653"/>
      <c r="X98" s="1707"/>
      <c r="Y98" s="1647"/>
      <c r="Z98" s="1647"/>
      <c r="AA98" s="1647"/>
      <c r="AB98" s="1647"/>
      <c r="AC98" s="1647"/>
      <c r="AD98" s="1647"/>
      <c r="AE98" s="1647"/>
      <c r="AF98" s="1647"/>
      <c r="AG98" s="1647"/>
      <c r="AH98" s="1647"/>
      <c r="AI98" s="1647"/>
      <c r="AJ98" s="1647"/>
      <c r="AK98" s="1647"/>
      <c r="AL98" s="1647"/>
      <c r="AM98" s="1647"/>
      <c r="AN98" s="1647"/>
      <c r="AO98" s="1647"/>
      <c r="AP98" s="1647"/>
      <c r="AQ98" s="1647"/>
      <c r="AR98" s="1647"/>
      <c r="CG98" s="40"/>
      <c r="CH98" s="40"/>
      <c r="CI98" s="40"/>
      <c r="CJ98" s="40"/>
    </row>
    <row r="99" spans="1:104" s="8" customFormat="1" ht="31.35" customHeight="1" x14ac:dyDescent="0.2">
      <c r="A99" s="3032" t="s">
        <v>128</v>
      </c>
      <c r="B99" s="3032"/>
      <c r="C99" s="3032"/>
      <c r="D99" s="3032"/>
      <c r="E99" s="3032"/>
      <c r="F99" s="3032"/>
      <c r="G99" s="1645"/>
      <c r="H99" s="1645"/>
      <c r="I99" s="1645"/>
      <c r="J99" s="1645"/>
      <c r="K99" s="1645"/>
      <c r="L99" s="1645"/>
      <c r="M99" s="1645"/>
      <c r="N99" s="1645"/>
      <c r="O99" s="1645"/>
      <c r="P99" s="1645"/>
      <c r="Q99" s="1717"/>
      <c r="R99" s="1717"/>
      <c r="S99" s="1717"/>
      <c r="T99" s="1717"/>
      <c r="U99" s="1717"/>
      <c r="V99" s="1717"/>
      <c r="W99" s="1645"/>
      <c r="X99" s="1717"/>
      <c r="Y99" s="1717"/>
      <c r="Z99" s="1717"/>
      <c r="AA99" s="1717"/>
      <c r="AB99" s="1717"/>
      <c r="AC99" s="1717"/>
      <c r="AD99" s="1717"/>
      <c r="AE99" s="1717"/>
      <c r="AF99" s="1717"/>
      <c r="AG99" s="1717"/>
      <c r="AH99" s="1717"/>
      <c r="AI99" s="1717"/>
      <c r="AJ99" s="1717"/>
      <c r="AK99" s="1717"/>
      <c r="AL99" s="1717"/>
      <c r="AM99" s="1717"/>
      <c r="AN99" s="1717"/>
      <c r="AO99" s="1717"/>
      <c r="AP99" s="1717"/>
      <c r="AQ99" s="1717"/>
      <c r="AR99" s="1717"/>
      <c r="BX99" s="4"/>
      <c r="BY99" s="4"/>
      <c r="BZ99" s="4"/>
      <c r="CA99" s="5"/>
      <c r="CB99" s="5"/>
      <c r="CC99" s="5"/>
      <c r="CD99" s="5"/>
      <c r="CE99" s="5"/>
      <c r="CF99" s="5"/>
      <c r="CG99" s="40"/>
      <c r="CH99" s="40"/>
      <c r="CI99" s="40"/>
      <c r="CJ99" s="40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4"/>
    </row>
    <row r="100" spans="1:104" ht="16.350000000000001" customHeight="1" x14ac:dyDescent="0.2">
      <c r="A100" s="3722" t="s">
        <v>129</v>
      </c>
      <c r="B100" s="3723" t="s">
        <v>130</v>
      </c>
      <c r="C100" s="3724"/>
      <c r="D100" s="3724"/>
      <c r="E100" s="3725"/>
      <c r="F100" s="3723" t="s">
        <v>131</v>
      </c>
      <c r="G100" s="3724"/>
      <c r="H100" s="3724"/>
      <c r="I100" s="3725"/>
      <c r="J100" s="3710" t="s">
        <v>132</v>
      </c>
      <c r="K100" s="3711" t="s">
        <v>133</v>
      </c>
      <c r="L100" s="3712"/>
      <c r="M100" s="3711" t="s">
        <v>134</v>
      </c>
      <c r="N100" s="3712"/>
      <c r="O100" s="6"/>
      <c r="P100" s="233"/>
      <c r="Q100" s="233"/>
      <c r="R100" s="233"/>
      <c r="S100" s="233"/>
      <c r="T100" s="233"/>
      <c r="U100" s="233"/>
      <c r="V100" s="6"/>
      <c r="W100" s="233"/>
      <c r="X100" s="1718"/>
      <c r="Y100" s="1675"/>
      <c r="Z100" s="1675"/>
      <c r="AA100" s="1675"/>
      <c r="AB100" s="1675"/>
      <c r="AC100" s="1675"/>
      <c r="AD100" s="1675"/>
      <c r="AE100" s="1675"/>
      <c r="AF100" s="1675"/>
      <c r="AG100" s="1675"/>
      <c r="AH100" s="1675"/>
      <c r="AI100" s="1647"/>
      <c r="AJ100" s="1647"/>
      <c r="AK100" s="1647"/>
      <c r="AL100" s="1647"/>
      <c r="AM100" s="1647"/>
      <c r="AN100" s="1647"/>
      <c r="AO100" s="1647"/>
      <c r="AP100" s="1647"/>
      <c r="AQ100" s="1647"/>
      <c r="AR100" s="1647"/>
      <c r="CG100" s="40"/>
      <c r="CH100" s="40"/>
      <c r="CI100" s="40"/>
      <c r="CJ100" s="40"/>
    </row>
    <row r="101" spans="1:104" ht="39" customHeight="1" x14ac:dyDescent="0.2">
      <c r="A101" s="2937"/>
      <c r="B101" s="3388"/>
      <c r="C101" s="3039"/>
      <c r="D101" s="3039"/>
      <c r="E101" s="3307"/>
      <c r="F101" s="2945"/>
      <c r="G101" s="2946"/>
      <c r="H101" s="2946"/>
      <c r="I101" s="2947"/>
      <c r="J101" s="2918"/>
      <c r="K101" s="3376"/>
      <c r="L101" s="3289"/>
      <c r="M101" s="3376"/>
      <c r="N101" s="3289"/>
      <c r="O101" s="6"/>
      <c r="P101" s="233"/>
      <c r="Q101" s="233"/>
      <c r="R101" s="233"/>
      <c r="S101" s="233"/>
      <c r="T101" s="233"/>
      <c r="U101" s="233"/>
      <c r="V101" s="6"/>
      <c r="W101" s="233"/>
      <c r="X101" s="1707"/>
      <c r="Y101" s="1647"/>
      <c r="Z101" s="1647"/>
      <c r="AA101" s="1647"/>
      <c r="AB101" s="1647"/>
      <c r="AC101" s="1647"/>
      <c r="AD101" s="1647"/>
      <c r="AE101" s="1647"/>
      <c r="AF101" s="1647"/>
      <c r="AG101" s="1647"/>
      <c r="AH101" s="1647"/>
      <c r="AI101" s="1647"/>
      <c r="AJ101" s="1647"/>
      <c r="AK101" s="1647"/>
      <c r="AL101" s="1647"/>
      <c r="AM101" s="1647"/>
      <c r="AN101" s="1647"/>
      <c r="AO101" s="1647"/>
      <c r="AP101" s="1647"/>
      <c r="AQ101" s="1647"/>
      <c r="AR101" s="1647"/>
      <c r="CG101" s="40"/>
      <c r="CH101" s="40"/>
      <c r="CI101" s="40"/>
      <c r="CJ101" s="40"/>
    </row>
    <row r="102" spans="1:104" ht="40.5" customHeight="1" x14ac:dyDescent="0.2">
      <c r="A102" s="3293"/>
      <c r="B102" s="1719" t="s">
        <v>135</v>
      </c>
      <c r="C102" s="1720" t="s">
        <v>136</v>
      </c>
      <c r="D102" s="1721" t="s">
        <v>137</v>
      </c>
      <c r="E102" s="1722" t="s">
        <v>138</v>
      </c>
      <c r="F102" s="1723" t="s">
        <v>139</v>
      </c>
      <c r="G102" s="1724" t="s">
        <v>140</v>
      </c>
      <c r="H102" s="1724" t="s">
        <v>137</v>
      </c>
      <c r="I102" s="1722" t="s">
        <v>138</v>
      </c>
      <c r="J102" s="3373"/>
      <c r="K102" s="1725" t="s">
        <v>135</v>
      </c>
      <c r="L102" s="1726" t="s">
        <v>136</v>
      </c>
      <c r="M102" s="1725" t="s">
        <v>139</v>
      </c>
      <c r="N102" s="1726" t="s">
        <v>141</v>
      </c>
      <c r="O102" s="6"/>
      <c r="P102" s="233"/>
      <c r="Q102" s="233"/>
      <c r="R102" s="233"/>
      <c r="S102" s="233"/>
      <c r="T102" s="233"/>
      <c r="U102" s="233"/>
      <c r="V102" s="6"/>
      <c r="W102" s="233"/>
      <c r="X102" s="1727"/>
      <c r="Y102" s="1728"/>
      <c r="Z102" s="1728"/>
      <c r="AA102" s="1728"/>
      <c r="AB102" s="1728"/>
      <c r="AC102" s="1728"/>
      <c r="AD102" s="1728"/>
      <c r="AE102" s="1728"/>
      <c r="AF102" s="1728"/>
      <c r="AG102" s="1728"/>
      <c r="AH102" s="1728"/>
      <c r="AI102" s="1728"/>
      <c r="AJ102" s="1728"/>
      <c r="AK102" s="1728"/>
      <c r="AL102" s="1728"/>
      <c r="AM102" s="1728"/>
      <c r="AN102" s="1728"/>
      <c r="AO102" s="1728"/>
      <c r="AP102" s="1728"/>
      <c r="AQ102" s="1728"/>
      <c r="AR102" s="1728"/>
      <c r="CG102" s="40"/>
      <c r="CH102" s="40"/>
      <c r="CI102" s="40"/>
      <c r="CJ102" s="40"/>
    </row>
    <row r="103" spans="1:104" ht="16.350000000000001" customHeight="1" x14ac:dyDescent="0.2">
      <c r="A103" s="1729" t="s">
        <v>142</v>
      </c>
      <c r="B103" s="1730">
        <v>11350</v>
      </c>
      <c r="C103" s="1731">
        <v>225</v>
      </c>
      <c r="D103" s="1732">
        <v>8572</v>
      </c>
      <c r="E103" s="1733">
        <v>3003</v>
      </c>
      <c r="F103" s="1730">
        <v>35478</v>
      </c>
      <c r="G103" s="1734">
        <v>269</v>
      </c>
      <c r="H103" s="1734">
        <v>26541</v>
      </c>
      <c r="I103" s="1735">
        <v>8668</v>
      </c>
      <c r="J103" s="1736">
        <v>8347</v>
      </c>
      <c r="K103" s="1737"/>
      <c r="L103" s="1736"/>
      <c r="M103" s="1737"/>
      <c r="N103" s="1736"/>
      <c r="O103" s="6" t="str">
        <f>CA103&amp;CB103&amp;CC103&amp;CD103</f>
        <v/>
      </c>
      <c r="P103" s="233"/>
      <c r="Q103" s="233"/>
      <c r="R103" s="233"/>
      <c r="S103" s="233"/>
      <c r="T103" s="233"/>
      <c r="U103" s="233"/>
      <c r="V103" s="6"/>
      <c r="W103" s="233"/>
      <c r="X103" s="1727"/>
      <c r="Y103" s="1728"/>
      <c r="Z103" s="1728"/>
      <c r="AA103" s="1728"/>
      <c r="AB103" s="1728"/>
      <c r="AC103" s="1728"/>
      <c r="AD103" s="1728"/>
      <c r="AE103" s="1728"/>
      <c r="AF103" s="1728"/>
      <c r="AG103" s="1728"/>
      <c r="AH103" s="1728"/>
      <c r="AI103" s="1728"/>
      <c r="AJ103" s="1728"/>
      <c r="AK103" s="1728"/>
      <c r="AL103" s="1728"/>
      <c r="AM103" s="1728"/>
      <c r="AN103" s="1728"/>
      <c r="AO103" s="1728"/>
      <c r="AP103" s="1728"/>
      <c r="AQ103" s="1728"/>
      <c r="AR103" s="1728"/>
      <c r="CA103" s="306" t="str">
        <f>IF(CG103=1,"* Las recetas totales despachadas a pacientes del PSC, deben ser menores o iguales al total de Recetas con Despacho Total. ","")</f>
        <v/>
      </c>
      <c r="CB103" s="306" t="str">
        <f>IF(CH103=1,"* Las recetas parciales despachadas a pacientes del PSC, deben ser menores o iguales al total de Recetas con Despacho Parcial. ","")</f>
        <v/>
      </c>
      <c r="CC103" s="306" t="str">
        <f>IF(CI103=1,"* Las prescripciones emitidas a pacientes del PSC, deben ser menores o iguales a las Prescripciones totales emitidas. ","")</f>
        <v/>
      </c>
      <c r="CD103" s="306" t="str">
        <f>IF(CJ103=1,"* Las prescripciones rechazadas a pacientes del PSC, deben ser menores o iguales a las Prescripciones totales rechazadas. ","")</f>
        <v/>
      </c>
      <c r="CG103" s="307">
        <f>IF(B103&lt;K103,1,0)</f>
        <v>0</v>
      </c>
      <c r="CH103" s="307">
        <f>IF(C103&lt;L103,1,0)</f>
        <v>0</v>
      </c>
      <c r="CI103" s="307">
        <f>IF(F103&lt;M103,1,0)</f>
        <v>0</v>
      </c>
      <c r="CJ103" s="307">
        <f>IF(G103&lt;N103,1,0)</f>
        <v>0</v>
      </c>
    </row>
    <row r="104" spans="1:104" ht="16.350000000000001" customHeight="1" x14ac:dyDescent="0.2">
      <c r="A104" s="308" t="s">
        <v>143</v>
      </c>
      <c r="B104" s="309">
        <v>1157</v>
      </c>
      <c r="C104" s="310">
        <v>59</v>
      </c>
      <c r="D104" s="311">
        <v>1216</v>
      </c>
      <c r="E104" s="312">
        <v>0</v>
      </c>
      <c r="F104" s="309">
        <v>2593</v>
      </c>
      <c r="G104" s="313">
        <v>91</v>
      </c>
      <c r="H104" s="313">
        <v>2502</v>
      </c>
      <c r="I104" s="310">
        <v>0</v>
      </c>
      <c r="J104" s="314">
        <v>1157</v>
      </c>
      <c r="K104" s="315"/>
      <c r="L104" s="316"/>
      <c r="M104" s="315"/>
      <c r="N104" s="316"/>
      <c r="O104" s="6"/>
      <c r="P104" s="233"/>
      <c r="Q104" s="233"/>
      <c r="R104" s="233"/>
      <c r="S104" s="233"/>
      <c r="T104" s="233"/>
      <c r="U104" s="233"/>
      <c r="V104" s="6"/>
      <c r="W104" s="233"/>
      <c r="X104" s="1727"/>
      <c r="Y104" s="1728"/>
      <c r="Z104" s="1728"/>
      <c r="AA104" s="1728"/>
      <c r="AB104" s="1728"/>
      <c r="AC104" s="1728"/>
      <c r="AD104" s="1728"/>
      <c r="AE104" s="1728"/>
      <c r="AF104" s="1728"/>
      <c r="AG104" s="1728"/>
      <c r="AH104" s="1728"/>
      <c r="AI104" s="1728"/>
      <c r="AJ104" s="1728"/>
      <c r="AK104" s="1728"/>
      <c r="AL104" s="1728"/>
      <c r="AM104" s="1728"/>
      <c r="AN104" s="1728"/>
      <c r="AO104" s="1728"/>
      <c r="AP104" s="1728"/>
      <c r="AQ104" s="1728"/>
      <c r="AR104" s="1728"/>
      <c r="CA104" s="306" t="str">
        <f>IF(CG104=1,"* Las recetas totales despachadas a pacientes del PSC, deben ser menores o iguales al total de Recetas con Despacho Total. ","")</f>
        <v/>
      </c>
      <c r="CB104" s="306" t="str">
        <f>IF(CH104=1,"* Las recetas parciales despachadas a pacientes del PSC, deben ser menores o iguales al total de Recetas con Despacho Parcial. ","")</f>
        <v/>
      </c>
      <c r="CC104" s="306" t="str">
        <f>IF(CI104=1,"* Las prescripciones emitidas a pacientes del PSC, deben ser menores o iguales a las Prescripciones totales emitidas. ","")</f>
        <v/>
      </c>
      <c r="CD104" s="306" t="str">
        <f>IF(CJ104=1,"* Las prescripciones rechazadas a pacientes del PSC, deben ser menores o iguales a las Prescripciones totales rechazadas. ","")</f>
        <v/>
      </c>
      <c r="CG104" s="307">
        <f t="shared" ref="CG104:CH105" si="8">IF(B104&lt;K104,1,0)</f>
        <v>0</v>
      </c>
      <c r="CH104" s="307">
        <f t="shared" si="8"/>
        <v>0</v>
      </c>
      <c r="CI104" s="307">
        <f t="shared" ref="CI104:CJ105" si="9">IF(F104&lt;M104,1,0)</f>
        <v>0</v>
      </c>
      <c r="CJ104" s="307">
        <f t="shared" si="9"/>
        <v>0</v>
      </c>
    </row>
    <row r="105" spans="1:104" ht="16.350000000000001" customHeight="1" x14ac:dyDescent="0.2">
      <c r="A105" s="308" t="s">
        <v>144</v>
      </c>
      <c r="B105" s="317">
        <v>939</v>
      </c>
      <c r="C105" s="318">
        <v>0</v>
      </c>
      <c r="D105" s="319">
        <v>939</v>
      </c>
      <c r="E105" s="320">
        <v>0</v>
      </c>
      <c r="F105" s="317">
        <v>939</v>
      </c>
      <c r="G105" s="321">
        <v>0</v>
      </c>
      <c r="H105" s="321">
        <v>939</v>
      </c>
      <c r="I105" s="318">
        <v>0</v>
      </c>
      <c r="J105" s="322">
        <v>939</v>
      </c>
      <c r="K105" s="323"/>
      <c r="L105" s="324"/>
      <c r="M105" s="323"/>
      <c r="N105" s="324"/>
      <c r="O105" s="6"/>
      <c r="P105" s="233"/>
      <c r="Q105" s="233"/>
      <c r="R105" s="233"/>
      <c r="S105" s="233"/>
      <c r="T105" s="233"/>
      <c r="U105" s="233"/>
      <c r="V105" s="6"/>
      <c r="W105" s="233"/>
      <c r="X105" s="1727"/>
      <c r="Y105" s="1728"/>
      <c r="Z105" s="1728"/>
      <c r="AA105" s="1728"/>
      <c r="AB105" s="1728"/>
      <c r="AC105" s="1728"/>
      <c r="AD105" s="1728"/>
      <c r="AE105" s="1728"/>
      <c r="AF105" s="1728"/>
      <c r="AG105" s="1728"/>
      <c r="AH105" s="1728"/>
      <c r="AI105" s="1728"/>
      <c r="AJ105" s="1728"/>
      <c r="AK105" s="1728"/>
      <c r="AL105" s="1728"/>
      <c r="AM105" s="1728"/>
      <c r="AN105" s="1728"/>
      <c r="AO105" s="1728"/>
      <c r="AP105" s="1728"/>
      <c r="AQ105" s="1728"/>
      <c r="AR105" s="1728"/>
      <c r="CA105" s="306" t="str">
        <f>IF(CG105=1,"* Las recetas totales despachadas a pacientes del PSC, deben ser menores o iguales al total de Recetas con Despacho Total. ","")</f>
        <v/>
      </c>
      <c r="CB105" s="306" t="str">
        <f>IF(CH105=1,"* Las recetas parciales despachadas a pacientes del PSC, deben ser menores o iguales al total de Recetas con Despacho Parcial. ","")</f>
        <v/>
      </c>
      <c r="CC105" s="306" t="str">
        <f>IF(CI105=1,"* Las prescripciones emitidas a pacientes del PSC, deben ser menores o iguales a las Prescripciones totales emitidas. ","")</f>
        <v/>
      </c>
      <c r="CD105" s="306" t="str">
        <f>IF(CJ105=1,"* Las prescripciones rechazadas a pacientes del PSC, deben ser menores o iguales a las Prescripciones totales rechazadas. ","")</f>
        <v/>
      </c>
      <c r="CG105" s="307">
        <f t="shared" si="8"/>
        <v>0</v>
      </c>
      <c r="CH105" s="307">
        <f t="shared" si="8"/>
        <v>0</v>
      </c>
      <c r="CI105" s="307">
        <f t="shared" si="9"/>
        <v>0</v>
      </c>
      <c r="CJ105" s="307">
        <f t="shared" si="9"/>
        <v>0</v>
      </c>
    </row>
    <row r="106" spans="1:104" ht="16.350000000000001" customHeight="1" x14ac:dyDescent="0.2">
      <c r="A106" s="1738" t="s">
        <v>32</v>
      </c>
      <c r="B106" s="1739">
        <f>SUM(B103:B105)</f>
        <v>13446</v>
      </c>
      <c r="C106" s="1740">
        <f>SUM(C103:C105)</f>
        <v>284</v>
      </c>
      <c r="D106" s="1741">
        <f t="shared" ref="D106:E106" si="10">SUM(D103:D105)</f>
        <v>10727</v>
      </c>
      <c r="E106" s="1740">
        <f t="shared" si="10"/>
        <v>3003</v>
      </c>
      <c r="F106" s="1739">
        <f>SUM(F103:F105)</f>
        <v>39010</v>
      </c>
      <c r="G106" s="1742">
        <f>SUM(G103:G105)</f>
        <v>360</v>
      </c>
      <c r="H106" s="1742">
        <f t="shared" ref="H106:I106" si="11">SUM(H103:H105)</f>
        <v>29982</v>
      </c>
      <c r="I106" s="1740">
        <f t="shared" si="11"/>
        <v>8668</v>
      </c>
      <c r="J106" s="1743">
        <f>SUM(J103:J105)</f>
        <v>10443</v>
      </c>
      <c r="K106" s="1739">
        <f>+K103</f>
        <v>0</v>
      </c>
      <c r="L106" s="1743">
        <f>+L103</f>
        <v>0</v>
      </c>
      <c r="M106" s="1739">
        <f>+M103</f>
        <v>0</v>
      </c>
      <c r="N106" s="1743">
        <f>+N103</f>
        <v>0</v>
      </c>
      <c r="O106" s="6"/>
      <c r="P106" s="233"/>
      <c r="Q106" s="233"/>
      <c r="R106" s="233"/>
      <c r="S106" s="233"/>
      <c r="T106" s="233"/>
      <c r="U106" s="233"/>
      <c r="V106" s="6"/>
      <c r="W106" s="233"/>
      <c r="X106" s="1744"/>
      <c r="Y106" s="1745"/>
      <c r="Z106" s="1745"/>
      <c r="AA106" s="1745"/>
      <c r="AB106" s="1745"/>
      <c r="AC106" s="1745"/>
      <c r="AD106" s="1745"/>
      <c r="AE106" s="1745"/>
      <c r="AF106" s="1745"/>
      <c r="AG106" s="1745"/>
      <c r="AH106" s="1745"/>
      <c r="AI106" s="1745"/>
      <c r="AJ106" s="1745"/>
      <c r="AK106" s="1745"/>
      <c r="AL106" s="1745"/>
      <c r="AM106" s="1745"/>
      <c r="AN106" s="1745"/>
      <c r="AO106" s="1745"/>
      <c r="AP106" s="1745"/>
      <c r="AQ106" s="1745"/>
      <c r="AR106" s="1745"/>
      <c r="CG106" s="40"/>
      <c r="CH106" s="40"/>
      <c r="CI106" s="40"/>
      <c r="CJ106" s="40"/>
    </row>
    <row r="107" spans="1:104" ht="31.35" customHeight="1" x14ac:dyDescent="0.2">
      <c r="A107" s="9" t="s">
        <v>145</v>
      </c>
      <c r="B107" s="1746"/>
      <c r="C107" s="1747"/>
      <c r="D107" s="335"/>
      <c r="E107" s="1748"/>
      <c r="F107" s="1748"/>
      <c r="G107" s="650"/>
      <c r="H107" s="650"/>
      <c r="I107" s="651"/>
      <c r="J107" s="339"/>
      <c r="K107" s="651"/>
      <c r="L107" s="339"/>
      <c r="M107" s="6"/>
      <c r="N107" s="6"/>
      <c r="O107" s="6"/>
      <c r="P107" s="6"/>
      <c r="Q107" s="233"/>
      <c r="R107" s="233"/>
      <c r="S107" s="233"/>
      <c r="T107" s="233"/>
      <c r="U107" s="233"/>
      <c r="V107" s="233"/>
      <c r="W107" s="6"/>
      <c r="X107" s="1727"/>
      <c r="Y107" s="1727"/>
      <c r="Z107" s="1728"/>
      <c r="AA107" s="1728"/>
      <c r="AB107" s="1728"/>
      <c r="AC107" s="1728"/>
      <c r="AD107" s="1728"/>
      <c r="AE107" s="1728"/>
      <c r="AF107" s="1728"/>
      <c r="AG107" s="1728"/>
      <c r="AH107" s="1728"/>
      <c r="AI107" s="1728"/>
      <c r="AJ107" s="1728"/>
      <c r="AK107" s="1728"/>
      <c r="AL107" s="1728"/>
      <c r="AM107" s="1728"/>
      <c r="AN107" s="1728"/>
      <c r="AO107" s="1728"/>
      <c r="AP107" s="1728"/>
      <c r="AQ107" s="1728"/>
      <c r="AR107" s="1728"/>
      <c r="CG107" s="40"/>
      <c r="CH107" s="40"/>
      <c r="CI107" s="40"/>
      <c r="CJ107" s="40"/>
    </row>
    <row r="108" spans="1:104" ht="31.35" customHeight="1" x14ac:dyDescent="0.2">
      <c r="A108" s="3713" t="s">
        <v>146</v>
      </c>
      <c r="B108" s="3714" t="s">
        <v>147</v>
      </c>
      <c r="C108" s="3715" t="s">
        <v>148</v>
      </c>
      <c r="D108" s="3716"/>
      <c r="E108" s="3716"/>
      <c r="F108" s="3716"/>
      <c r="G108" s="3716"/>
      <c r="H108" s="3716"/>
      <c r="I108" s="3716"/>
      <c r="J108" s="3716"/>
      <c r="K108" s="3716"/>
      <c r="L108" s="3717"/>
      <c r="M108" s="3714" t="s">
        <v>149</v>
      </c>
      <c r="N108" s="6"/>
      <c r="O108" s="335"/>
      <c r="P108" s="335"/>
      <c r="Q108" s="335"/>
      <c r="R108" s="233"/>
      <c r="S108" s="233"/>
      <c r="T108" s="233"/>
      <c r="U108" s="233"/>
      <c r="V108" s="233"/>
      <c r="W108" s="233"/>
      <c r="X108" s="233"/>
      <c r="Y108" s="233"/>
      <c r="Z108" s="1727"/>
      <c r="AA108" s="1728"/>
      <c r="AB108" s="1728"/>
      <c r="AC108" s="1728"/>
      <c r="AD108" s="1728"/>
      <c r="AE108" s="1728"/>
      <c r="AF108" s="1728"/>
      <c r="AG108" s="1728"/>
      <c r="AH108" s="1728"/>
      <c r="AI108" s="1728"/>
      <c r="AJ108" s="1728"/>
      <c r="AK108" s="1728"/>
      <c r="AL108" s="1728"/>
      <c r="AM108" s="1728"/>
      <c r="AN108" s="1728"/>
      <c r="AO108" s="1728"/>
      <c r="AP108" s="1728"/>
      <c r="AQ108" s="1728"/>
      <c r="AR108" s="1728"/>
      <c r="AS108" s="1728"/>
      <c r="AT108" s="1728"/>
      <c r="BX108" s="2"/>
      <c r="BZ108" s="3"/>
      <c r="CG108" s="40"/>
      <c r="CH108" s="40"/>
      <c r="CI108" s="40"/>
      <c r="CJ108" s="40"/>
    </row>
    <row r="109" spans="1:104" ht="35.25" customHeight="1" x14ac:dyDescent="0.2">
      <c r="A109" s="3291"/>
      <c r="B109" s="3293"/>
      <c r="C109" s="1749" t="s">
        <v>150</v>
      </c>
      <c r="D109" s="1750" t="s">
        <v>151</v>
      </c>
      <c r="E109" s="1750" t="s">
        <v>152</v>
      </c>
      <c r="F109" s="1750" t="s">
        <v>153</v>
      </c>
      <c r="G109" s="1750" t="s">
        <v>154</v>
      </c>
      <c r="H109" s="1751" t="s">
        <v>155</v>
      </c>
      <c r="I109" s="1751" t="s">
        <v>156</v>
      </c>
      <c r="J109" s="1750" t="s">
        <v>157</v>
      </c>
      <c r="K109" s="1751" t="s">
        <v>158</v>
      </c>
      <c r="L109" s="1752" t="s">
        <v>159</v>
      </c>
      <c r="M109" s="3293"/>
      <c r="N109" s="6"/>
      <c r="O109" s="335"/>
      <c r="P109" s="335"/>
      <c r="Q109" s="335"/>
      <c r="R109" s="233"/>
      <c r="S109" s="233"/>
      <c r="T109" s="233"/>
      <c r="U109" s="233"/>
      <c r="V109" s="233"/>
      <c r="W109" s="233"/>
      <c r="X109" s="233"/>
      <c r="Y109" s="233"/>
      <c r="Z109" s="1727"/>
      <c r="AA109" s="1728"/>
      <c r="AB109" s="1728"/>
      <c r="AC109" s="1728"/>
      <c r="AD109" s="1728"/>
      <c r="AE109" s="1728"/>
      <c r="AF109" s="1728"/>
      <c r="AG109" s="1728"/>
      <c r="AH109" s="1728"/>
      <c r="AI109" s="1728"/>
      <c r="AJ109" s="1728"/>
      <c r="AK109" s="1728"/>
      <c r="AL109" s="1728"/>
      <c r="AM109" s="1728"/>
      <c r="AN109" s="1728"/>
      <c r="AO109" s="1728"/>
      <c r="AP109" s="1728"/>
      <c r="AQ109" s="1728"/>
      <c r="AR109" s="1728"/>
      <c r="AS109" s="1728"/>
      <c r="AT109" s="1728"/>
      <c r="BX109" s="2"/>
      <c r="BZ109" s="3"/>
      <c r="CG109" s="40"/>
      <c r="CH109" s="40"/>
      <c r="CI109" s="40"/>
      <c r="CJ109" s="40"/>
    </row>
    <row r="110" spans="1:104" ht="16.350000000000001" customHeight="1" x14ac:dyDescent="0.2">
      <c r="A110" s="1753" t="s">
        <v>160</v>
      </c>
      <c r="B110" s="1735"/>
      <c r="C110" s="1737"/>
      <c r="D110" s="1754"/>
      <c r="E110" s="1754"/>
      <c r="F110" s="1754"/>
      <c r="G110" s="1754"/>
      <c r="H110" s="1754"/>
      <c r="I110" s="1754"/>
      <c r="J110" s="1754"/>
      <c r="K110" s="1754"/>
      <c r="L110" s="1735"/>
      <c r="M110" s="1755"/>
      <c r="N110" s="6"/>
      <c r="O110" s="335"/>
      <c r="P110" s="335"/>
      <c r="Q110" s="335"/>
      <c r="R110" s="233"/>
      <c r="S110" s="233"/>
      <c r="T110" s="233"/>
      <c r="U110" s="233"/>
      <c r="V110" s="233"/>
      <c r="W110" s="233"/>
      <c r="X110" s="233"/>
      <c r="Y110" s="233"/>
      <c r="Z110" s="1727"/>
      <c r="AA110" s="1728"/>
      <c r="AB110" s="1728"/>
      <c r="AC110" s="1728"/>
      <c r="AD110" s="1728"/>
      <c r="AE110" s="1728"/>
      <c r="AF110" s="1728"/>
      <c r="AG110" s="1728"/>
      <c r="AH110" s="1728"/>
      <c r="AI110" s="1728"/>
      <c r="AJ110" s="1728"/>
      <c r="AK110" s="1728"/>
      <c r="AL110" s="1728"/>
      <c r="AM110" s="1728"/>
      <c r="AN110" s="1728"/>
      <c r="AO110" s="1728"/>
      <c r="AP110" s="1728"/>
      <c r="AQ110" s="1728"/>
      <c r="AR110" s="1728"/>
      <c r="AS110" s="1728"/>
      <c r="AT110" s="1728"/>
      <c r="BX110" s="2"/>
      <c r="BZ110" s="3"/>
      <c r="CG110" s="40"/>
      <c r="CH110" s="40"/>
      <c r="CI110" s="40"/>
      <c r="CJ110" s="40"/>
    </row>
    <row r="111" spans="1:104" ht="16.350000000000001" customHeight="1" x14ac:dyDescent="0.2">
      <c r="A111" s="109" t="s">
        <v>161</v>
      </c>
      <c r="B111" s="318"/>
      <c r="C111" s="349"/>
      <c r="D111" s="321"/>
      <c r="E111" s="321"/>
      <c r="F111" s="321"/>
      <c r="G111" s="321"/>
      <c r="H111" s="321"/>
      <c r="I111" s="321"/>
      <c r="J111" s="321"/>
      <c r="K111" s="321"/>
      <c r="L111" s="318"/>
      <c r="M111" s="350"/>
      <c r="N111" s="339"/>
      <c r="O111" s="335"/>
      <c r="P111" s="335"/>
      <c r="Q111" s="335"/>
      <c r="R111" s="233"/>
      <c r="S111" s="233"/>
      <c r="T111" s="233"/>
      <c r="U111" s="233"/>
      <c r="V111" s="233"/>
      <c r="W111" s="233"/>
      <c r="X111" s="233"/>
      <c r="Y111" s="233"/>
      <c r="Z111" s="1727"/>
      <c r="AA111" s="1728"/>
      <c r="AB111" s="1728"/>
      <c r="AC111" s="1728"/>
      <c r="AD111" s="1728"/>
      <c r="AE111" s="1728"/>
      <c r="AF111" s="1728"/>
      <c r="AG111" s="1728"/>
      <c r="AH111" s="1728"/>
      <c r="AI111" s="1728"/>
      <c r="AJ111" s="1728"/>
      <c r="AK111" s="1728"/>
      <c r="AL111" s="1728"/>
      <c r="AM111" s="1728"/>
      <c r="AN111" s="1728"/>
      <c r="AO111" s="1728"/>
      <c r="AP111" s="1728"/>
      <c r="AQ111" s="1728"/>
      <c r="AR111" s="1728"/>
      <c r="AS111" s="1728"/>
      <c r="AT111" s="1728"/>
      <c r="BX111" s="2"/>
      <c r="BZ111" s="3"/>
      <c r="CG111" s="40"/>
      <c r="CH111" s="40"/>
      <c r="CI111" s="40"/>
      <c r="CJ111" s="40"/>
    </row>
    <row r="112" spans="1:104" ht="16.350000000000001" customHeight="1" x14ac:dyDescent="0.2">
      <c r="A112" s="230" t="s">
        <v>162</v>
      </c>
      <c r="B112" s="351"/>
      <c r="C112" s="317"/>
      <c r="D112" s="352"/>
      <c r="E112" s="352"/>
      <c r="F112" s="352"/>
      <c r="G112" s="352"/>
      <c r="H112" s="352"/>
      <c r="I112" s="352"/>
      <c r="J112" s="352"/>
      <c r="K112" s="352"/>
      <c r="L112" s="351"/>
      <c r="M112" s="353"/>
      <c r="N112" s="1756"/>
      <c r="O112" s="335"/>
      <c r="P112" s="335"/>
      <c r="Q112" s="335"/>
      <c r="R112" s="233"/>
      <c r="S112" s="233"/>
      <c r="T112" s="233"/>
      <c r="U112" s="233"/>
      <c r="V112" s="233"/>
      <c r="W112" s="233"/>
      <c r="X112" s="233"/>
      <c r="Y112" s="233"/>
      <c r="Z112" s="1727"/>
      <c r="AA112" s="1728"/>
      <c r="AB112" s="1728"/>
      <c r="AC112" s="1728"/>
      <c r="AD112" s="1728"/>
      <c r="AE112" s="1728"/>
      <c r="AF112" s="1728"/>
      <c r="AG112" s="1728"/>
      <c r="AH112" s="1728"/>
      <c r="AI112" s="1728"/>
      <c r="AJ112" s="1728"/>
      <c r="AK112" s="1728"/>
      <c r="AL112" s="1728"/>
      <c r="AM112" s="1728"/>
      <c r="AN112" s="1728"/>
      <c r="AO112" s="1728"/>
      <c r="AP112" s="1728"/>
      <c r="AQ112" s="1728"/>
      <c r="AR112" s="1728"/>
      <c r="AS112" s="1728"/>
      <c r="AT112" s="1728"/>
      <c r="BX112" s="2"/>
      <c r="BZ112" s="3"/>
      <c r="CG112" s="40"/>
      <c r="CH112" s="40"/>
      <c r="CI112" s="40"/>
      <c r="CJ112" s="40"/>
    </row>
    <row r="113" spans="1:88" ht="31.35" customHeight="1" x14ac:dyDescent="0.2">
      <c r="A113" s="10" t="s">
        <v>163</v>
      </c>
      <c r="B113" s="1533"/>
      <c r="C113" s="1533"/>
      <c r="D113" s="1533"/>
      <c r="E113" s="1533"/>
      <c r="F113" s="1533"/>
      <c r="G113" s="1533"/>
      <c r="H113" s="1533"/>
      <c r="I113" s="1533"/>
      <c r="J113" s="1533"/>
      <c r="K113" s="1533"/>
      <c r="L113" s="1533"/>
      <c r="M113" s="1533"/>
      <c r="N113" s="1533"/>
      <c r="O113" s="1533"/>
      <c r="P113" s="1533"/>
      <c r="Q113" s="1533"/>
      <c r="R113" s="1533"/>
      <c r="S113" s="1533"/>
      <c r="T113" s="1533"/>
      <c r="U113" s="1533"/>
      <c r="V113" s="1533"/>
      <c r="W113" s="1533"/>
      <c r="X113" s="1533"/>
      <c r="Y113" s="1533"/>
      <c r="Z113" s="1533"/>
      <c r="AA113" s="1533"/>
      <c r="AB113" s="1533"/>
      <c r="AC113" s="1533"/>
      <c r="AD113" s="1533"/>
      <c r="AE113" s="1533"/>
      <c r="AF113" s="1533"/>
      <c r="AG113" s="1533"/>
      <c r="AH113" s="1533"/>
      <c r="AI113" s="1533"/>
      <c r="AJ113" s="1533"/>
      <c r="AK113" s="1533"/>
      <c r="AL113" s="1533"/>
      <c r="AM113" s="1533"/>
      <c r="AN113" s="1533"/>
      <c r="AO113" s="1757"/>
      <c r="AP113" s="1757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CG113" s="40"/>
      <c r="CH113" s="40"/>
      <c r="CI113" s="40"/>
      <c r="CJ113" s="40"/>
    </row>
    <row r="114" spans="1:88" ht="16.350000000000001" customHeight="1" x14ac:dyDescent="0.2">
      <c r="A114" s="3693" t="s">
        <v>164</v>
      </c>
      <c r="B114" s="2890" t="s">
        <v>4</v>
      </c>
      <c r="C114" s="2891"/>
      <c r="D114" s="2892"/>
      <c r="E114" s="3706" t="s">
        <v>5</v>
      </c>
      <c r="F114" s="3707"/>
      <c r="G114" s="3707"/>
      <c r="H114" s="3707"/>
      <c r="I114" s="3707"/>
      <c r="J114" s="3707"/>
      <c r="K114" s="3707"/>
      <c r="L114" s="3707"/>
      <c r="M114" s="3707"/>
      <c r="N114" s="3707"/>
      <c r="O114" s="3707"/>
      <c r="P114" s="3707"/>
      <c r="Q114" s="3707"/>
      <c r="R114" s="3707"/>
      <c r="S114" s="3707"/>
      <c r="T114" s="3707"/>
      <c r="U114" s="3707"/>
      <c r="V114" s="3707"/>
      <c r="W114" s="3707"/>
      <c r="X114" s="3707"/>
      <c r="Y114" s="3707"/>
      <c r="Z114" s="3707"/>
      <c r="AA114" s="3707"/>
      <c r="AB114" s="3707"/>
      <c r="AC114" s="3707"/>
      <c r="AD114" s="3707"/>
      <c r="AE114" s="3707"/>
      <c r="AF114" s="3707"/>
      <c r="AG114" s="3707"/>
      <c r="AH114" s="3707"/>
      <c r="AI114" s="3707"/>
      <c r="AJ114" s="3707"/>
      <c r="AK114" s="3707"/>
      <c r="AL114" s="3707"/>
      <c r="AM114" s="3707"/>
      <c r="AN114" s="3708"/>
      <c r="AO114" s="2892" t="s">
        <v>6</v>
      </c>
      <c r="AP114" s="2871" t="s">
        <v>165</v>
      </c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CG114" s="40"/>
      <c r="CH114" s="40"/>
      <c r="CI114" s="40"/>
      <c r="CJ114" s="40"/>
    </row>
    <row r="115" spans="1:88" ht="16.350000000000001" customHeight="1" x14ac:dyDescent="0.2">
      <c r="A115" s="2888"/>
      <c r="B115" s="3270"/>
      <c r="C115" s="2993"/>
      <c r="D115" s="3271"/>
      <c r="E115" s="3706" t="s">
        <v>11</v>
      </c>
      <c r="F115" s="3709"/>
      <c r="G115" s="3706" t="s">
        <v>12</v>
      </c>
      <c r="H115" s="3709"/>
      <c r="I115" s="3706" t="s">
        <v>13</v>
      </c>
      <c r="J115" s="3709"/>
      <c r="K115" s="3706" t="s">
        <v>14</v>
      </c>
      <c r="L115" s="3709"/>
      <c r="M115" s="3706" t="s">
        <v>15</v>
      </c>
      <c r="N115" s="3709"/>
      <c r="O115" s="3706" t="s">
        <v>16</v>
      </c>
      <c r="P115" s="3709"/>
      <c r="Q115" s="3707" t="s">
        <v>17</v>
      </c>
      <c r="R115" s="3709"/>
      <c r="S115" s="3706" t="s">
        <v>18</v>
      </c>
      <c r="T115" s="3709"/>
      <c r="U115" s="3706" t="s">
        <v>19</v>
      </c>
      <c r="V115" s="3709"/>
      <c r="W115" s="3706" t="s">
        <v>20</v>
      </c>
      <c r="X115" s="3709"/>
      <c r="Y115" s="3706" t="s">
        <v>21</v>
      </c>
      <c r="Z115" s="3709"/>
      <c r="AA115" s="3706" t="s">
        <v>22</v>
      </c>
      <c r="AB115" s="3709"/>
      <c r="AC115" s="3706" t="s">
        <v>23</v>
      </c>
      <c r="AD115" s="3709"/>
      <c r="AE115" s="3706" t="s">
        <v>24</v>
      </c>
      <c r="AF115" s="3709"/>
      <c r="AG115" s="3706" t="s">
        <v>25</v>
      </c>
      <c r="AH115" s="3709"/>
      <c r="AI115" s="3706" t="s">
        <v>26</v>
      </c>
      <c r="AJ115" s="3709"/>
      <c r="AK115" s="3706" t="s">
        <v>27</v>
      </c>
      <c r="AL115" s="3709"/>
      <c r="AM115" s="3707" t="s">
        <v>28</v>
      </c>
      <c r="AN115" s="3708"/>
      <c r="AO115" s="2892"/>
      <c r="AP115" s="2871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CG115" s="40"/>
      <c r="CH115" s="40"/>
      <c r="CI115" s="40"/>
      <c r="CJ115" s="40"/>
    </row>
    <row r="116" spans="1:88" ht="16.350000000000001" customHeight="1" x14ac:dyDescent="0.2">
      <c r="A116" s="3269"/>
      <c r="B116" s="1758" t="s">
        <v>29</v>
      </c>
      <c r="C116" s="1682" t="s">
        <v>30</v>
      </c>
      <c r="D116" s="1345" t="s">
        <v>31</v>
      </c>
      <c r="E116" s="1759" t="s">
        <v>30</v>
      </c>
      <c r="F116" s="1681" t="s">
        <v>31</v>
      </c>
      <c r="G116" s="1759" t="s">
        <v>30</v>
      </c>
      <c r="H116" s="1681" t="s">
        <v>31</v>
      </c>
      <c r="I116" s="1759" t="s">
        <v>30</v>
      </c>
      <c r="J116" s="1681" t="s">
        <v>31</v>
      </c>
      <c r="K116" s="1759" t="s">
        <v>30</v>
      </c>
      <c r="L116" s="1681" t="s">
        <v>31</v>
      </c>
      <c r="M116" s="1759" t="s">
        <v>30</v>
      </c>
      <c r="N116" s="1681" t="s">
        <v>31</v>
      </c>
      <c r="O116" s="1759" t="s">
        <v>30</v>
      </c>
      <c r="P116" s="1681" t="s">
        <v>31</v>
      </c>
      <c r="Q116" s="1759" t="s">
        <v>30</v>
      </c>
      <c r="R116" s="1681" t="s">
        <v>31</v>
      </c>
      <c r="S116" s="1759" t="s">
        <v>30</v>
      </c>
      <c r="T116" s="1681" t="s">
        <v>31</v>
      </c>
      <c r="U116" s="1759" t="s">
        <v>30</v>
      </c>
      <c r="V116" s="1681" t="s">
        <v>31</v>
      </c>
      <c r="W116" s="1759" t="s">
        <v>30</v>
      </c>
      <c r="X116" s="1681" t="s">
        <v>31</v>
      </c>
      <c r="Y116" s="1759" t="s">
        <v>30</v>
      </c>
      <c r="Z116" s="1681" t="s">
        <v>31</v>
      </c>
      <c r="AA116" s="1759" t="s">
        <v>30</v>
      </c>
      <c r="AB116" s="1681" t="s">
        <v>31</v>
      </c>
      <c r="AC116" s="1759" t="s">
        <v>30</v>
      </c>
      <c r="AD116" s="1681" t="s">
        <v>31</v>
      </c>
      <c r="AE116" s="1759" t="s">
        <v>30</v>
      </c>
      <c r="AF116" s="1681" t="s">
        <v>31</v>
      </c>
      <c r="AG116" s="1759" t="s">
        <v>30</v>
      </c>
      <c r="AH116" s="1681" t="s">
        <v>31</v>
      </c>
      <c r="AI116" s="1759" t="s">
        <v>30</v>
      </c>
      <c r="AJ116" s="1681" t="s">
        <v>31</v>
      </c>
      <c r="AK116" s="1759" t="s">
        <v>30</v>
      </c>
      <c r="AL116" s="1681" t="s">
        <v>31</v>
      </c>
      <c r="AM116" s="1759" t="s">
        <v>30</v>
      </c>
      <c r="AN116" s="1683" t="s">
        <v>31</v>
      </c>
      <c r="AO116" s="3271"/>
      <c r="AP116" s="3272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CG116" s="40"/>
      <c r="CH116" s="40"/>
      <c r="CI116" s="40"/>
      <c r="CJ116" s="40"/>
    </row>
    <row r="117" spans="1:88" ht="16.350000000000001" customHeight="1" x14ac:dyDescent="0.2">
      <c r="A117" s="358" t="s">
        <v>166</v>
      </c>
      <c r="B117" s="109">
        <f>SUM(C117:D117)</f>
        <v>0</v>
      </c>
      <c r="C117" s="359">
        <f>SUM(E117+G117+I117+K117+M117+O117+Q117+S117+U117+W117+Y117+AA117+AC117+AE117+AG117+AI117+AK117+AM117)</f>
        <v>0</v>
      </c>
      <c r="D117" s="360">
        <f>SUM(F117+H117+J117+L117+N117+P117+R117+T117+V117+X117+Z117+AB117+AD117+AF117+AH117+AJ117+AL117+AN117)</f>
        <v>0</v>
      </c>
      <c r="E117" s="65"/>
      <c r="F117" s="190"/>
      <c r="G117" s="65"/>
      <c r="H117" s="361"/>
      <c r="I117" s="65"/>
      <c r="J117" s="361"/>
      <c r="K117" s="65"/>
      <c r="L117" s="361"/>
      <c r="M117" s="65"/>
      <c r="N117" s="361"/>
      <c r="O117" s="65"/>
      <c r="P117" s="361"/>
      <c r="Q117" s="362"/>
      <c r="R117" s="361"/>
      <c r="S117" s="65"/>
      <c r="T117" s="361"/>
      <c r="U117" s="65"/>
      <c r="V117" s="361"/>
      <c r="W117" s="65"/>
      <c r="X117" s="361"/>
      <c r="Y117" s="65"/>
      <c r="Z117" s="361"/>
      <c r="AA117" s="65"/>
      <c r="AB117" s="361"/>
      <c r="AC117" s="65"/>
      <c r="AD117" s="361"/>
      <c r="AE117" s="65"/>
      <c r="AF117" s="361"/>
      <c r="AG117" s="65"/>
      <c r="AH117" s="361"/>
      <c r="AI117" s="65"/>
      <c r="AJ117" s="361"/>
      <c r="AK117" s="65"/>
      <c r="AL117" s="361"/>
      <c r="AM117" s="363"/>
      <c r="AN117" s="364"/>
      <c r="AO117" s="112"/>
      <c r="AP117" s="112"/>
      <c r="AQ117" s="162"/>
      <c r="AR117" s="38"/>
      <c r="AS117" s="38"/>
      <c r="AT117" s="38"/>
      <c r="AU117" s="38"/>
      <c r="AV117" s="38"/>
      <c r="AW117" s="38"/>
      <c r="AX117" s="38"/>
      <c r="AY117" s="38"/>
      <c r="AZ117" s="38"/>
      <c r="BA117" s="38"/>
      <c r="BB117" s="38"/>
      <c r="BC117" s="8"/>
      <c r="BD117" s="8"/>
      <c r="BE117" s="8"/>
      <c r="BF117" s="8"/>
      <c r="CA117" s="39"/>
      <c r="CB117" s="39"/>
      <c r="CC117" s="39"/>
      <c r="CG117" s="40">
        <v>0</v>
      </c>
      <c r="CH117" s="40">
        <v>0</v>
      </c>
      <c r="CI117" s="40">
        <v>0</v>
      </c>
      <c r="CJ117" s="40"/>
    </row>
    <row r="118" spans="1:88" ht="16.350000000000001" customHeight="1" x14ac:dyDescent="0.2">
      <c r="A118" s="358" t="s">
        <v>167</v>
      </c>
      <c r="B118" s="109">
        <f>SUM(C118:D118)</f>
        <v>0</v>
      </c>
      <c r="C118" s="359">
        <f t="shared" ref="C118:D119" si="12">SUM(E118+G118+I118+K118+M118+O118+Q118+S118+U118+W118+Y118+AA118+AC118+AE118+AG118+AI118+AK118+AM118)</f>
        <v>0</v>
      </c>
      <c r="D118" s="360">
        <f t="shared" si="12"/>
        <v>0</v>
      </c>
      <c r="E118" s="45"/>
      <c r="F118" s="46"/>
      <c r="G118" s="45"/>
      <c r="H118" s="47"/>
      <c r="I118" s="45"/>
      <c r="J118" s="47"/>
      <c r="K118" s="45"/>
      <c r="L118" s="47"/>
      <c r="M118" s="45"/>
      <c r="N118" s="47"/>
      <c r="O118" s="45"/>
      <c r="P118" s="47"/>
      <c r="Q118" s="110"/>
      <c r="R118" s="47"/>
      <c r="S118" s="45"/>
      <c r="T118" s="47"/>
      <c r="U118" s="45"/>
      <c r="V118" s="47"/>
      <c r="W118" s="45"/>
      <c r="X118" s="47"/>
      <c r="Y118" s="45"/>
      <c r="Z118" s="47"/>
      <c r="AA118" s="45"/>
      <c r="AB118" s="47"/>
      <c r="AC118" s="45"/>
      <c r="AD118" s="47"/>
      <c r="AE118" s="45"/>
      <c r="AF118" s="47"/>
      <c r="AG118" s="45"/>
      <c r="AH118" s="47"/>
      <c r="AI118" s="45"/>
      <c r="AJ118" s="47"/>
      <c r="AK118" s="45"/>
      <c r="AL118" s="47"/>
      <c r="AM118" s="111"/>
      <c r="AN118" s="55"/>
      <c r="AO118" s="52"/>
      <c r="AP118" s="52"/>
      <c r="AQ118" s="162"/>
      <c r="AR118" s="38"/>
      <c r="AS118" s="38"/>
      <c r="AT118" s="38"/>
      <c r="AU118" s="38"/>
      <c r="AV118" s="38"/>
      <c r="AW118" s="38"/>
      <c r="AX118" s="38"/>
      <c r="AY118" s="38"/>
      <c r="AZ118" s="38"/>
      <c r="BA118" s="38"/>
      <c r="BB118" s="38"/>
      <c r="BC118" s="8"/>
      <c r="BD118" s="8"/>
      <c r="BE118" s="8"/>
      <c r="BF118" s="8"/>
      <c r="CG118" s="40">
        <v>0</v>
      </c>
      <c r="CH118" s="40">
        <v>0</v>
      </c>
      <c r="CI118" s="40">
        <v>0</v>
      </c>
      <c r="CJ118" s="40"/>
    </row>
    <row r="119" spans="1:88" ht="16.350000000000001" customHeight="1" x14ac:dyDescent="0.2">
      <c r="A119" s="664" t="s">
        <v>168</v>
      </c>
      <c r="B119" s="230">
        <f>SUM(C119:D119)</f>
        <v>0</v>
      </c>
      <c r="C119" s="366">
        <f t="shared" si="12"/>
        <v>0</v>
      </c>
      <c r="D119" s="367">
        <f t="shared" si="12"/>
        <v>0</v>
      </c>
      <c r="E119" s="88"/>
      <c r="F119" s="89"/>
      <c r="G119" s="88"/>
      <c r="H119" s="87"/>
      <c r="I119" s="88"/>
      <c r="J119" s="87"/>
      <c r="K119" s="88"/>
      <c r="L119" s="87"/>
      <c r="M119" s="88"/>
      <c r="N119" s="87"/>
      <c r="O119" s="88"/>
      <c r="P119" s="87"/>
      <c r="Q119" s="126"/>
      <c r="R119" s="87"/>
      <c r="S119" s="88"/>
      <c r="T119" s="87"/>
      <c r="U119" s="88"/>
      <c r="V119" s="87"/>
      <c r="W119" s="88"/>
      <c r="X119" s="87"/>
      <c r="Y119" s="88"/>
      <c r="Z119" s="87"/>
      <c r="AA119" s="88"/>
      <c r="AB119" s="87"/>
      <c r="AC119" s="88"/>
      <c r="AD119" s="87"/>
      <c r="AE119" s="88"/>
      <c r="AF119" s="87"/>
      <c r="AG119" s="88"/>
      <c r="AH119" s="87"/>
      <c r="AI119" s="88"/>
      <c r="AJ119" s="87"/>
      <c r="AK119" s="88"/>
      <c r="AL119" s="87"/>
      <c r="AM119" s="127"/>
      <c r="AN119" s="92"/>
      <c r="AO119" s="94"/>
      <c r="AP119" s="94"/>
      <c r="AQ119" s="162"/>
      <c r="AR119" s="38"/>
      <c r="AS119" s="38"/>
      <c r="AT119" s="38"/>
      <c r="AU119" s="38"/>
      <c r="AV119" s="38"/>
      <c r="AW119" s="38"/>
      <c r="AX119" s="38"/>
      <c r="AY119" s="38"/>
      <c r="AZ119" s="38"/>
      <c r="BA119" s="38"/>
      <c r="BB119" s="38"/>
      <c r="BC119" s="8"/>
      <c r="BD119" s="8"/>
      <c r="BE119" s="8"/>
      <c r="BF119" s="8"/>
      <c r="CG119" s="40">
        <v>0</v>
      </c>
      <c r="CH119" s="40">
        <v>0</v>
      </c>
      <c r="CI119" s="40">
        <v>0</v>
      </c>
      <c r="CJ119" s="40"/>
    </row>
    <row r="120" spans="1:88" ht="31.35" customHeight="1" x14ac:dyDescent="0.2">
      <c r="A120" s="9" t="s">
        <v>169</v>
      </c>
      <c r="B120" s="368"/>
      <c r="C120" s="368"/>
      <c r="D120" s="6"/>
      <c r="E120" s="368"/>
      <c r="F120" s="6"/>
      <c r="G120" s="6"/>
      <c r="H120" s="6"/>
      <c r="I120" s="6"/>
      <c r="J120" s="6"/>
      <c r="K120" s="6"/>
      <c r="L120" s="369"/>
      <c r="M120" s="369"/>
      <c r="N120" s="369"/>
      <c r="O120" s="369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CG120" s="40"/>
      <c r="CH120" s="40"/>
      <c r="CI120" s="40"/>
      <c r="CJ120" s="40"/>
    </row>
    <row r="121" spans="1:88" ht="16.350000000000001" customHeight="1" x14ac:dyDescent="0.2">
      <c r="A121" s="3699" t="s">
        <v>170</v>
      </c>
      <c r="B121" s="3700"/>
      <c r="C121" s="3701" t="s">
        <v>32</v>
      </c>
      <c r="D121" s="3702"/>
      <c r="E121" s="3700"/>
      <c r="F121" s="3694" t="s">
        <v>171</v>
      </c>
      <c r="G121" s="3703"/>
      <c r="H121" s="3703"/>
      <c r="I121" s="3703"/>
      <c r="J121" s="3703"/>
      <c r="K121" s="3703"/>
      <c r="L121" s="3703"/>
      <c r="M121" s="3703"/>
      <c r="N121" s="3703"/>
      <c r="O121" s="3695"/>
      <c r="P121" s="3704" t="s">
        <v>7</v>
      </c>
      <c r="Q121" s="3700" t="s">
        <v>8</v>
      </c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CG121" s="40"/>
      <c r="CH121" s="40"/>
      <c r="CI121" s="40"/>
      <c r="CJ121" s="40"/>
    </row>
    <row r="122" spans="1:88" ht="24" customHeight="1" x14ac:dyDescent="0.2">
      <c r="A122" s="2907"/>
      <c r="B122" s="2883"/>
      <c r="C122" s="3278"/>
      <c r="D122" s="3008"/>
      <c r="E122" s="3266"/>
      <c r="F122" s="3694" t="s">
        <v>172</v>
      </c>
      <c r="G122" s="3705"/>
      <c r="H122" s="3694" t="s">
        <v>173</v>
      </c>
      <c r="I122" s="3705"/>
      <c r="J122" s="3688" t="s">
        <v>174</v>
      </c>
      <c r="K122" s="3689"/>
      <c r="L122" s="3688" t="s">
        <v>175</v>
      </c>
      <c r="M122" s="3689"/>
      <c r="N122" s="3694" t="s">
        <v>176</v>
      </c>
      <c r="O122" s="3695"/>
      <c r="P122" s="2904"/>
      <c r="Q122" s="2883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CG122" s="40"/>
      <c r="CH122" s="40"/>
      <c r="CI122" s="40"/>
      <c r="CJ122" s="40"/>
    </row>
    <row r="123" spans="1:88" ht="22.5" customHeight="1" x14ac:dyDescent="0.2">
      <c r="A123" s="3278"/>
      <c r="B123" s="3266"/>
      <c r="C123" s="1749" t="s">
        <v>29</v>
      </c>
      <c r="D123" s="1750" t="s">
        <v>30</v>
      </c>
      <c r="E123" s="1760" t="s">
        <v>31</v>
      </c>
      <c r="F123" s="1749" t="s">
        <v>30</v>
      </c>
      <c r="G123" s="1760" t="s">
        <v>31</v>
      </c>
      <c r="H123" s="1749" t="s">
        <v>30</v>
      </c>
      <c r="I123" s="1760" t="s">
        <v>31</v>
      </c>
      <c r="J123" s="1749" t="s">
        <v>30</v>
      </c>
      <c r="K123" s="1760" t="s">
        <v>31</v>
      </c>
      <c r="L123" s="1749" t="s">
        <v>30</v>
      </c>
      <c r="M123" s="1760" t="s">
        <v>31</v>
      </c>
      <c r="N123" s="1749" t="s">
        <v>30</v>
      </c>
      <c r="O123" s="1761" t="s">
        <v>31</v>
      </c>
      <c r="P123" s="3618"/>
      <c r="Q123" s="3266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CG123" s="40"/>
      <c r="CH123" s="40"/>
      <c r="CI123" s="40"/>
      <c r="CJ123" s="40"/>
    </row>
    <row r="124" spans="1:88" ht="16.350000000000001" customHeight="1" x14ac:dyDescent="0.2">
      <c r="A124" s="3679" t="s">
        <v>177</v>
      </c>
      <c r="B124" s="1762" t="s">
        <v>178</v>
      </c>
      <c r="C124" s="1763">
        <f t="shared" ref="C124:C130" si="13">SUM(D124:E124)</f>
        <v>0</v>
      </c>
      <c r="D124" s="1764">
        <f>SUM(F124+H124+J124+L124+N124)</f>
        <v>0</v>
      </c>
      <c r="E124" s="377">
        <f>SUM(G124+I124+K124+M124+O124)</f>
        <v>0</v>
      </c>
      <c r="F124" s="1765"/>
      <c r="G124" s="1766"/>
      <c r="H124" s="1765"/>
      <c r="I124" s="1766"/>
      <c r="J124" s="1765"/>
      <c r="K124" s="1766"/>
      <c r="L124" s="1765"/>
      <c r="M124" s="1766"/>
      <c r="N124" s="1765"/>
      <c r="O124" s="1767"/>
      <c r="P124" s="1768"/>
      <c r="Q124" s="1766"/>
      <c r="R124" s="3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CG124" s="40">
        <v>0</v>
      </c>
      <c r="CH124" s="40">
        <v>0</v>
      </c>
      <c r="CI124" s="40">
        <v>0</v>
      </c>
      <c r="CJ124" s="40">
        <v>0</v>
      </c>
    </row>
    <row r="125" spans="1:88" ht="16.350000000000001" customHeight="1" x14ac:dyDescent="0.2">
      <c r="A125" s="2890"/>
      <c r="B125" s="382" t="s">
        <v>179</v>
      </c>
      <c r="C125" s="383">
        <f>SUM(D125:E125)</f>
        <v>0</v>
      </c>
      <c r="D125" s="384">
        <f t="shared" ref="D125:E130" si="14">SUM(F125+H125+J125+L125+N125)</f>
        <v>0</v>
      </c>
      <c r="E125" s="385">
        <f t="shared" si="14"/>
        <v>0</v>
      </c>
      <c r="F125" s="1769"/>
      <c r="G125" s="1770"/>
      <c r="H125" s="1769"/>
      <c r="I125" s="1770"/>
      <c r="J125" s="1769"/>
      <c r="K125" s="1770"/>
      <c r="L125" s="1769"/>
      <c r="M125" s="1770"/>
      <c r="N125" s="1769"/>
      <c r="O125" s="1771"/>
      <c r="P125" s="1772"/>
      <c r="Q125" s="1770"/>
      <c r="R125" s="3"/>
      <c r="CG125" s="40"/>
      <c r="CH125" s="40"/>
      <c r="CI125" s="40"/>
      <c r="CJ125" s="40"/>
    </row>
    <row r="126" spans="1:88" ht="30.75" customHeight="1" thickBot="1" x14ac:dyDescent="0.3">
      <c r="A126" s="2898"/>
      <c r="B126" s="390" t="s">
        <v>180</v>
      </c>
      <c r="C126" s="391">
        <f t="shared" si="13"/>
        <v>0</v>
      </c>
      <c r="D126" s="392">
        <f>SUM(F126+H126+J126+L126+N126)</f>
        <v>0</v>
      </c>
      <c r="E126" s="393">
        <f t="shared" si="14"/>
        <v>0</v>
      </c>
      <c r="F126" s="1773"/>
      <c r="G126" s="1774"/>
      <c r="H126" s="1773"/>
      <c r="I126" s="1774"/>
      <c r="J126" s="1773"/>
      <c r="K126" s="1774"/>
      <c r="L126" s="1773"/>
      <c r="M126" s="1774"/>
      <c r="N126" s="1773"/>
      <c r="O126" s="1775"/>
      <c r="P126" s="1776"/>
      <c r="Q126" s="1774"/>
      <c r="R126" s="3"/>
      <c r="CG126" s="40"/>
      <c r="CH126" s="40"/>
      <c r="CI126" s="40"/>
      <c r="CJ126" s="40"/>
    </row>
    <row r="127" spans="1:88" ht="16.350000000000001" customHeight="1" thickTop="1" x14ac:dyDescent="0.2">
      <c r="A127" s="2899" t="s">
        <v>181</v>
      </c>
      <c r="B127" s="26" t="s">
        <v>72</v>
      </c>
      <c r="C127" s="398">
        <f t="shared" si="13"/>
        <v>0</v>
      </c>
      <c r="D127" s="399">
        <f t="shared" si="14"/>
        <v>0</v>
      </c>
      <c r="E127" s="377">
        <f t="shared" si="14"/>
        <v>0</v>
      </c>
      <c r="F127" s="1765"/>
      <c r="G127" s="1766"/>
      <c r="H127" s="1765"/>
      <c r="I127" s="1766"/>
      <c r="J127" s="1765"/>
      <c r="K127" s="1766"/>
      <c r="L127" s="1765"/>
      <c r="M127" s="1766"/>
      <c r="N127" s="1765"/>
      <c r="O127" s="1767"/>
      <c r="P127" s="1768"/>
      <c r="Q127" s="1766"/>
      <c r="R127" s="3"/>
      <c r="CG127" s="40"/>
      <c r="CH127" s="40"/>
      <c r="CI127" s="40"/>
      <c r="CJ127" s="40"/>
    </row>
    <row r="128" spans="1:88" ht="16.350000000000001" customHeight="1" x14ac:dyDescent="0.2">
      <c r="A128" s="2871"/>
      <c r="B128" s="26" t="s">
        <v>182</v>
      </c>
      <c r="C128" s="398">
        <f t="shared" si="13"/>
        <v>0</v>
      </c>
      <c r="D128" s="399">
        <f t="shared" si="14"/>
        <v>0</v>
      </c>
      <c r="E128" s="377">
        <f t="shared" si="14"/>
        <v>0</v>
      </c>
      <c r="F128" s="1765"/>
      <c r="G128" s="1766"/>
      <c r="H128" s="1765"/>
      <c r="I128" s="1766"/>
      <c r="J128" s="1765"/>
      <c r="K128" s="1766"/>
      <c r="L128" s="1765"/>
      <c r="M128" s="1766"/>
      <c r="N128" s="1765"/>
      <c r="O128" s="1767"/>
      <c r="P128" s="1768"/>
      <c r="Q128" s="1766"/>
      <c r="R128" s="3"/>
      <c r="CG128" s="40"/>
      <c r="CH128" s="40"/>
      <c r="CI128" s="40"/>
      <c r="CJ128" s="40"/>
    </row>
    <row r="129" spans="1:88" ht="16.350000000000001" customHeight="1" x14ac:dyDescent="0.2">
      <c r="A129" s="2871"/>
      <c r="B129" s="41" t="s">
        <v>183</v>
      </c>
      <c r="C129" s="383">
        <f t="shared" si="13"/>
        <v>0</v>
      </c>
      <c r="D129" s="384">
        <f t="shared" si="14"/>
        <v>0</v>
      </c>
      <c r="E129" s="385">
        <f t="shared" si="14"/>
        <v>0</v>
      </c>
      <c r="F129" s="1769"/>
      <c r="G129" s="1770"/>
      <c r="H129" s="1769"/>
      <c r="I129" s="1770"/>
      <c r="J129" s="1769"/>
      <c r="K129" s="1770"/>
      <c r="L129" s="1769"/>
      <c r="M129" s="1770"/>
      <c r="N129" s="1769"/>
      <c r="O129" s="1771"/>
      <c r="P129" s="1772"/>
      <c r="Q129" s="1770"/>
      <c r="R129" s="3"/>
      <c r="CG129" s="40"/>
      <c r="CH129" s="40"/>
      <c r="CI129" s="40"/>
      <c r="CJ129" s="40"/>
    </row>
    <row r="130" spans="1:88" ht="16.350000000000001" customHeight="1" x14ac:dyDescent="0.2">
      <c r="A130" s="3696"/>
      <c r="B130" s="400" t="s">
        <v>109</v>
      </c>
      <c r="C130" s="401">
        <f t="shared" si="13"/>
        <v>0</v>
      </c>
      <c r="D130" s="402">
        <f t="shared" si="14"/>
        <v>0</v>
      </c>
      <c r="E130" s="403">
        <f t="shared" si="14"/>
        <v>0</v>
      </c>
      <c r="F130" s="1777"/>
      <c r="G130" s="1778"/>
      <c r="H130" s="1777"/>
      <c r="I130" s="1778"/>
      <c r="J130" s="1777"/>
      <c r="K130" s="1778"/>
      <c r="L130" s="1777"/>
      <c r="M130" s="1778"/>
      <c r="N130" s="1777"/>
      <c r="O130" s="1779"/>
      <c r="P130" s="1780"/>
      <c r="Q130" s="1778"/>
      <c r="R130" s="3"/>
      <c r="CG130" s="40"/>
      <c r="CH130" s="40"/>
      <c r="CI130" s="40"/>
      <c r="CJ130" s="40"/>
    </row>
    <row r="131" spans="1:88" ht="27" customHeight="1" x14ac:dyDescent="0.25">
      <c r="A131" s="9" t="s">
        <v>184</v>
      </c>
      <c r="B131" s="408"/>
      <c r="C131" s="408"/>
      <c r="D131" s="408"/>
      <c r="E131" s="408"/>
      <c r="F131" s="408"/>
      <c r="G131" s="408"/>
      <c r="H131" s="408"/>
      <c r="I131" s="408"/>
      <c r="J131" s="408"/>
      <c r="K131" s="408"/>
      <c r="L131" s="408"/>
      <c r="M131" s="408"/>
      <c r="N131" s="408"/>
      <c r="O131" s="408"/>
      <c r="P131" s="408"/>
      <c r="Q131" s="408"/>
      <c r="R131" s="408"/>
      <c r="S131" s="408"/>
      <c r="T131" s="408"/>
      <c r="U131" s="408"/>
      <c r="V131" s="408"/>
      <c r="W131" s="408"/>
      <c r="X131" s="408"/>
      <c r="Y131" s="408"/>
      <c r="Z131" s="408"/>
      <c r="AA131" s="408"/>
      <c r="AB131" s="408"/>
      <c r="AC131" s="408"/>
      <c r="AD131" s="408"/>
      <c r="AE131" s="408"/>
      <c r="AF131" s="408"/>
      <c r="AG131" s="408"/>
      <c r="AH131" s="408"/>
      <c r="AI131" s="408"/>
      <c r="AJ131" s="408"/>
      <c r="AK131" s="408"/>
      <c r="AL131" s="408"/>
      <c r="AM131" s="408"/>
      <c r="CG131" s="40"/>
      <c r="CH131" s="40"/>
      <c r="CI131" s="40"/>
      <c r="CJ131" s="40"/>
    </row>
    <row r="132" spans="1:88" ht="16.5" customHeight="1" x14ac:dyDescent="0.2">
      <c r="A132" s="3697" t="s">
        <v>49</v>
      </c>
      <c r="B132" s="3697" t="s">
        <v>185</v>
      </c>
      <c r="C132" s="3698" t="s">
        <v>29</v>
      </c>
      <c r="D132" s="3698" t="s">
        <v>30</v>
      </c>
      <c r="E132" s="3690" t="s">
        <v>31</v>
      </c>
      <c r="F132" s="3683" t="s">
        <v>186</v>
      </c>
      <c r="G132" s="3684"/>
      <c r="H132" s="3684"/>
      <c r="I132" s="3684"/>
      <c r="J132" s="3684"/>
      <c r="K132" s="3684"/>
      <c r="L132" s="3684"/>
      <c r="M132" s="3684"/>
      <c r="N132" s="3684"/>
      <c r="O132" s="3684"/>
      <c r="P132" s="3684"/>
      <c r="Q132" s="3684"/>
      <c r="R132" s="3684"/>
      <c r="S132" s="3684"/>
      <c r="T132" s="3684"/>
      <c r="U132" s="3684"/>
      <c r="V132" s="3684"/>
      <c r="W132" s="3684"/>
      <c r="X132" s="3684"/>
      <c r="Y132" s="3684"/>
      <c r="Z132" s="3684"/>
      <c r="AA132" s="3684"/>
      <c r="AB132" s="3684"/>
      <c r="AC132" s="3684"/>
      <c r="AD132" s="3684"/>
      <c r="AE132" s="3684"/>
      <c r="AF132" s="3684"/>
      <c r="AG132" s="3684"/>
      <c r="AH132" s="3684"/>
      <c r="AI132" s="3684"/>
      <c r="AJ132" s="3684"/>
      <c r="AK132" s="3684"/>
      <c r="AL132" s="3684"/>
      <c r="AM132" s="3685"/>
      <c r="AN132" s="3698" t="s">
        <v>7</v>
      </c>
      <c r="AO132" s="3690" t="s">
        <v>8</v>
      </c>
      <c r="CG132" s="40"/>
      <c r="CH132" s="40"/>
      <c r="CI132" s="40"/>
      <c r="CJ132" s="40"/>
    </row>
    <row r="133" spans="1:88" ht="15" customHeight="1" x14ac:dyDescent="0.2">
      <c r="A133" s="2901"/>
      <c r="B133" s="2901"/>
      <c r="C133" s="2904"/>
      <c r="D133" s="2904"/>
      <c r="E133" s="2883"/>
      <c r="F133" s="3688" t="s">
        <v>187</v>
      </c>
      <c r="G133" s="3691"/>
      <c r="H133" s="3688" t="s">
        <v>188</v>
      </c>
      <c r="I133" s="3691"/>
      <c r="J133" s="3688" t="s">
        <v>189</v>
      </c>
      <c r="K133" s="3691"/>
      <c r="L133" s="3688" t="s">
        <v>190</v>
      </c>
      <c r="M133" s="3691"/>
      <c r="N133" s="3688" t="s">
        <v>191</v>
      </c>
      <c r="O133" s="3691"/>
      <c r="P133" s="3688" t="s">
        <v>192</v>
      </c>
      <c r="Q133" s="3689"/>
      <c r="R133" s="3688" t="s">
        <v>193</v>
      </c>
      <c r="S133" s="3689"/>
      <c r="T133" s="3688" t="s">
        <v>194</v>
      </c>
      <c r="U133" s="3689"/>
      <c r="V133" s="3688" t="s">
        <v>195</v>
      </c>
      <c r="W133" s="3689"/>
      <c r="X133" s="3688" t="s">
        <v>196</v>
      </c>
      <c r="Y133" s="3689"/>
      <c r="Z133" s="3688" t="s">
        <v>197</v>
      </c>
      <c r="AA133" s="3689"/>
      <c r="AB133" s="3688" t="s">
        <v>198</v>
      </c>
      <c r="AC133" s="3689"/>
      <c r="AD133" s="3688" t="s">
        <v>199</v>
      </c>
      <c r="AE133" s="3689"/>
      <c r="AF133" s="3688" t="s">
        <v>200</v>
      </c>
      <c r="AG133" s="3689"/>
      <c r="AH133" s="3688" t="s">
        <v>201</v>
      </c>
      <c r="AI133" s="3689"/>
      <c r="AJ133" s="3688" t="s">
        <v>202</v>
      </c>
      <c r="AK133" s="3689"/>
      <c r="AL133" s="3688" t="s">
        <v>203</v>
      </c>
      <c r="AM133" s="3692"/>
      <c r="AN133" s="2904"/>
      <c r="AO133" s="2883"/>
      <c r="CG133" s="40"/>
      <c r="CH133" s="40"/>
      <c r="CI133" s="40"/>
      <c r="CJ133" s="40"/>
    </row>
    <row r="134" spans="1:88" ht="15.75" customHeight="1" x14ac:dyDescent="0.2">
      <c r="A134" s="2998"/>
      <c r="B134" s="2998"/>
      <c r="C134" s="3000"/>
      <c r="D134" s="3000"/>
      <c r="E134" s="2987"/>
      <c r="F134" s="1781" t="s">
        <v>204</v>
      </c>
      <c r="G134" s="1782" t="s">
        <v>31</v>
      </c>
      <c r="H134" s="1781" t="s">
        <v>204</v>
      </c>
      <c r="I134" s="1782" t="s">
        <v>31</v>
      </c>
      <c r="J134" s="1781" t="s">
        <v>204</v>
      </c>
      <c r="K134" s="1782" t="s">
        <v>31</v>
      </c>
      <c r="L134" s="1781" t="s">
        <v>204</v>
      </c>
      <c r="M134" s="1782" t="s">
        <v>31</v>
      </c>
      <c r="N134" s="1781" t="s">
        <v>204</v>
      </c>
      <c r="O134" s="1782" t="s">
        <v>31</v>
      </c>
      <c r="P134" s="1781" t="s">
        <v>204</v>
      </c>
      <c r="Q134" s="1782" t="s">
        <v>31</v>
      </c>
      <c r="R134" s="1781" t="s">
        <v>204</v>
      </c>
      <c r="S134" s="1782" t="s">
        <v>31</v>
      </c>
      <c r="T134" s="1781" t="s">
        <v>204</v>
      </c>
      <c r="U134" s="1782" t="s">
        <v>31</v>
      </c>
      <c r="V134" s="1781" t="s">
        <v>204</v>
      </c>
      <c r="W134" s="1782" t="s">
        <v>31</v>
      </c>
      <c r="X134" s="1781" t="s">
        <v>204</v>
      </c>
      <c r="Y134" s="1782" t="s">
        <v>31</v>
      </c>
      <c r="Z134" s="1781" t="s">
        <v>204</v>
      </c>
      <c r="AA134" s="1782" t="s">
        <v>31</v>
      </c>
      <c r="AB134" s="1781" t="s">
        <v>204</v>
      </c>
      <c r="AC134" s="1782" t="s">
        <v>31</v>
      </c>
      <c r="AD134" s="1781" t="s">
        <v>204</v>
      </c>
      <c r="AE134" s="1782" t="s">
        <v>31</v>
      </c>
      <c r="AF134" s="1781" t="s">
        <v>204</v>
      </c>
      <c r="AG134" s="1782" t="s">
        <v>31</v>
      </c>
      <c r="AH134" s="1781" t="s">
        <v>204</v>
      </c>
      <c r="AI134" s="1782" t="s">
        <v>31</v>
      </c>
      <c r="AJ134" s="1781" t="s">
        <v>204</v>
      </c>
      <c r="AK134" s="1782" t="s">
        <v>31</v>
      </c>
      <c r="AL134" s="1781" t="s">
        <v>204</v>
      </c>
      <c r="AM134" s="1783" t="s">
        <v>31</v>
      </c>
      <c r="AN134" s="3000"/>
      <c r="AO134" s="2987"/>
      <c r="CG134" s="40"/>
      <c r="CH134" s="40"/>
      <c r="CI134" s="40"/>
      <c r="CJ134" s="40"/>
    </row>
    <row r="135" spans="1:88" x14ac:dyDescent="0.2">
      <c r="A135" s="3679" t="s">
        <v>72</v>
      </c>
      <c r="B135" s="1784" t="s">
        <v>205</v>
      </c>
      <c r="C135" s="1785">
        <f>SUM(D135:E135)</f>
        <v>0</v>
      </c>
      <c r="D135" s="1786">
        <f>+F135+H135+J135+L135+N135+P135+R135+T135+V135+X135+Z135+AB135+AD135+AF135+AH135+AJ135+AL135</f>
        <v>0</v>
      </c>
      <c r="E135" s="1787">
        <f>+G135+I135+K135+M135+O135+Q135+S135+U135+W135+Y135+AA135+AC135+AE135+AG135+AI135+AK135+AM135</f>
        <v>0</v>
      </c>
      <c r="F135" s="1788"/>
      <c r="G135" s="1789"/>
      <c r="H135" s="1788"/>
      <c r="I135" s="1789"/>
      <c r="J135" s="1788"/>
      <c r="K135" s="1789"/>
      <c r="L135" s="1788"/>
      <c r="M135" s="1789"/>
      <c r="N135" s="1788"/>
      <c r="O135" s="1789"/>
      <c r="P135" s="1788"/>
      <c r="Q135" s="1789"/>
      <c r="R135" s="1788"/>
      <c r="S135" s="1789"/>
      <c r="T135" s="1788"/>
      <c r="U135" s="1789"/>
      <c r="V135" s="1788"/>
      <c r="W135" s="1789"/>
      <c r="X135" s="1788"/>
      <c r="Y135" s="1789"/>
      <c r="Z135" s="1788"/>
      <c r="AA135" s="1789"/>
      <c r="AB135" s="1788"/>
      <c r="AC135" s="1789"/>
      <c r="AD135" s="1788"/>
      <c r="AE135" s="1789"/>
      <c r="AF135" s="1788"/>
      <c r="AG135" s="1789"/>
      <c r="AH135" s="1788"/>
      <c r="AI135" s="1789"/>
      <c r="AJ135" s="1788"/>
      <c r="AK135" s="1789"/>
      <c r="AL135" s="1788"/>
      <c r="AM135" s="1790"/>
      <c r="AN135" s="1791"/>
      <c r="AO135" s="1789"/>
      <c r="AP135" s="3"/>
      <c r="CG135" s="5">
        <v>0</v>
      </c>
      <c r="CH135" s="5">
        <v>0</v>
      </c>
      <c r="CI135" s="5">
        <v>0</v>
      </c>
      <c r="CJ135" s="5">
        <v>0</v>
      </c>
    </row>
    <row r="136" spans="1:88" x14ac:dyDescent="0.2">
      <c r="A136" s="2871"/>
      <c r="B136" s="109" t="s">
        <v>206</v>
      </c>
      <c r="C136" s="383">
        <f>SUM(D136:E136)</f>
        <v>0</v>
      </c>
      <c r="D136" s="384">
        <f t="shared" ref="D136:E148" si="15">+F136+H136+J136+L136+N136+P136+R136+T136+V136+X136+Z136+AB136+AD136+AF136+AH136+AJ136+AL136</f>
        <v>0</v>
      </c>
      <c r="E136" s="358">
        <f t="shared" si="15"/>
        <v>0</v>
      </c>
      <c r="F136" s="65"/>
      <c r="G136" s="190"/>
      <c r="H136" s="65"/>
      <c r="I136" s="190"/>
      <c r="J136" s="65"/>
      <c r="K136" s="190"/>
      <c r="L136" s="65"/>
      <c r="M136" s="190"/>
      <c r="N136" s="65"/>
      <c r="O136" s="190"/>
      <c r="P136" s="65"/>
      <c r="Q136" s="190"/>
      <c r="R136" s="65"/>
      <c r="S136" s="190"/>
      <c r="T136" s="65"/>
      <c r="U136" s="190"/>
      <c r="V136" s="65"/>
      <c r="W136" s="190"/>
      <c r="X136" s="65"/>
      <c r="Y136" s="190"/>
      <c r="Z136" s="65"/>
      <c r="AA136" s="190"/>
      <c r="AB136" s="65"/>
      <c r="AC136" s="190"/>
      <c r="AD136" s="65"/>
      <c r="AE136" s="190"/>
      <c r="AF136" s="65"/>
      <c r="AG136" s="190"/>
      <c r="AH136" s="65"/>
      <c r="AI136" s="190"/>
      <c r="AJ136" s="65"/>
      <c r="AK136" s="190"/>
      <c r="AL136" s="65"/>
      <c r="AM136" s="414"/>
      <c r="AN136" s="362"/>
      <c r="AO136" s="190"/>
      <c r="AP136" s="3"/>
    </row>
    <row r="137" spans="1:88" x14ac:dyDescent="0.2">
      <c r="A137" s="2871"/>
      <c r="B137" s="109" t="s">
        <v>207</v>
      </c>
      <c r="C137" s="383">
        <f t="shared" ref="C137:C148" si="16">SUM(D137:E137)</f>
        <v>0</v>
      </c>
      <c r="D137" s="384">
        <f t="shared" si="15"/>
        <v>0</v>
      </c>
      <c r="E137" s="358">
        <f t="shared" si="15"/>
        <v>0</v>
      </c>
      <c r="F137" s="45"/>
      <c r="G137" s="46"/>
      <c r="H137" s="45"/>
      <c r="I137" s="46"/>
      <c r="J137" s="45"/>
      <c r="K137" s="46"/>
      <c r="L137" s="45"/>
      <c r="M137" s="46"/>
      <c r="N137" s="45"/>
      <c r="O137" s="46"/>
      <c r="P137" s="45"/>
      <c r="Q137" s="46"/>
      <c r="R137" s="45"/>
      <c r="S137" s="46"/>
      <c r="T137" s="45"/>
      <c r="U137" s="46"/>
      <c r="V137" s="45"/>
      <c r="W137" s="46"/>
      <c r="X137" s="45"/>
      <c r="Y137" s="46"/>
      <c r="Z137" s="45"/>
      <c r="AA137" s="46"/>
      <c r="AB137" s="45"/>
      <c r="AC137" s="46"/>
      <c r="AD137" s="45"/>
      <c r="AE137" s="46"/>
      <c r="AF137" s="45"/>
      <c r="AG137" s="46"/>
      <c r="AH137" s="45"/>
      <c r="AI137" s="46"/>
      <c r="AJ137" s="45"/>
      <c r="AK137" s="46"/>
      <c r="AL137" s="45"/>
      <c r="AM137" s="415"/>
      <c r="AN137" s="110"/>
      <c r="AO137" s="46"/>
      <c r="AP137" s="3"/>
    </row>
    <row r="138" spans="1:88" x14ac:dyDescent="0.2">
      <c r="A138" s="2871"/>
      <c r="B138" s="109" t="s">
        <v>208</v>
      </c>
      <c r="C138" s="383">
        <f t="shared" si="16"/>
        <v>0</v>
      </c>
      <c r="D138" s="384">
        <f t="shared" si="15"/>
        <v>0</v>
      </c>
      <c r="E138" s="358">
        <f t="shared" si="15"/>
        <v>0</v>
      </c>
      <c r="F138" s="45"/>
      <c r="G138" s="46"/>
      <c r="H138" s="45"/>
      <c r="I138" s="46"/>
      <c r="J138" s="45"/>
      <c r="K138" s="46"/>
      <c r="L138" s="45"/>
      <c r="M138" s="46"/>
      <c r="N138" s="45"/>
      <c r="O138" s="46"/>
      <c r="P138" s="45"/>
      <c r="Q138" s="46"/>
      <c r="R138" s="45"/>
      <c r="S138" s="46"/>
      <c r="T138" s="45"/>
      <c r="U138" s="46"/>
      <c r="V138" s="45"/>
      <c r="W138" s="46"/>
      <c r="X138" s="45"/>
      <c r="Y138" s="46"/>
      <c r="Z138" s="45"/>
      <c r="AA138" s="46"/>
      <c r="AB138" s="45"/>
      <c r="AC138" s="46"/>
      <c r="AD138" s="45"/>
      <c r="AE138" s="46"/>
      <c r="AF138" s="45"/>
      <c r="AG138" s="46"/>
      <c r="AH138" s="45"/>
      <c r="AI138" s="46"/>
      <c r="AJ138" s="45"/>
      <c r="AK138" s="46"/>
      <c r="AL138" s="45"/>
      <c r="AM138" s="415"/>
      <c r="AN138" s="110"/>
      <c r="AO138" s="46"/>
      <c r="AP138" s="3"/>
    </row>
    <row r="139" spans="1:88" x14ac:dyDescent="0.2">
      <c r="A139" s="2871"/>
      <c r="B139" s="416" t="s">
        <v>209</v>
      </c>
      <c r="C139" s="383">
        <f t="shared" si="16"/>
        <v>0</v>
      </c>
      <c r="D139" s="384">
        <f t="shared" si="15"/>
        <v>0</v>
      </c>
      <c r="E139" s="358">
        <f t="shared" si="15"/>
        <v>0</v>
      </c>
      <c r="F139" s="45"/>
      <c r="G139" s="46"/>
      <c r="H139" s="45"/>
      <c r="I139" s="46"/>
      <c r="J139" s="45"/>
      <c r="K139" s="46"/>
      <c r="L139" s="45"/>
      <c r="M139" s="46"/>
      <c r="N139" s="45"/>
      <c r="O139" s="46"/>
      <c r="P139" s="45"/>
      <c r="Q139" s="46"/>
      <c r="R139" s="45"/>
      <c r="S139" s="46"/>
      <c r="T139" s="45"/>
      <c r="U139" s="46"/>
      <c r="V139" s="45"/>
      <c r="W139" s="46"/>
      <c r="X139" s="45"/>
      <c r="Y139" s="46"/>
      <c r="Z139" s="45"/>
      <c r="AA139" s="46"/>
      <c r="AB139" s="45"/>
      <c r="AC139" s="46"/>
      <c r="AD139" s="45"/>
      <c r="AE139" s="46"/>
      <c r="AF139" s="45"/>
      <c r="AG139" s="46"/>
      <c r="AH139" s="45"/>
      <c r="AI139" s="46"/>
      <c r="AJ139" s="45"/>
      <c r="AK139" s="46"/>
      <c r="AL139" s="45"/>
      <c r="AM139" s="415"/>
      <c r="AN139" s="110"/>
      <c r="AO139" s="46"/>
      <c r="AP139" s="3"/>
    </row>
    <row r="140" spans="1:88" x14ac:dyDescent="0.2">
      <c r="A140" s="2871"/>
      <c r="B140" s="109" t="s">
        <v>210</v>
      </c>
      <c r="C140" s="383">
        <f t="shared" si="16"/>
        <v>0</v>
      </c>
      <c r="D140" s="384">
        <f t="shared" si="15"/>
        <v>0</v>
      </c>
      <c r="E140" s="358">
        <f t="shared" si="15"/>
        <v>0</v>
      </c>
      <c r="F140" s="79"/>
      <c r="G140" s="73"/>
      <c r="H140" s="79"/>
      <c r="I140" s="73"/>
      <c r="J140" s="79"/>
      <c r="K140" s="73"/>
      <c r="L140" s="79"/>
      <c r="M140" s="73"/>
      <c r="N140" s="79"/>
      <c r="O140" s="73"/>
      <c r="P140" s="79"/>
      <c r="Q140" s="73"/>
      <c r="R140" s="79"/>
      <c r="S140" s="73"/>
      <c r="T140" s="79"/>
      <c r="U140" s="73"/>
      <c r="V140" s="79"/>
      <c r="W140" s="73"/>
      <c r="X140" s="79"/>
      <c r="Y140" s="73"/>
      <c r="Z140" s="79"/>
      <c r="AA140" s="73"/>
      <c r="AB140" s="79"/>
      <c r="AC140" s="73"/>
      <c r="AD140" s="79"/>
      <c r="AE140" s="73"/>
      <c r="AF140" s="79"/>
      <c r="AG140" s="73"/>
      <c r="AH140" s="79"/>
      <c r="AI140" s="73"/>
      <c r="AJ140" s="79"/>
      <c r="AK140" s="73"/>
      <c r="AL140" s="79"/>
      <c r="AM140" s="417"/>
      <c r="AN140" s="418"/>
      <c r="AO140" s="73"/>
      <c r="AP140" s="3"/>
    </row>
    <row r="141" spans="1:88" x14ac:dyDescent="0.2">
      <c r="A141" s="2871"/>
      <c r="B141" s="109" t="s">
        <v>211</v>
      </c>
      <c r="C141" s="383">
        <f t="shared" si="16"/>
        <v>0</v>
      </c>
      <c r="D141" s="384">
        <f t="shared" si="15"/>
        <v>0</v>
      </c>
      <c r="E141" s="358">
        <f t="shared" si="15"/>
        <v>0</v>
      </c>
      <c r="F141" s="79"/>
      <c r="G141" s="73"/>
      <c r="H141" s="79"/>
      <c r="I141" s="73"/>
      <c r="J141" s="79"/>
      <c r="K141" s="73"/>
      <c r="L141" s="79"/>
      <c r="M141" s="73"/>
      <c r="N141" s="79"/>
      <c r="O141" s="73"/>
      <c r="P141" s="79"/>
      <c r="Q141" s="73"/>
      <c r="R141" s="79"/>
      <c r="S141" s="73"/>
      <c r="T141" s="79"/>
      <c r="U141" s="73"/>
      <c r="V141" s="79"/>
      <c r="W141" s="73"/>
      <c r="X141" s="79"/>
      <c r="Y141" s="73"/>
      <c r="Z141" s="79"/>
      <c r="AA141" s="73"/>
      <c r="AB141" s="79"/>
      <c r="AC141" s="73"/>
      <c r="AD141" s="79"/>
      <c r="AE141" s="73"/>
      <c r="AF141" s="79"/>
      <c r="AG141" s="73"/>
      <c r="AH141" s="79"/>
      <c r="AI141" s="73"/>
      <c r="AJ141" s="79"/>
      <c r="AK141" s="73"/>
      <c r="AL141" s="79"/>
      <c r="AM141" s="417"/>
      <c r="AN141" s="418"/>
      <c r="AO141" s="73"/>
      <c r="AP141" s="3"/>
    </row>
    <row r="142" spans="1:88" x14ac:dyDescent="0.2">
      <c r="A142" s="3272"/>
      <c r="B142" s="230" t="s">
        <v>212</v>
      </c>
      <c r="C142" s="401">
        <f t="shared" si="16"/>
        <v>0</v>
      </c>
      <c r="D142" s="402">
        <f t="shared" si="15"/>
        <v>0</v>
      </c>
      <c r="E142" s="419">
        <f t="shared" si="15"/>
        <v>0</v>
      </c>
      <c r="F142" s="88"/>
      <c r="G142" s="89"/>
      <c r="H142" s="88"/>
      <c r="I142" s="89"/>
      <c r="J142" s="88"/>
      <c r="K142" s="89"/>
      <c r="L142" s="88"/>
      <c r="M142" s="89"/>
      <c r="N142" s="88"/>
      <c r="O142" s="89"/>
      <c r="P142" s="88"/>
      <c r="Q142" s="89"/>
      <c r="R142" s="88"/>
      <c r="S142" s="89"/>
      <c r="T142" s="88"/>
      <c r="U142" s="89"/>
      <c r="V142" s="88"/>
      <c r="W142" s="89"/>
      <c r="X142" s="88"/>
      <c r="Y142" s="89"/>
      <c r="Z142" s="88"/>
      <c r="AA142" s="89"/>
      <c r="AB142" s="88"/>
      <c r="AC142" s="89"/>
      <c r="AD142" s="88"/>
      <c r="AE142" s="89"/>
      <c r="AF142" s="88"/>
      <c r="AG142" s="89"/>
      <c r="AH142" s="88"/>
      <c r="AI142" s="89"/>
      <c r="AJ142" s="88"/>
      <c r="AK142" s="89"/>
      <c r="AL142" s="88"/>
      <c r="AM142" s="420"/>
      <c r="AN142" s="126"/>
      <c r="AO142" s="89"/>
      <c r="AP142" s="3"/>
    </row>
    <row r="143" spans="1:88" x14ac:dyDescent="0.2">
      <c r="A143" s="3680" t="s">
        <v>183</v>
      </c>
      <c r="B143" s="1792" t="s">
        <v>213</v>
      </c>
      <c r="C143" s="1793">
        <f t="shared" si="16"/>
        <v>1</v>
      </c>
      <c r="D143" s="1794">
        <f t="shared" si="15"/>
        <v>1</v>
      </c>
      <c r="E143" s="1795">
        <f t="shared" si="15"/>
        <v>0</v>
      </c>
      <c r="F143" s="1796"/>
      <c r="G143" s="1797"/>
      <c r="H143" s="1796"/>
      <c r="I143" s="1797"/>
      <c r="J143" s="1796"/>
      <c r="K143" s="1797"/>
      <c r="L143" s="1796"/>
      <c r="M143" s="1797"/>
      <c r="N143" s="1796"/>
      <c r="O143" s="1797"/>
      <c r="P143" s="1796"/>
      <c r="Q143" s="1797"/>
      <c r="R143" s="1796"/>
      <c r="S143" s="1797"/>
      <c r="T143" s="1796"/>
      <c r="U143" s="1797"/>
      <c r="V143" s="1796"/>
      <c r="W143" s="1797"/>
      <c r="X143" s="1796">
        <v>1</v>
      </c>
      <c r="Y143" s="1797"/>
      <c r="Z143" s="1796"/>
      <c r="AA143" s="1797"/>
      <c r="AB143" s="1796"/>
      <c r="AC143" s="1797"/>
      <c r="AD143" s="1796"/>
      <c r="AE143" s="1797"/>
      <c r="AF143" s="1796"/>
      <c r="AG143" s="1797"/>
      <c r="AH143" s="1796"/>
      <c r="AI143" s="1797"/>
      <c r="AJ143" s="1796"/>
      <c r="AK143" s="1797"/>
      <c r="AL143" s="1796"/>
      <c r="AM143" s="1798"/>
      <c r="AN143" s="1799">
        <v>0</v>
      </c>
      <c r="AO143" s="1797">
        <v>0</v>
      </c>
      <c r="AP143" s="3"/>
      <c r="CG143" s="5">
        <v>0</v>
      </c>
      <c r="CH143" s="5">
        <v>0</v>
      </c>
      <c r="CI143" s="5">
        <v>0</v>
      </c>
      <c r="CJ143" s="5">
        <v>0</v>
      </c>
    </row>
    <row r="144" spans="1:88" x14ac:dyDescent="0.2">
      <c r="A144" s="2871"/>
      <c r="B144" s="109" t="s">
        <v>207</v>
      </c>
      <c r="C144" s="383">
        <f t="shared" si="16"/>
        <v>6</v>
      </c>
      <c r="D144" s="384">
        <f t="shared" si="15"/>
        <v>5</v>
      </c>
      <c r="E144" s="358">
        <f>+G144+I144+K144+M144+O144+Q144+S144+U144+W144+Y144+AA144+AC144+AE144+AG144+AI144+AK144+AM144</f>
        <v>1</v>
      </c>
      <c r="F144" s="45"/>
      <c r="G144" s="46"/>
      <c r="H144" s="45"/>
      <c r="I144" s="46"/>
      <c r="J144" s="45"/>
      <c r="K144" s="46"/>
      <c r="L144" s="45"/>
      <c r="M144" s="46"/>
      <c r="N144" s="45">
        <v>1</v>
      </c>
      <c r="O144" s="46"/>
      <c r="P144" s="45"/>
      <c r="Q144" s="46"/>
      <c r="R144" s="45"/>
      <c r="S144" s="46"/>
      <c r="T144" s="45">
        <v>1</v>
      </c>
      <c r="U144" s="46"/>
      <c r="V144" s="45"/>
      <c r="W144" s="46"/>
      <c r="X144" s="45">
        <v>2</v>
      </c>
      <c r="Y144" s="46"/>
      <c r="Z144" s="45"/>
      <c r="AA144" s="46">
        <v>1</v>
      </c>
      <c r="AB144" s="45"/>
      <c r="AC144" s="46"/>
      <c r="AD144" s="45"/>
      <c r="AE144" s="46"/>
      <c r="AF144" s="45">
        <v>1</v>
      </c>
      <c r="AG144" s="46"/>
      <c r="AH144" s="45"/>
      <c r="AI144" s="46"/>
      <c r="AJ144" s="45"/>
      <c r="AK144" s="46"/>
      <c r="AL144" s="45"/>
      <c r="AM144" s="415"/>
      <c r="AN144" s="110">
        <v>0</v>
      </c>
      <c r="AO144" s="46">
        <v>1</v>
      </c>
      <c r="AP144" s="3"/>
      <c r="CG144" s="5">
        <v>0</v>
      </c>
      <c r="CH144" s="5">
        <v>0</v>
      </c>
      <c r="CI144" s="5">
        <v>0</v>
      </c>
      <c r="CJ144" s="5">
        <v>0</v>
      </c>
    </row>
    <row r="145" spans="1:88" x14ac:dyDescent="0.2">
      <c r="A145" s="2871"/>
      <c r="B145" s="109" t="s">
        <v>208</v>
      </c>
      <c r="C145" s="383">
        <f>SUM(D145:E145)</f>
        <v>14</v>
      </c>
      <c r="D145" s="384">
        <f t="shared" si="15"/>
        <v>6</v>
      </c>
      <c r="E145" s="358">
        <f t="shared" si="15"/>
        <v>8</v>
      </c>
      <c r="F145" s="45"/>
      <c r="G145" s="46"/>
      <c r="H145" s="45">
        <v>2</v>
      </c>
      <c r="I145" s="46">
        <v>1</v>
      </c>
      <c r="J145" s="45">
        <v>1</v>
      </c>
      <c r="K145" s="46"/>
      <c r="L145" s="45">
        <v>1</v>
      </c>
      <c r="M145" s="46"/>
      <c r="N145" s="45"/>
      <c r="O145" s="46"/>
      <c r="P145" s="45"/>
      <c r="Q145" s="46">
        <v>1</v>
      </c>
      <c r="R145" s="45"/>
      <c r="S145" s="46">
        <v>2</v>
      </c>
      <c r="T145" s="45"/>
      <c r="U145" s="46">
        <v>1</v>
      </c>
      <c r="V145" s="45"/>
      <c r="W145" s="46"/>
      <c r="X145" s="45">
        <v>1</v>
      </c>
      <c r="Y145" s="46"/>
      <c r="Z145" s="45">
        <v>1</v>
      </c>
      <c r="AA145" s="46">
        <v>1</v>
      </c>
      <c r="AB145" s="45"/>
      <c r="AC145" s="46">
        <v>1</v>
      </c>
      <c r="AD145" s="45"/>
      <c r="AE145" s="46"/>
      <c r="AF145" s="45"/>
      <c r="AG145" s="46"/>
      <c r="AH145" s="45"/>
      <c r="AI145" s="46"/>
      <c r="AJ145" s="45"/>
      <c r="AK145" s="46">
        <v>1</v>
      </c>
      <c r="AL145" s="45"/>
      <c r="AM145" s="415"/>
      <c r="AN145" s="110">
        <v>0</v>
      </c>
      <c r="AO145" s="46">
        <v>0</v>
      </c>
      <c r="AP145" s="3"/>
      <c r="CG145" s="5">
        <v>0</v>
      </c>
      <c r="CH145" s="5">
        <v>0</v>
      </c>
      <c r="CI145" s="5">
        <v>0</v>
      </c>
      <c r="CJ145" s="5">
        <v>0</v>
      </c>
    </row>
    <row r="146" spans="1:88" x14ac:dyDescent="0.2">
      <c r="A146" s="2871"/>
      <c r="B146" s="416" t="s">
        <v>209</v>
      </c>
      <c r="C146" s="383">
        <f t="shared" si="16"/>
        <v>0</v>
      </c>
      <c r="D146" s="384">
        <f>+F146+H146+J146+L146+N146+P146+R146+T146+V146+X146+Z146+AB146+AD146+AF146+AH146+AJ146+AL146</f>
        <v>0</v>
      </c>
      <c r="E146" s="358">
        <f t="shared" si="15"/>
        <v>0</v>
      </c>
      <c r="F146" s="45"/>
      <c r="G146" s="46"/>
      <c r="H146" s="45"/>
      <c r="I146" s="46"/>
      <c r="J146" s="45"/>
      <c r="K146" s="46"/>
      <c r="L146" s="45"/>
      <c r="M146" s="46"/>
      <c r="N146" s="45"/>
      <c r="O146" s="46"/>
      <c r="P146" s="45"/>
      <c r="Q146" s="46"/>
      <c r="R146" s="45"/>
      <c r="S146" s="46"/>
      <c r="T146" s="45"/>
      <c r="U146" s="46"/>
      <c r="V146" s="45"/>
      <c r="W146" s="46"/>
      <c r="X146" s="45"/>
      <c r="Y146" s="46"/>
      <c r="Z146" s="45"/>
      <c r="AA146" s="46"/>
      <c r="AB146" s="45"/>
      <c r="AC146" s="46"/>
      <c r="AD146" s="45"/>
      <c r="AE146" s="46"/>
      <c r="AF146" s="45"/>
      <c r="AG146" s="46"/>
      <c r="AH146" s="45"/>
      <c r="AI146" s="46"/>
      <c r="AJ146" s="45"/>
      <c r="AK146" s="46"/>
      <c r="AL146" s="45"/>
      <c r="AM146" s="415"/>
      <c r="AN146" s="110"/>
      <c r="AO146" s="46"/>
      <c r="AP146" s="3"/>
    </row>
    <row r="147" spans="1:88" x14ac:dyDescent="0.2">
      <c r="A147" s="2871"/>
      <c r="B147" s="109" t="s">
        <v>210</v>
      </c>
      <c r="C147" s="421">
        <f t="shared" si="16"/>
        <v>0</v>
      </c>
      <c r="D147" s="422">
        <f t="shared" si="15"/>
        <v>0</v>
      </c>
      <c r="E147" s="423">
        <f t="shared" si="15"/>
        <v>0</v>
      </c>
      <c r="F147" s="79"/>
      <c r="G147" s="73"/>
      <c r="H147" s="79"/>
      <c r="I147" s="73"/>
      <c r="J147" s="79"/>
      <c r="K147" s="73"/>
      <c r="L147" s="79"/>
      <c r="M147" s="73"/>
      <c r="N147" s="79"/>
      <c r="O147" s="73"/>
      <c r="P147" s="79"/>
      <c r="Q147" s="73"/>
      <c r="R147" s="79"/>
      <c r="S147" s="73"/>
      <c r="T147" s="79"/>
      <c r="U147" s="73"/>
      <c r="V147" s="79"/>
      <c r="W147" s="73"/>
      <c r="X147" s="79"/>
      <c r="Y147" s="73"/>
      <c r="Z147" s="79"/>
      <c r="AA147" s="73"/>
      <c r="AB147" s="79"/>
      <c r="AC147" s="73"/>
      <c r="AD147" s="79"/>
      <c r="AE147" s="73"/>
      <c r="AF147" s="79"/>
      <c r="AG147" s="73"/>
      <c r="AH147" s="79"/>
      <c r="AI147" s="73"/>
      <c r="AJ147" s="79"/>
      <c r="AK147" s="73"/>
      <c r="AL147" s="79"/>
      <c r="AM147" s="417"/>
      <c r="AN147" s="418"/>
      <c r="AO147" s="73"/>
      <c r="AP147" s="3"/>
    </row>
    <row r="148" spans="1:88" x14ac:dyDescent="0.2">
      <c r="A148" s="3272"/>
      <c r="B148" s="230" t="s">
        <v>212</v>
      </c>
      <c r="C148" s="401">
        <f t="shared" si="16"/>
        <v>0</v>
      </c>
      <c r="D148" s="402">
        <f t="shared" si="15"/>
        <v>0</v>
      </c>
      <c r="E148" s="419">
        <f t="shared" si="15"/>
        <v>0</v>
      </c>
      <c r="F148" s="88"/>
      <c r="G148" s="89"/>
      <c r="H148" s="88"/>
      <c r="I148" s="89"/>
      <c r="J148" s="88"/>
      <c r="K148" s="89"/>
      <c r="L148" s="88"/>
      <c r="M148" s="89"/>
      <c r="N148" s="88"/>
      <c r="O148" s="89"/>
      <c r="P148" s="88"/>
      <c r="Q148" s="89"/>
      <c r="R148" s="88"/>
      <c r="S148" s="89"/>
      <c r="T148" s="88"/>
      <c r="U148" s="89"/>
      <c r="V148" s="88"/>
      <c r="W148" s="89"/>
      <c r="X148" s="88"/>
      <c r="Y148" s="89"/>
      <c r="Z148" s="88"/>
      <c r="AA148" s="89"/>
      <c r="AB148" s="88"/>
      <c r="AC148" s="89"/>
      <c r="AD148" s="88"/>
      <c r="AE148" s="89"/>
      <c r="AF148" s="88"/>
      <c r="AG148" s="89"/>
      <c r="AH148" s="88"/>
      <c r="AI148" s="89"/>
      <c r="AJ148" s="88"/>
      <c r="AK148" s="89"/>
      <c r="AL148" s="88"/>
      <c r="AM148" s="420"/>
      <c r="AN148" s="126"/>
      <c r="AO148" s="89"/>
      <c r="AP148" s="3"/>
    </row>
    <row r="149" spans="1:88" ht="21.75" customHeight="1" x14ac:dyDescent="0.25">
      <c r="A149" s="9" t="s">
        <v>214</v>
      </c>
      <c r="B149" s="424"/>
      <c r="C149" s="424"/>
      <c r="D149" s="424"/>
      <c r="E149" s="424"/>
      <c r="F149" s="424"/>
      <c r="G149" s="424"/>
      <c r="H149" s="424"/>
      <c r="I149" s="424"/>
      <c r="J149" s="424"/>
      <c r="K149" s="424"/>
      <c r="L149" s="424"/>
      <c r="M149" s="424"/>
      <c r="N149" s="424"/>
      <c r="O149" s="424"/>
      <c r="P149" s="408"/>
    </row>
    <row r="150" spans="1:88" ht="17.25" customHeight="1" x14ac:dyDescent="0.2">
      <c r="A150" s="3680" t="s">
        <v>215</v>
      </c>
      <c r="B150" s="3681" t="s">
        <v>32</v>
      </c>
      <c r="C150" s="3683" t="s">
        <v>186</v>
      </c>
      <c r="D150" s="3684"/>
      <c r="E150" s="3684"/>
      <c r="F150" s="3684"/>
      <c r="G150" s="3684"/>
      <c r="H150" s="3684"/>
      <c r="I150" s="3684"/>
      <c r="J150" s="3684"/>
      <c r="K150" s="3684"/>
      <c r="L150" s="3684"/>
      <c r="M150" s="3684"/>
      <c r="N150" s="3684"/>
      <c r="O150" s="3684"/>
      <c r="P150" s="3684"/>
      <c r="Q150" s="3684"/>
      <c r="R150" s="3684"/>
      <c r="S150" s="3685"/>
      <c r="T150" s="3686" t="s">
        <v>7</v>
      </c>
      <c r="U150" s="3687" t="s">
        <v>8</v>
      </c>
      <c r="BX150" s="2"/>
      <c r="BY150" s="2"/>
      <c r="BZ150" s="2"/>
    </row>
    <row r="151" spans="1:88" ht="24" customHeight="1" x14ac:dyDescent="0.2">
      <c r="A151" s="3272"/>
      <c r="B151" s="3682"/>
      <c r="C151" s="1800" t="s">
        <v>216</v>
      </c>
      <c r="D151" s="1801" t="s">
        <v>217</v>
      </c>
      <c r="E151" s="1801" t="s">
        <v>218</v>
      </c>
      <c r="F151" s="1801" t="s">
        <v>69</v>
      </c>
      <c r="G151" s="1801" t="s">
        <v>219</v>
      </c>
      <c r="H151" s="1801" t="s">
        <v>220</v>
      </c>
      <c r="I151" s="1801" t="s">
        <v>221</v>
      </c>
      <c r="J151" s="1801" t="s">
        <v>222</v>
      </c>
      <c r="K151" s="1801" t="s">
        <v>223</v>
      </c>
      <c r="L151" s="1801" t="s">
        <v>224</v>
      </c>
      <c r="M151" s="1801" t="s">
        <v>225</v>
      </c>
      <c r="N151" s="1801" t="s">
        <v>226</v>
      </c>
      <c r="O151" s="1801" t="s">
        <v>227</v>
      </c>
      <c r="P151" s="1801" t="s">
        <v>228</v>
      </c>
      <c r="Q151" s="1801" t="s">
        <v>229</v>
      </c>
      <c r="R151" s="1801" t="s">
        <v>230</v>
      </c>
      <c r="S151" s="1802" t="s">
        <v>231</v>
      </c>
      <c r="T151" s="3686"/>
      <c r="U151" s="3687"/>
      <c r="BX151" s="2"/>
      <c r="BY151" s="2"/>
      <c r="BZ151" s="2"/>
    </row>
    <row r="152" spans="1:88" ht="29.25" customHeight="1" x14ac:dyDescent="0.2">
      <c r="A152" s="1803" t="s">
        <v>232</v>
      </c>
      <c r="B152" s="1804">
        <f>SUM(C152:S152)</f>
        <v>135</v>
      </c>
      <c r="C152" s="88"/>
      <c r="D152" s="145">
        <v>3</v>
      </c>
      <c r="E152" s="145"/>
      <c r="F152" s="145">
        <v>1</v>
      </c>
      <c r="G152" s="145">
        <v>2</v>
      </c>
      <c r="H152" s="145">
        <v>1</v>
      </c>
      <c r="I152" s="145">
        <v>2</v>
      </c>
      <c r="J152" s="145">
        <v>12</v>
      </c>
      <c r="K152" s="145">
        <v>6</v>
      </c>
      <c r="L152" s="145">
        <v>6</v>
      </c>
      <c r="M152" s="145">
        <v>6</v>
      </c>
      <c r="N152" s="145">
        <v>12</v>
      </c>
      <c r="O152" s="145">
        <v>13</v>
      </c>
      <c r="P152" s="145">
        <v>16</v>
      </c>
      <c r="Q152" s="145">
        <v>18</v>
      </c>
      <c r="R152" s="145">
        <v>14</v>
      </c>
      <c r="S152" s="420">
        <v>23</v>
      </c>
      <c r="T152" s="126">
        <v>0</v>
      </c>
      <c r="U152" s="167">
        <v>0</v>
      </c>
      <c r="V152" s="3"/>
      <c r="BX152" s="2"/>
      <c r="BY152" s="2"/>
      <c r="BZ152" s="2"/>
      <c r="CG152" s="5">
        <v>0</v>
      </c>
      <c r="CH152" s="5">
        <v>0</v>
      </c>
      <c r="CI152" s="5">
        <v>0</v>
      </c>
      <c r="CJ152" s="5">
        <v>0</v>
      </c>
    </row>
    <row r="204" spans="1:104" hidden="1" x14ac:dyDescent="0.2"/>
    <row r="205" spans="1:104" hidden="1" x14ac:dyDescent="0.2"/>
    <row r="206" spans="1:104" s="430" customFormat="1" ht="18.75" hidden="1" customHeight="1" x14ac:dyDescent="0.2">
      <c r="A206" s="430">
        <f>SUM(B12:D12,B31:B44,B48:B49,B54,B57,C82:E82,B96:B98,B106:F106,B110:B112,B117:B119,C124:C130,C83:C85,B77,B72:B73,B63:G64)</f>
        <v>66471</v>
      </c>
      <c r="B206" s="430">
        <f>SUM(CG13:CJ134)</f>
        <v>0</v>
      </c>
      <c r="BX206" s="431"/>
      <c r="BY206" s="431"/>
      <c r="BZ206" s="431"/>
      <c r="CA206" s="431"/>
      <c r="CB206" s="431"/>
      <c r="CC206" s="431"/>
      <c r="CD206" s="431"/>
      <c r="CE206" s="431"/>
      <c r="CF206" s="431"/>
      <c r="CG206" s="431"/>
      <c r="CH206" s="431"/>
      <c r="CI206" s="431"/>
      <c r="CJ206" s="431"/>
      <c r="CK206" s="431"/>
      <c r="CL206" s="431"/>
      <c r="CM206" s="431"/>
      <c r="CN206" s="431"/>
      <c r="CO206" s="431"/>
      <c r="CP206" s="431"/>
      <c r="CQ206" s="431"/>
      <c r="CR206" s="431"/>
      <c r="CS206" s="431"/>
      <c r="CT206" s="431"/>
      <c r="CU206" s="431"/>
      <c r="CV206" s="431"/>
      <c r="CW206" s="431"/>
      <c r="CX206" s="431"/>
      <c r="CY206" s="431"/>
      <c r="CZ206" s="431"/>
    </row>
    <row r="207" spans="1:104" hidden="1" x14ac:dyDescent="0.2"/>
    <row r="208" spans="1:104" hidden="1" x14ac:dyDescent="0.2"/>
  </sheetData>
  <mergeCells count="200">
    <mergeCell ref="A6:W6"/>
    <mergeCell ref="A9:A11"/>
    <mergeCell ref="B9:D10"/>
    <mergeCell ref="E9:AN9"/>
    <mergeCell ref="AO9:AO11"/>
    <mergeCell ref="AP9:AP11"/>
    <mergeCell ref="S10:T10"/>
    <mergeCell ref="U10:V10"/>
    <mergeCell ref="W10:X10"/>
    <mergeCell ref="Y10:Z10"/>
    <mergeCell ref="AQ9:AQ11"/>
    <mergeCell ref="AR9:AR11"/>
    <mergeCell ref="AS9:AS11"/>
    <mergeCell ref="E10:F10"/>
    <mergeCell ref="G10:H10"/>
    <mergeCell ref="I10:J10"/>
    <mergeCell ref="K10:L10"/>
    <mergeCell ref="M10:N10"/>
    <mergeCell ref="O10:P10"/>
    <mergeCell ref="Q10:R10"/>
    <mergeCell ref="AM10:AN10"/>
    <mergeCell ref="AA10:AB10"/>
    <mergeCell ref="AC10:AD10"/>
    <mergeCell ref="AE10:AF10"/>
    <mergeCell ref="AG10:AH10"/>
    <mergeCell ref="AI10:AJ10"/>
    <mergeCell ref="AK10:AL10"/>
    <mergeCell ref="A28:A30"/>
    <mergeCell ref="B28:D29"/>
    <mergeCell ref="E28:AN28"/>
    <mergeCell ref="AO28:AO30"/>
    <mergeCell ref="AP28:AP30"/>
    <mergeCell ref="S29:T29"/>
    <mergeCell ref="U29:V29"/>
    <mergeCell ref="W29:X29"/>
    <mergeCell ref="Y29:Z29"/>
    <mergeCell ref="AQ28:AQ30"/>
    <mergeCell ref="AR28:AR30"/>
    <mergeCell ref="AS28:AS30"/>
    <mergeCell ref="E29:F29"/>
    <mergeCell ref="G29:H29"/>
    <mergeCell ref="I29:J29"/>
    <mergeCell ref="K29:L29"/>
    <mergeCell ref="M29:N29"/>
    <mergeCell ref="O29:P29"/>
    <mergeCell ref="Q29:R29"/>
    <mergeCell ref="W51:W53"/>
    <mergeCell ref="E52:E53"/>
    <mergeCell ref="F52:F53"/>
    <mergeCell ref="G52:G53"/>
    <mergeCell ref="H52:H53"/>
    <mergeCell ref="I52:I53"/>
    <mergeCell ref="J52:J53"/>
    <mergeCell ref="AM29:AN29"/>
    <mergeCell ref="A46:A47"/>
    <mergeCell ref="B46:B47"/>
    <mergeCell ref="C46:F46"/>
    <mergeCell ref="G46:J46"/>
    <mergeCell ref="L46:R46"/>
    <mergeCell ref="AA29:AB29"/>
    <mergeCell ref="AC29:AD29"/>
    <mergeCell ref="AE29:AF29"/>
    <mergeCell ref="AG29:AH29"/>
    <mergeCell ref="AI29:AJ29"/>
    <mergeCell ref="AK29:AL29"/>
    <mergeCell ref="S52:S53"/>
    <mergeCell ref="T52:T53"/>
    <mergeCell ref="U52:U53"/>
    <mergeCell ref="V52:V53"/>
    <mergeCell ref="K52:K53"/>
    <mergeCell ref="A66:A67"/>
    <mergeCell ref="B66:C66"/>
    <mergeCell ref="D66:E66"/>
    <mergeCell ref="Q52:Q53"/>
    <mergeCell ref="R52:R53"/>
    <mergeCell ref="A51:A53"/>
    <mergeCell ref="B51:D52"/>
    <mergeCell ref="E51:V51"/>
    <mergeCell ref="A75:A76"/>
    <mergeCell ref="B75:B76"/>
    <mergeCell ref="C75:C76"/>
    <mergeCell ref="D75:D76"/>
    <mergeCell ref="L52:L53"/>
    <mergeCell ref="M52:M53"/>
    <mergeCell ref="N52:N53"/>
    <mergeCell ref="O52:O53"/>
    <mergeCell ref="P52:P53"/>
    <mergeCell ref="A61:A62"/>
    <mergeCell ref="B61:C61"/>
    <mergeCell ref="D61:E61"/>
    <mergeCell ref="F61:G61"/>
    <mergeCell ref="A78:G78"/>
    <mergeCell ref="A79:A81"/>
    <mergeCell ref="B79:B81"/>
    <mergeCell ref="C79:E80"/>
    <mergeCell ref="F79:AI79"/>
    <mergeCell ref="V80:W80"/>
    <mergeCell ref="AD80:AE80"/>
    <mergeCell ref="AF80:AG80"/>
    <mergeCell ref="AH80:AI80"/>
    <mergeCell ref="AJ79:AJ81"/>
    <mergeCell ref="AK79:AK81"/>
    <mergeCell ref="F80:G80"/>
    <mergeCell ref="H80:I80"/>
    <mergeCell ref="J80:K80"/>
    <mergeCell ref="L80:M80"/>
    <mergeCell ref="N80:O80"/>
    <mergeCell ref="P80:Q80"/>
    <mergeCell ref="R80:S80"/>
    <mergeCell ref="T80:U80"/>
    <mergeCell ref="A83:A84"/>
    <mergeCell ref="A87:A88"/>
    <mergeCell ref="B87:B88"/>
    <mergeCell ref="C87:C88"/>
    <mergeCell ref="D87:D88"/>
    <mergeCell ref="E87:E88"/>
    <mergeCell ref="X80:Y80"/>
    <mergeCell ref="Z80:AA80"/>
    <mergeCell ref="AB80:AC80"/>
    <mergeCell ref="A108:A109"/>
    <mergeCell ref="B108:B109"/>
    <mergeCell ref="C108:L108"/>
    <mergeCell ref="M108:M109"/>
    <mergeCell ref="F87:F88"/>
    <mergeCell ref="A89:F89"/>
    <mergeCell ref="A95:F95"/>
    <mergeCell ref="A99:F99"/>
    <mergeCell ref="A100:A102"/>
    <mergeCell ref="B100:E101"/>
    <mergeCell ref="F100:I101"/>
    <mergeCell ref="AO114:AO116"/>
    <mergeCell ref="AP114:AP116"/>
    <mergeCell ref="E115:F115"/>
    <mergeCell ref="G115:H115"/>
    <mergeCell ref="I115:J115"/>
    <mergeCell ref="K115:L115"/>
    <mergeCell ref="M115:N115"/>
    <mergeCell ref="J100:J102"/>
    <mergeCell ref="K100:L101"/>
    <mergeCell ref="M100:N101"/>
    <mergeCell ref="AM115:AN115"/>
    <mergeCell ref="AA115:AB115"/>
    <mergeCell ref="AC115:AD115"/>
    <mergeCell ref="AE115:AF115"/>
    <mergeCell ref="AG115:AH115"/>
    <mergeCell ref="AI115:AJ115"/>
    <mergeCell ref="AK115:AL115"/>
    <mergeCell ref="O115:P115"/>
    <mergeCell ref="Q115:R115"/>
    <mergeCell ref="S115:T115"/>
    <mergeCell ref="U115:V115"/>
    <mergeCell ref="W115:X115"/>
    <mergeCell ref="Y115:Z115"/>
    <mergeCell ref="A114:A116"/>
    <mergeCell ref="B114:D115"/>
    <mergeCell ref="N122:O122"/>
    <mergeCell ref="A124:A126"/>
    <mergeCell ref="A127:A130"/>
    <mergeCell ref="A132:A134"/>
    <mergeCell ref="B132:B134"/>
    <mergeCell ref="C132:C134"/>
    <mergeCell ref="D132:D134"/>
    <mergeCell ref="E132:E134"/>
    <mergeCell ref="F132:AM132"/>
    <mergeCell ref="V133:W133"/>
    <mergeCell ref="A121:B123"/>
    <mergeCell ref="C121:E122"/>
    <mergeCell ref="F121:O121"/>
    <mergeCell ref="P121:P123"/>
    <mergeCell ref="Q121:Q123"/>
    <mergeCell ref="F122:G122"/>
    <mergeCell ref="H122:I122"/>
    <mergeCell ref="J122:K122"/>
    <mergeCell ref="L122:M122"/>
    <mergeCell ref="E114:AN114"/>
    <mergeCell ref="AN132:AN134"/>
    <mergeCell ref="AO132:AO134"/>
    <mergeCell ref="F133:G133"/>
    <mergeCell ref="H133:I133"/>
    <mergeCell ref="J133:K133"/>
    <mergeCell ref="L133:M133"/>
    <mergeCell ref="N133:O133"/>
    <mergeCell ref="P133:Q133"/>
    <mergeCell ref="R133:S133"/>
    <mergeCell ref="T133:U133"/>
    <mergeCell ref="AJ133:AK133"/>
    <mergeCell ref="AL133:AM133"/>
    <mergeCell ref="AB133:AC133"/>
    <mergeCell ref="AD133:AE133"/>
    <mergeCell ref="AF133:AG133"/>
    <mergeCell ref="AH133:AI133"/>
    <mergeCell ref="A135:A142"/>
    <mergeCell ref="A143:A148"/>
    <mergeCell ref="A150:A151"/>
    <mergeCell ref="B150:B151"/>
    <mergeCell ref="C150:S150"/>
    <mergeCell ref="T150:T151"/>
    <mergeCell ref="U150:U151"/>
    <mergeCell ref="X133:Y133"/>
    <mergeCell ref="Z133:AA133"/>
  </mergeCells>
  <dataValidations count="2">
    <dataValidation type="whole" operator="greaterThanOrEqual" allowBlank="1" showInputMessage="1" showErrorMessage="1" errorTitle="Error" error="Favor Ingrese sólo Números." sqref="E13:AS26 E31:AS44 C48:J49 C55:W56 C58:W59 B63:G64 B68:E69 B72:B73 C77:D77 F82:AK85 C90:F94 C96:F98 B103:N105 B110:M112 E117:AP119 F124:Q130 F135:AO148 C152:U152" xr:uid="{8B9BA779-A24D-4C32-AF1E-0ECC44891239}">
      <formula1>0</formula1>
    </dataValidation>
    <dataValidation type="whole" allowBlank="1" showInputMessage="1" showErrorMessage="1" sqref="C132:E132" xr:uid="{49486599-24CF-4A76-AA77-83150F870B30}">
      <formula1>0</formula1>
      <formula2>1E+30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D1852-70CE-4E35-8ED8-8CCE0983EF61}">
  <dimension ref="A1:CZ208"/>
  <sheetViews>
    <sheetView workbookViewId="0">
      <selection activeCell="A6" sqref="A6:W6"/>
    </sheetView>
  </sheetViews>
  <sheetFormatPr baseColWidth="10" defaultColWidth="11.42578125" defaultRowHeight="14.25" x14ac:dyDescent="0.2"/>
  <cols>
    <col min="1" max="1" width="45.7109375" style="2" customWidth="1"/>
    <col min="2" max="2" width="24" style="2" customWidth="1"/>
    <col min="3" max="3" width="12.5703125" style="2" customWidth="1"/>
    <col min="4" max="4" width="17.28515625" style="2" customWidth="1"/>
    <col min="5" max="5" width="16.28515625" style="2" customWidth="1"/>
    <col min="6" max="6" width="13.85546875" style="2" customWidth="1"/>
    <col min="7" max="7" width="12.28515625" style="2" customWidth="1"/>
    <col min="8" max="8" width="14.5703125" style="2" customWidth="1"/>
    <col min="9" max="9" width="12.28515625" style="2" customWidth="1"/>
    <col min="10" max="10" width="13.28515625" style="2" customWidth="1"/>
    <col min="11" max="12" width="11.42578125" style="2"/>
    <col min="13" max="13" width="11.85546875" style="2" customWidth="1"/>
    <col min="14" max="14" width="13.85546875" style="2" customWidth="1"/>
    <col min="15" max="18" width="11.42578125" style="2"/>
    <col min="19" max="19" width="13.5703125" style="2" customWidth="1"/>
    <col min="20" max="40" width="11.42578125" style="2"/>
    <col min="41" max="41" width="11.28515625" style="2" customWidth="1"/>
    <col min="42" max="42" width="12" style="2" customWidth="1"/>
    <col min="43" max="75" width="11.42578125" style="2"/>
    <col min="76" max="76" width="11.28515625" style="3" customWidth="1"/>
    <col min="77" max="77" width="11.85546875" style="3" customWidth="1"/>
    <col min="78" max="78" width="10.85546875" style="4" customWidth="1"/>
    <col min="79" max="103" width="10.85546875" style="5" hidden="1" customWidth="1"/>
    <col min="104" max="104" width="6.42578125" style="5" hidden="1" customWidth="1"/>
    <col min="105" max="105" width="10.85546875" style="2" customWidth="1"/>
    <col min="106" max="16384" width="11.42578125" style="2"/>
  </cols>
  <sheetData>
    <row r="1" spans="1:104" ht="16.350000000000001" customHeight="1" x14ac:dyDescent="0.2">
      <c r="A1" s="1" t="s">
        <v>0</v>
      </c>
    </row>
    <row r="2" spans="1:104" ht="16.350000000000001" customHeight="1" x14ac:dyDescent="0.2">
      <c r="A2" s="1" t="str">
        <f>CONCATENATE("COMUNA: ",[11]NOMBRE!B2," - ","( ",[11]NOMBRE!C2,[11]NOMBRE!D2,[11]NOMBRE!E2,[11]NOMBRE!F2,[11]NOMBRE!G2," )")</f>
        <v>COMUNA: LINARES - ( 07401 )</v>
      </c>
    </row>
    <row r="3" spans="1:104" ht="16.350000000000001" customHeight="1" x14ac:dyDescent="0.2">
      <c r="A3" s="1" t="str">
        <f>CONCATENATE("ESTABLECIMIENTO/ESTRATEGIA: ",[11]NOMBRE!B3," - ","( ",[11]NOMBRE!C3,[11]NOMBRE!D3,[11]NOMBRE!E3,[11]NOMBRE!F3,[11]NOMBRE!G3,[11]NOMBRE!H3," )")</f>
        <v>ESTABLECIMIENTO/ESTRATEGIA: HOSPITAL PRESIDENTE CARLOS IBAÑEZ DEL CAMPO - ( 116108 )</v>
      </c>
    </row>
    <row r="4" spans="1:104" ht="16.350000000000001" customHeight="1" x14ac:dyDescent="0.2">
      <c r="A4" s="1" t="str">
        <f>CONCATENATE("MES: ",[11]NOMBRE!B6," - ","( ",[11]NOMBRE!C6,[11]NOMBRE!D6," )")</f>
        <v>MES: OCTUBRE - ( 10 )</v>
      </c>
    </row>
    <row r="5" spans="1:104" ht="16.350000000000001" customHeight="1" x14ac:dyDescent="0.2">
      <c r="A5" s="1" t="str">
        <f>CONCATENATE("AÑO: ",[11]NOMBRE!B7)</f>
        <v>AÑO: 2022</v>
      </c>
    </row>
    <row r="6" spans="1:104" ht="15" x14ac:dyDescent="0.2">
      <c r="A6" s="2974" t="s">
        <v>1</v>
      </c>
      <c r="B6" s="2974"/>
      <c r="C6" s="2974"/>
      <c r="D6" s="2974"/>
      <c r="E6" s="2974"/>
      <c r="F6" s="2974"/>
      <c r="G6" s="2974"/>
      <c r="H6" s="2974"/>
      <c r="I6" s="2974"/>
      <c r="J6" s="2974"/>
      <c r="K6" s="2974"/>
      <c r="L6" s="2974"/>
      <c r="M6" s="2974"/>
      <c r="N6" s="2974"/>
      <c r="O6" s="2974"/>
      <c r="P6" s="2974"/>
      <c r="Q6" s="2974"/>
      <c r="R6" s="2974"/>
      <c r="S6" s="2974"/>
      <c r="T6" s="2974"/>
      <c r="U6" s="2974"/>
      <c r="V6" s="2974"/>
      <c r="W6" s="2974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</row>
    <row r="7" spans="1:104" ht="15" x14ac:dyDescent="0.2">
      <c r="A7" s="1585"/>
      <c r="B7" s="1585"/>
      <c r="C7" s="1585"/>
      <c r="D7" s="1585"/>
      <c r="E7" s="1585"/>
      <c r="F7" s="1585"/>
      <c r="G7" s="1585"/>
      <c r="H7" s="1585"/>
      <c r="I7" s="1585"/>
      <c r="J7" s="1585"/>
      <c r="K7" s="1585"/>
      <c r="L7" s="1585"/>
      <c r="M7" s="1585"/>
      <c r="N7" s="1585"/>
      <c r="O7" s="1585"/>
      <c r="P7" s="1585"/>
      <c r="Q7" s="1585"/>
      <c r="R7" s="1585"/>
      <c r="S7" s="1585"/>
      <c r="T7" s="1585"/>
      <c r="U7" s="1585"/>
      <c r="V7" s="1585"/>
      <c r="W7" s="1585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</row>
    <row r="8" spans="1:104" ht="31.35" customHeight="1" x14ac:dyDescent="0.2">
      <c r="A8" s="9" t="s">
        <v>2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"/>
      <c r="Z8" s="1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</row>
    <row r="9" spans="1:104" ht="20.100000000000001" customHeight="1" x14ac:dyDescent="0.2">
      <c r="A9" s="2990" t="s">
        <v>3</v>
      </c>
      <c r="B9" s="3739" t="s">
        <v>4</v>
      </c>
      <c r="C9" s="3812"/>
      <c r="D9" s="3810"/>
      <c r="E9" s="3782" t="s">
        <v>5</v>
      </c>
      <c r="F9" s="3783"/>
      <c r="G9" s="3783"/>
      <c r="H9" s="3783"/>
      <c r="I9" s="3783"/>
      <c r="J9" s="3783"/>
      <c r="K9" s="3783"/>
      <c r="L9" s="3783"/>
      <c r="M9" s="3783"/>
      <c r="N9" s="3783"/>
      <c r="O9" s="3783"/>
      <c r="P9" s="3783"/>
      <c r="Q9" s="3783"/>
      <c r="R9" s="3783"/>
      <c r="S9" s="3783"/>
      <c r="T9" s="3783"/>
      <c r="U9" s="3783"/>
      <c r="V9" s="3783"/>
      <c r="W9" s="3783"/>
      <c r="X9" s="3783"/>
      <c r="Y9" s="3783"/>
      <c r="Z9" s="3783"/>
      <c r="AA9" s="3783"/>
      <c r="AB9" s="3783"/>
      <c r="AC9" s="3783"/>
      <c r="AD9" s="3783"/>
      <c r="AE9" s="3783"/>
      <c r="AF9" s="3783"/>
      <c r="AG9" s="3783"/>
      <c r="AH9" s="3783"/>
      <c r="AI9" s="3783"/>
      <c r="AJ9" s="3783"/>
      <c r="AK9" s="3783"/>
      <c r="AL9" s="3783"/>
      <c r="AM9" s="3783"/>
      <c r="AN9" s="3784"/>
      <c r="AO9" s="3810" t="s">
        <v>6</v>
      </c>
      <c r="AP9" s="2975" t="s">
        <v>7</v>
      </c>
      <c r="AQ9" s="2975" t="s">
        <v>8</v>
      </c>
      <c r="AR9" s="3810" t="s">
        <v>9</v>
      </c>
      <c r="AS9" s="3810" t="s">
        <v>10</v>
      </c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W9" s="3"/>
      <c r="BY9" s="4"/>
      <c r="CZ9" s="2"/>
    </row>
    <row r="10" spans="1:104" ht="20.100000000000001" customHeight="1" x14ac:dyDescent="0.2">
      <c r="A10" s="2888"/>
      <c r="B10" s="3051"/>
      <c r="C10" s="2993"/>
      <c r="D10" s="3047"/>
      <c r="E10" s="3782" t="s">
        <v>11</v>
      </c>
      <c r="F10" s="3785"/>
      <c r="G10" s="3757" t="s">
        <v>12</v>
      </c>
      <c r="H10" s="3758"/>
      <c r="I10" s="3757" t="s">
        <v>13</v>
      </c>
      <c r="J10" s="3758"/>
      <c r="K10" s="3757" t="s">
        <v>14</v>
      </c>
      <c r="L10" s="3758"/>
      <c r="M10" s="3757" t="s">
        <v>15</v>
      </c>
      <c r="N10" s="3758"/>
      <c r="O10" s="3757" t="s">
        <v>16</v>
      </c>
      <c r="P10" s="3758"/>
      <c r="Q10" s="3757" t="s">
        <v>17</v>
      </c>
      <c r="R10" s="3758"/>
      <c r="S10" s="3757" t="s">
        <v>18</v>
      </c>
      <c r="T10" s="3758"/>
      <c r="U10" s="3757" t="s">
        <v>19</v>
      </c>
      <c r="V10" s="3758"/>
      <c r="W10" s="3757" t="s">
        <v>20</v>
      </c>
      <c r="X10" s="3758"/>
      <c r="Y10" s="3757" t="s">
        <v>21</v>
      </c>
      <c r="Z10" s="3758"/>
      <c r="AA10" s="3757" t="s">
        <v>22</v>
      </c>
      <c r="AB10" s="3758"/>
      <c r="AC10" s="3757" t="s">
        <v>23</v>
      </c>
      <c r="AD10" s="3758"/>
      <c r="AE10" s="3757" t="s">
        <v>24</v>
      </c>
      <c r="AF10" s="3758"/>
      <c r="AG10" s="3757" t="s">
        <v>25</v>
      </c>
      <c r="AH10" s="3758"/>
      <c r="AI10" s="3757" t="s">
        <v>26</v>
      </c>
      <c r="AJ10" s="3758"/>
      <c r="AK10" s="3757" t="s">
        <v>27</v>
      </c>
      <c r="AL10" s="3758"/>
      <c r="AM10" s="3782" t="s">
        <v>28</v>
      </c>
      <c r="AN10" s="3784"/>
      <c r="AO10" s="2892"/>
      <c r="AP10" s="2871"/>
      <c r="AQ10" s="2871"/>
      <c r="AR10" s="2892"/>
      <c r="AS10" s="2892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W10" s="3"/>
      <c r="BY10" s="4"/>
      <c r="CZ10" s="2"/>
    </row>
    <row r="11" spans="1:104" ht="20.100000000000001" customHeight="1" x14ac:dyDescent="0.2">
      <c r="A11" s="3738"/>
      <c r="B11" s="1808" t="s">
        <v>29</v>
      </c>
      <c r="C11" s="1809" t="s">
        <v>30</v>
      </c>
      <c r="D11" s="1810" t="s">
        <v>31</v>
      </c>
      <c r="E11" s="1811" t="s">
        <v>30</v>
      </c>
      <c r="F11" s="1812" t="s">
        <v>31</v>
      </c>
      <c r="G11" s="1811" t="s">
        <v>30</v>
      </c>
      <c r="H11" s="1812" t="s">
        <v>31</v>
      </c>
      <c r="I11" s="1811" t="s">
        <v>30</v>
      </c>
      <c r="J11" s="1812" t="s">
        <v>31</v>
      </c>
      <c r="K11" s="1811" t="s">
        <v>30</v>
      </c>
      <c r="L11" s="1812" t="s">
        <v>31</v>
      </c>
      <c r="M11" s="1811" t="s">
        <v>30</v>
      </c>
      <c r="N11" s="1812" t="s">
        <v>31</v>
      </c>
      <c r="O11" s="1811" t="s">
        <v>30</v>
      </c>
      <c r="P11" s="1812" t="s">
        <v>31</v>
      </c>
      <c r="Q11" s="1811" t="s">
        <v>30</v>
      </c>
      <c r="R11" s="1812" t="s">
        <v>31</v>
      </c>
      <c r="S11" s="1811" t="s">
        <v>30</v>
      </c>
      <c r="T11" s="1812" t="s">
        <v>31</v>
      </c>
      <c r="U11" s="1811" t="s">
        <v>30</v>
      </c>
      <c r="V11" s="1812" t="s">
        <v>31</v>
      </c>
      <c r="W11" s="1811" t="s">
        <v>30</v>
      </c>
      <c r="X11" s="1812" t="s">
        <v>31</v>
      </c>
      <c r="Y11" s="1811" t="s">
        <v>30</v>
      </c>
      <c r="Z11" s="1812" t="s">
        <v>31</v>
      </c>
      <c r="AA11" s="1811" t="s">
        <v>30</v>
      </c>
      <c r="AB11" s="1812" t="s">
        <v>31</v>
      </c>
      <c r="AC11" s="1811" t="s">
        <v>30</v>
      </c>
      <c r="AD11" s="1812" t="s">
        <v>31</v>
      </c>
      <c r="AE11" s="1811" t="s">
        <v>30</v>
      </c>
      <c r="AF11" s="1812" t="s">
        <v>31</v>
      </c>
      <c r="AG11" s="1811" t="s">
        <v>30</v>
      </c>
      <c r="AH11" s="1812" t="s">
        <v>31</v>
      </c>
      <c r="AI11" s="1811" t="s">
        <v>30</v>
      </c>
      <c r="AJ11" s="1812" t="s">
        <v>31</v>
      </c>
      <c r="AK11" s="1811" t="s">
        <v>30</v>
      </c>
      <c r="AL11" s="1812" t="s">
        <v>31</v>
      </c>
      <c r="AM11" s="1811" t="s">
        <v>30</v>
      </c>
      <c r="AN11" s="1813" t="s">
        <v>31</v>
      </c>
      <c r="AO11" s="3047"/>
      <c r="AP11" s="3696"/>
      <c r="AQ11" s="3696"/>
      <c r="AR11" s="3047"/>
      <c r="AS11" s="3047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W11" s="3"/>
      <c r="BY11" s="4"/>
      <c r="CZ11" s="2"/>
    </row>
    <row r="12" spans="1:104" ht="16.350000000000001" customHeight="1" x14ac:dyDescent="0.2">
      <c r="A12" s="1814" t="s">
        <v>32</v>
      </c>
      <c r="B12" s="1815">
        <f>SUM(B13:B26)</f>
        <v>0</v>
      </c>
      <c r="C12" s="1816">
        <f>SUM(C13:C26)</f>
        <v>0</v>
      </c>
      <c r="D12" s="20">
        <f>SUM(D13:D26)</f>
        <v>0</v>
      </c>
      <c r="E12" s="1811">
        <f>SUM(E13:E26)</f>
        <v>0</v>
      </c>
      <c r="F12" s="21">
        <f t="shared" ref="F12:AO12" si="0">SUM(F13:F26)</f>
        <v>0</v>
      </c>
      <c r="G12" s="22">
        <f>SUM(G13:G26)</f>
        <v>0</v>
      </c>
      <c r="H12" s="21">
        <f t="shared" si="0"/>
        <v>0</v>
      </c>
      <c r="I12" s="1811">
        <f t="shared" si="0"/>
        <v>0</v>
      </c>
      <c r="J12" s="21">
        <f t="shared" si="0"/>
        <v>0</v>
      </c>
      <c r="K12" s="1811">
        <f t="shared" si="0"/>
        <v>0</v>
      </c>
      <c r="L12" s="21">
        <f t="shared" si="0"/>
        <v>0</v>
      </c>
      <c r="M12" s="1811">
        <f t="shared" si="0"/>
        <v>0</v>
      </c>
      <c r="N12" s="21">
        <f t="shared" si="0"/>
        <v>0</v>
      </c>
      <c r="O12" s="1811">
        <f t="shared" si="0"/>
        <v>0</v>
      </c>
      <c r="P12" s="21">
        <f t="shared" si="0"/>
        <v>0</v>
      </c>
      <c r="Q12" s="1811">
        <f t="shared" si="0"/>
        <v>0</v>
      </c>
      <c r="R12" s="21">
        <f t="shared" si="0"/>
        <v>0</v>
      </c>
      <c r="S12" s="1811">
        <f t="shared" si="0"/>
        <v>0</v>
      </c>
      <c r="T12" s="21">
        <f t="shared" si="0"/>
        <v>0</v>
      </c>
      <c r="U12" s="1811">
        <f>SUM(U13:U26)</f>
        <v>0</v>
      </c>
      <c r="V12" s="21">
        <f>SUM(V13:V26)</f>
        <v>0</v>
      </c>
      <c r="W12" s="1811">
        <f t="shared" si="0"/>
        <v>0</v>
      </c>
      <c r="X12" s="21">
        <f t="shared" si="0"/>
        <v>0</v>
      </c>
      <c r="Y12" s="1811">
        <f t="shared" si="0"/>
        <v>0</v>
      </c>
      <c r="Z12" s="21">
        <f t="shared" si="0"/>
        <v>0</v>
      </c>
      <c r="AA12" s="1811">
        <f t="shared" si="0"/>
        <v>0</v>
      </c>
      <c r="AB12" s="21">
        <f t="shared" si="0"/>
        <v>0</v>
      </c>
      <c r="AC12" s="1811">
        <f t="shared" si="0"/>
        <v>0</v>
      </c>
      <c r="AD12" s="21">
        <f t="shared" si="0"/>
        <v>0</v>
      </c>
      <c r="AE12" s="1811">
        <f t="shared" si="0"/>
        <v>0</v>
      </c>
      <c r="AF12" s="21">
        <f t="shared" si="0"/>
        <v>0</v>
      </c>
      <c r="AG12" s="1811">
        <f t="shared" si="0"/>
        <v>0</v>
      </c>
      <c r="AH12" s="21">
        <f t="shared" si="0"/>
        <v>0</v>
      </c>
      <c r="AI12" s="1811">
        <f t="shared" si="0"/>
        <v>0</v>
      </c>
      <c r="AJ12" s="21">
        <f t="shared" si="0"/>
        <v>0</v>
      </c>
      <c r="AK12" s="1811">
        <f t="shared" si="0"/>
        <v>0</v>
      </c>
      <c r="AL12" s="21">
        <f t="shared" si="0"/>
        <v>0</v>
      </c>
      <c r="AM12" s="1811">
        <f t="shared" si="0"/>
        <v>0</v>
      </c>
      <c r="AN12" s="23">
        <f t="shared" si="0"/>
        <v>0</v>
      </c>
      <c r="AO12" s="1812">
        <f t="shared" si="0"/>
        <v>0</v>
      </c>
      <c r="AP12" s="24">
        <f>SUM(AP13:AP26)</f>
        <v>0</v>
      </c>
      <c r="AQ12" s="1817">
        <f>SUM(AQ13:AQ26)</f>
        <v>0</v>
      </c>
      <c r="AR12" s="1812">
        <f>SUM(AR13:AR26)</f>
        <v>0</v>
      </c>
      <c r="AS12" s="1812">
        <f>SUM(AS13:AS26)</f>
        <v>0</v>
      </c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W12" s="3"/>
      <c r="BY12" s="4"/>
      <c r="CZ12" s="2"/>
    </row>
    <row r="13" spans="1:104" ht="16.350000000000001" customHeight="1" x14ac:dyDescent="0.2">
      <c r="A13" s="26" t="s">
        <v>33</v>
      </c>
      <c r="B13" s="27">
        <f>SUM(C13:D13)</f>
        <v>0</v>
      </c>
      <c r="C13" s="1818">
        <f>SUM(E13+G13+I13+K13+M13+O13+Q13+S13+U13+W13+Y13+AA13+AC13+AE13+AG13+AI13+AK13+AM13)</f>
        <v>0</v>
      </c>
      <c r="D13" s="1819">
        <f>SUM(F13+H13+J13+L13+N13+P13+R13+T13+V13+X13+Z13+AB13+AD13+AF13+AH13+AJ13+AL13+AN13)</f>
        <v>0</v>
      </c>
      <c r="E13" s="1820"/>
      <c r="F13" s="1821"/>
      <c r="G13" s="1820"/>
      <c r="H13" s="1821"/>
      <c r="I13" s="1820"/>
      <c r="J13" s="1822"/>
      <c r="K13" s="1820"/>
      <c r="L13" s="1822"/>
      <c r="M13" s="1820"/>
      <c r="N13" s="1822"/>
      <c r="O13" s="1820"/>
      <c r="P13" s="1822"/>
      <c r="Q13" s="1820"/>
      <c r="R13" s="1822"/>
      <c r="S13" s="1820"/>
      <c r="T13" s="1822"/>
      <c r="U13" s="1820"/>
      <c r="V13" s="1822"/>
      <c r="W13" s="1820"/>
      <c r="X13" s="1822"/>
      <c r="Y13" s="1820"/>
      <c r="Z13" s="1822"/>
      <c r="AA13" s="1820"/>
      <c r="AB13" s="1822"/>
      <c r="AC13" s="1820"/>
      <c r="AD13" s="1822"/>
      <c r="AE13" s="1820"/>
      <c r="AF13" s="1822"/>
      <c r="AG13" s="1820"/>
      <c r="AH13" s="1822"/>
      <c r="AI13" s="1820"/>
      <c r="AJ13" s="1822"/>
      <c r="AK13" s="1820"/>
      <c r="AL13" s="1822"/>
      <c r="AM13" s="1823"/>
      <c r="AN13" s="1824"/>
      <c r="AO13" s="1821"/>
      <c r="AP13" s="1825"/>
      <c r="AQ13" s="1825"/>
      <c r="AR13" s="1826"/>
      <c r="AS13" s="1826"/>
      <c r="AT13" s="37"/>
      <c r="AU13" s="38"/>
      <c r="AV13" s="38"/>
      <c r="AW13" s="38"/>
      <c r="AX13" s="38"/>
      <c r="AY13" s="38"/>
      <c r="AZ13" s="38"/>
      <c r="BA13" s="38"/>
      <c r="BB13" s="38"/>
      <c r="BC13" s="38"/>
      <c r="BD13" s="8"/>
      <c r="BE13" s="8"/>
      <c r="BF13" s="8"/>
      <c r="BW13" s="3"/>
      <c r="BY13" s="4"/>
      <c r="CA13" s="39"/>
      <c r="CG13" s="40">
        <v>0</v>
      </c>
      <c r="CH13" s="40"/>
      <c r="CI13" s="40">
        <v>0</v>
      </c>
      <c r="CJ13" s="40">
        <v>0</v>
      </c>
      <c r="CZ13" s="2"/>
    </row>
    <row r="14" spans="1:104" ht="16.350000000000001" customHeight="1" x14ac:dyDescent="0.2">
      <c r="A14" s="41" t="s">
        <v>34</v>
      </c>
      <c r="B14" s="42">
        <f t="shared" ref="B14:B26" si="1">SUM(C14:D14)</f>
        <v>0</v>
      </c>
      <c r="C14" s="43">
        <f>SUM(E14+G14+I14)</f>
        <v>0</v>
      </c>
      <c r="D14" s="44">
        <f>SUM(F14+H14+J14)</f>
        <v>0</v>
      </c>
      <c r="E14" s="45"/>
      <c r="F14" s="46"/>
      <c r="G14" s="45"/>
      <c r="H14" s="46"/>
      <c r="I14" s="45"/>
      <c r="J14" s="47"/>
      <c r="K14" s="48"/>
      <c r="L14" s="49"/>
      <c r="M14" s="48"/>
      <c r="N14" s="49"/>
      <c r="O14" s="48"/>
      <c r="P14" s="49"/>
      <c r="Q14" s="48"/>
      <c r="R14" s="49"/>
      <c r="S14" s="48"/>
      <c r="T14" s="49"/>
      <c r="U14" s="48"/>
      <c r="V14" s="49"/>
      <c r="W14" s="48"/>
      <c r="X14" s="49"/>
      <c r="Y14" s="48"/>
      <c r="Z14" s="49"/>
      <c r="AA14" s="48"/>
      <c r="AB14" s="49"/>
      <c r="AC14" s="48"/>
      <c r="AD14" s="49"/>
      <c r="AE14" s="48"/>
      <c r="AF14" s="49"/>
      <c r="AG14" s="48"/>
      <c r="AH14" s="49"/>
      <c r="AI14" s="48"/>
      <c r="AJ14" s="49"/>
      <c r="AK14" s="48"/>
      <c r="AL14" s="49"/>
      <c r="AM14" s="48"/>
      <c r="AN14" s="50"/>
      <c r="AO14" s="46"/>
      <c r="AP14" s="51"/>
      <c r="AQ14" s="51"/>
      <c r="AR14" s="52"/>
      <c r="AS14" s="52"/>
      <c r="AT14" s="37"/>
      <c r="AU14" s="38"/>
      <c r="AV14" s="38"/>
      <c r="AW14" s="38"/>
      <c r="AX14" s="38"/>
      <c r="AY14" s="38"/>
      <c r="AZ14" s="38"/>
      <c r="BA14" s="38"/>
      <c r="BB14" s="38"/>
      <c r="BC14" s="38"/>
      <c r="BD14" s="8"/>
      <c r="BE14" s="8"/>
      <c r="BF14" s="8"/>
      <c r="BW14" s="3"/>
      <c r="BY14" s="4"/>
      <c r="CA14" s="39"/>
      <c r="CG14" s="40">
        <v>0</v>
      </c>
      <c r="CH14" s="40"/>
      <c r="CI14" s="40">
        <v>0</v>
      </c>
      <c r="CJ14" s="40">
        <v>0</v>
      </c>
      <c r="CZ14" s="2"/>
    </row>
    <row r="15" spans="1:104" ht="16.350000000000001" customHeight="1" x14ac:dyDescent="0.2">
      <c r="A15" s="53" t="s">
        <v>35</v>
      </c>
      <c r="B15" s="42">
        <f t="shared" si="1"/>
        <v>0</v>
      </c>
      <c r="C15" s="43">
        <f>SUM(E15+G15+I15+K15+M15+O15+Q15+S15+U15+W15+Y15+AA15+AC15+AE15+AG15+AI15+AK15+AM15)</f>
        <v>0</v>
      </c>
      <c r="D15" s="44">
        <f>SUM(F15+H15+J15+L15+N15+P15+R15+T15+V15+X15+Z15+AB15+AD15+AF15+AH15+AJ15+AL15+AN15)</f>
        <v>0</v>
      </c>
      <c r="E15" s="45"/>
      <c r="F15" s="46"/>
      <c r="G15" s="45"/>
      <c r="H15" s="46"/>
      <c r="I15" s="45"/>
      <c r="J15" s="47"/>
      <c r="K15" s="45"/>
      <c r="L15" s="47"/>
      <c r="M15" s="45"/>
      <c r="N15" s="47"/>
      <c r="O15" s="45"/>
      <c r="P15" s="47"/>
      <c r="Q15" s="45"/>
      <c r="R15" s="47"/>
      <c r="S15" s="45"/>
      <c r="T15" s="47"/>
      <c r="U15" s="45"/>
      <c r="V15" s="47"/>
      <c r="W15" s="45"/>
      <c r="X15" s="47"/>
      <c r="Y15" s="45"/>
      <c r="Z15" s="47"/>
      <c r="AA15" s="45"/>
      <c r="AB15" s="47"/>
      <c r="AC15" s="45"/>
      <c r="AD15" s="47"/>
      <c r="AE15" s="45"/>
      <c r="AF15" s="47"/>
      <c r="AG15" s="45"/>
      <c r="AH15" s="47"/>
      <c r="AI15" s="45"/>
      <c r="AJ15" s="47"/>
      <c r="AK15" s="45"/>
      <c r="AL15" s="47"/>
      <c r="AM15" s="54"/>
      <c r="AN15" s="55"/>
      <c r="AO15" s="46"/>
      <c r="AP15" s="51"/>
      <c r="AQ15" s="51"/>
      <c r="AR15" s="52"/>
      <c r="AS15" s="52"/>
      <c r="AT15" s="37"/>
      <c r="AU15" s="38"/>
      <c r="AV15" s="38"/>
      <c r="AW15" s="38"/>
      <c r="AX15" s="38"/>
      <c r="AY15" s="38"/>
      <c r="AZ15" s="38"/>
      <c r="BA15" s="38"/>
      <c r="BB15" s="38"/>
      <c r="BC15" s="38"/>
      <c r="BD15" s="8"/>
      <c r="BE15" s="8"/>
      <c r="BF15" s="8"/>
      <c r="BW15" s="3"/>
      <c r="BY15" s="4"/>
      <c r="CA15" s="39"/>
      <c r="CG15" s="40">
        <v>0</v>
      </c>
      <c r="CH15" s="40"/>
      <c r="CI15" s="40">
        <v>0</v>
      </c>
      <c r="CJ15" s="40">
        <v>0</v>
      </c>
      <c r="CZ15" s="2"/>
    </row>
    <row r="16" spans="1:104" ht="16.350000000000001" customHeight="1" x14ac:dyDescent="0.2">
      <c r="A16" s="56" t="s">
        <v>36</v>
      </c>
      <c r="B16" s="57">
        <f t="shared" si="1"/>
        <v>0</v>
      </c>
      <c r="C16" s="58">
        <f>SUM(I16+K16+M16+O16+Q16+S16+U16+W16+Y16+AA16+AC16+AE16+AG16+AI16+AK16+AM16)</f>
        <v>0</v>
      </c>
      <c r="D16" s="59">
        <f>SUM(J16+L16+N16+P16+R16+T16+V16+X16+Z16+AB16+AD16+AF16+AH16+AJ16+AL16+AN16)</f>
        <v>0</v>
      </c>
      <c r="E16" s="48"/>
      <c r="F16" s="49"/>
      <c r="G16" s="60"/>
      <c r="H16" s="61"/>
      <c r="I16" s="45"/>
      <c r="J16" s="47"/>
      <c r="K16" s="45"/>
      <c r="L16" s="47"/>
      <c r="M16" s="45"/>
      <c r="N16" s="47"/>
      <c r="O16" s="45"/>
      <c r="P16" s="47"/>
      <c r="Q16" s="45"/>
      <c r="R16" s="47"/>
      <c r="S16" s="45"/>
      <c r="T16" s="47"/>
      <c r="U16" s="45"/>
      <c r="V16" s="47"/>
      <c r="W16" s="45"/>
      <c r="X16" s="47"/>
      <c r="Y16" s="45"/>
      <c r="Z16" s="47"/>
      <c r="AA16" s="45"/>
      <c r="AB16" s="47"/>
      <c r="AC16" s="45"/>
      <c r="AD16" s="47"/>
      <c r="AE16" s="45"/>
      <c r="AF16" s="47"/>
      <c r="AG16" s="45"/>
      <c r="AH16" s="47"/>
      <c r="AI16" s="45"/>
      <c r="AJ16" s="47"/>
      <c r="AK16" s="45"/>
      <c r="AL16" s="47"/>
      <c r="AM16" s="54"/>
      <c r="AN16" s="55"/>
      <c r="AO16" s="46"/>
      <c r="AP16" s="51"/>
      <c r="AQ16" s="51"/>
      <c r="AR16" s="52"/>
      <c r="AS16" s="52"/>
      <c r="AT16" s="37"/>
      <c r="AU16" s="38"/>
      <c r="AV16" s="38"/>
      <c r="AW16" s="38"/>
      <c r="AX16" s="38"/>
      <c r="AY16" s="38"/>
      <c r="AZ16" s="38"/>
      <c r="BA16" s="38"/>
      <c r="BB16" s="38"/>
      <c r="BC16" s="38"/>
      <c r="BD16" s="8"/>
      <c r="BE16" s="8"/>
      <c r="BF16" s="8"/>
      <c r="BW16" s="3"/>
      <c r="BY16" s="4"/>
      <c r="CA16" s="39"/>
      <c r="CG16" s="40">
        <v>0</v>
      </c>
      <c r="CH16" s="40"/>
      <c r="CI16" s="40">
        <v>0</v>
      </c>
      <c r="CJ16" s="40">
        <v>0</v>
      </c>
      <c r="CZ16" s="2"/>
    </row>
    <row r="17" spans="1:104" ht="16.350000000000001" customHeight="1" x14ac:dyDescent="0.2">
      <c r="A17" s="62" t="s">
        <v>37</v>
      </c>
      <c r="B17" s="42">
        <f t="shared" si="1"/>
        <v>0</v>
      </c>
      <c r="C17" s="43">
        <f>SUM(U17+W17+Y17+AA17+AC17+AE17+AG17+AI17+AK17+AM17)</f>
        <v>0</v>
      </c>
      <c r="D17" s="44">
        <f>SUM(V17+X17+Z17+AB17+AD17+AF17+AH17+AJ17+AL17+AN17)</f>
        <v>0</v>
      </c>
      <c r="E17" s="48"/>
      <c r="F17" s="63"/>
      <c r="G17" s="48"/>
      <c r="H17" s="63"/>
      <c r="I17" s="48"/>
      <c r="J17" s="49"/>
      <c r="K17" s="48"/>
      <c r="L17" s="49"/>
      <c r="M17" s="48"/>
      <c r="N17" s="49"/>
      <c r="O17" s="48"/>
      <c r="P17" s="49"/>
      <c r="Q17" s="48"/>
      <c r="R17" s="49"/>
      <c r="S17" s="48"/>
      <c r="T17" s="49"/>
      <c r="U17" s="45"/>
      <c r="V17" s="47"/>
      <c r="W17" s="45"/>
      <c r="X17" s="47"/>
      <c r="Y17" s="45"/>
      <c r="Z17" s="47"/>
      <c r="AA17" s="45"/>
      <c r="AB17" s="47"/>
      <c r="AC17" s="45"/>
      <c r="AD17" s="47"/>
      <c r="AE17" s="45"/>
      <c r="AF17" s="47"/>
      <c r="AG17" s="45"/>
      <c r="AH17" s="47"/>
      <c r="AI17" s="45"/>
      <c r="AJ17" s="47"/>
      <c r="AK17" s="45"/>
      <c r="AL17" s="47"/>
      <c r="AM17" s="54"/>
      <c r="AN17" s="55"/>
      <c r="AO17" s="46"/>
      <c r="AP17" s="51"/>
      <c r="AQ17" s="51"/>
      <c r="AR17" s="52"/>
      <c r="AS17" s="52"/>
      <c r="AT17" s="37"/>
      <c r="AU17" s="38"/>
      <c r="AV17" s="38"/>
      <c r="AW17" s="38"/>
      <c r="AX17" s="38"/>
      <c r="AY17" s="38"/>
      <c r="AZ17" s="38"/>
      <c r="BA17" s="38"/>
      <c r="BB17" s="38"/>
      <c r="BC17" s="38"/>
      <c r="BD17" s="8"/>
      <c r="BE17" s="8"/>
      <c r="BF17" s="8"/>
      <c r="BW17" s="3"/>
      <c r="BY17" s="4"/>
      <c r="CA17" s="39"/>
      <c r="CG17" s="40">
        <v>0</v>
      </c>
      <c r="CH17" s="40"/>
      <c r="CI17" s="40">
        <v>0</v>
      </c>
      <c r="CJ17" s="40">
        <v>0</v>
      </c>
      <c r="CZ17" s="2"/>
    </row>
    <row r="18" spans="1:104" ht="16.350000000000001" customHeight="1" x14ac:dyDescent="0.2">
      <c r="A18" s="64" t="s">
        <v>38</v>
      </c>
      <c r="B18" s="42">
        <f t="shared" si="1"/>
        <v>0</v>
      </c>
      <c r="C18" s="43">
        <f>SUM(E18+G18+I18+K18+M18+O18+Q18+S18+U18+W18+Y18+AA18+AC18+AE18+AG18+AI18+AK18+AM18)</f>
        <v>0</v>
      </c>
      <c r="D18" s="44">
        <f>SUM(F18+H18+J18+L18+N18+P18+R18+T18+V18+X18+Z18+AB18+AD18+AF18+AH18+AJ18+AL18+AN18)</f>
        <v>0</v>
      </c>
      <c r="E18" s="45"/>
      <c r="F18" s="46"/>
      <c r="G18" s="45"/>
      <c r="H18" s="46"/>
      <c r="I18" s="45"/>
      <c r="J18" s="47"/>
      <c r="K18" s="65"/>
      <c r="L18" s="47"/>
      <c r="M18" s="45"/>
      <c r="N18" s="47"/>
      <c r="O18" s="45"/>
      <c r="P18" s="47"/>
      <c r="Q18" s="45"/>
      <c r="R18" s="47"/>
      <c r="S18" s="45"/>
      <c r="T18" s="47"/>
      <c r="U18" s="45"/>
      <c r="V18" s="47"/>
      <c r="W18" s="45"/>
      <c r="X18" s="47"/>
      <c r="Y18" s="45"/>
      <c r="Z18" s="47"/>
      <c r="AA18" s="45"/>
      <c r="AB18" s="47"/>
      <c r="AC18" s="45"/>
      <c r="AD18" s="47"/>
      <c r="AE18" s="45"/>
      <c r="AF18" s="47"/>
      <c r="AG18" s="45"/>
      <c r="AH18" s="47"/>
      <c r="AI18" s="45"/>
      <c r="AJ18" s="47"/>
      <c r="AK18" s="45"/>
      <c r="AL18" s="47"/>
      <c r="AM18" s="54"/>
      <c r="AN18" s="55"/>
      <c r="AO18" s="46"/>
      <c r="AP18" s="51"/>
      <c r="AQ18" s="51"/>
      <c r="AR18" s="52"/>
      <c r="AS18" s="52"/>
      <c r="AT18" s="37"/>
      <c r="AU18" s="38"/>
      <c r="AV18" s="38"/>
      <c r="AW18" s="38"/>
      <c r="AX18" s="38"/>
      <c r="AY18" s="38"/>
      <c r="AZ18" s="38"/>
      <c r="BA18" s="38"/>
      <c r="BB18" s="38"/>
      <c r="BC18" s="38"/>
      <c r="BD18" s="8"/>
      <c r="BE18" s="8"/>
      <c r="BF18" s="8"/>
      <c r="BW18" s="3"/>
      <c r="BY18" s="4"/>
      <c r="CA18" s="39"/>
      <c r="CG18" s="40">
        <v>0</v>
      </c>
      <c r="CH18" s="40"/>
      <c r="CI18" s="40">
        <v>0</v>
      </c>
      <c r="CJ18" s="40">
        <v>0</v>
      </c>
      <c r="CZ18" s="2"/>
    </row>
    <row r="19" spans="1:104" ht="16.350000000000001" customHeight="1" x14ac:dyDescent="0.2">
      <c r="A19" s="66" t="s">
        <v>39</v>
      </c>
      <c r="B19" s="42">
        <f>SUM(C19:D19)</f>
        <v>0</v>
      </c>
      <c r="C19" s="67"/>
      <c r="D19" s="68">
        <f>SUM(L19+N19+P19+R19+T19+V19+X19+Z19+AB19+AD19+AF19)</f>
        <v>0</v>
      </c>
      <c r="E19" s="60"/>
      <c r="F19" s="61"/>
      <c r="G19" s="60"/>
      <c r="H19" s="61"/>
      <c r="I19" s="60"/>
      <c r="J19" s="69"/>
      <c r="K19" s="48"/>
      <c r="L19" s="70"/>
      <c r="M19" s="71"/>
      <c r="N19" s="70"/>
      <c r="O19" s="71"/>
      <c r="P19" s="70"/>
      <c r="Q19" s="71"/>
      <c r="R19" s="70"/>
      <c r="S19" s="71"/>
      <c r="T19" s="70"/>
      <c r="U19" s="71"/>
      <c r="V19" s="70"/>
      <c r="W19" s="71"/>
      <c r="X19" s="70"/>
      <c r="Y19" s="71"/>
      <c r="Z19" s="70"/>
      <c r="AA19" s="71"/>
      <c r="AB19" s="70"/>
      <c r="AC19" s="71"/>
      <c r="AD19" s="70"/>
      <c r="AE19" s="71"/>
      <c r="AF19" s="70"/>
      <c r="AG19" s="60"/>
      <c r="AH19" s="69"/>
      <c r="AI19" s="60"/>
      <c r="AJ19" s="69"/>
      <c r="AK19" s="60"/>
      <c r="AL19" s="69"/>
      <c r="AM19" s="72"/>
      <c r="AN19" s="50"/>
      <c r="AO19" s="73"/>
      <c r="AP19" s="74"/>
      <c r="AQ19" s="74"/>
      <c r="AR19" s="75"/>
      <c r="AS19" s="75"/>
      <c r="AT19" s="37"/>
      <c r="AU19" s="38"/>
      <c r="AV19" s="38"/>
      <c r="AW19" s="38"/>
      <c r="AX19" s="38"/>
      <c r="AY19" s="38"/>
      <c r="AZ19" s="38"/>
      <c r="BA19" s="38"/>
      <c r="BB19" s="38"/>
      <c r="BC19" s="38"/>
      <c r="BD19" s="8"/>
      <c r="BE19" s="8"/>
      <c r="BF19" s="8"/>
      <c r="BW19" s="3"/>
      <c r="BY19" s="4"/>
      <c r="CA19" s="39"/>
      <c r="CG19" s="40">
        <v>0</v>
      </c>
      <c r="CH19" s="40"/>
      <c r="CI19" s="40">
        <v>0</v>
      </c>
      <c r="CJ19" s="40">
        <v>0</v>
      </c>
      <c r="CZ19" s="2"/>
    </row>
    <row r="20" spans="1:104" ht="16.350000000000001" customHeight="1" x14ac:dyDescent="0.2">
      <c r="A20" s="66" t="s">
        <v>40</v>
      </c>
      <c r="B20" s="42">
        <f>SUM(C20:D20)</f>
        <v>0</v>
      </c>
      <c r="C20" s="67"/>
      <c r="D20" s="44">
        <f>SUM(F20+H20+J20+L20+N20+P20+R20+T20+V20+X20+Z20+AB20+AD20+AF20+AH20+AJ20+AL20+AN20)</f>
        <v>0</v>
      </c>
      <c r="E20" s="60"/>
      <c r="F20" s="46"/>
      <c r="G20" s="60"/>
      <c r="H20" s="46"/>
      <c r="I20" s="60"/>
      <c r="J20" s="70"/>
      <c r="K20" s="60"/>
      <c r="L20" s="70"/>
      <c r="M20" s="71"/>
      <c r="N20" s="70"/>
      <c r="O20" s="71"/>
      <c r="P20" s="70"/>
      <c r="Q20" s="71"/>
      <c r="R20" s="70"/>
      <c r="S20" s="71"/>
      <c r="T20" s="70"/>
      <c r="U20" s="71"/>
      <c r="V20" s="70"/>
      <c r="W20" s="71"/>
      <c r="X20" s="70"/>
      <c r="Y20" s="71"/>
      <c r="Z20" s="70"/>
      <c r="AA20" s="71"/>
      <c r="AB20" s="70"/>
      <c r="AC20" s="71"/>
      <c r="AD20" s="70"/>
      <c r="AE20" s="71"/>
      <c r="AF20" s="70"/>
      <c r="AG20" s="71"/>
      <c r="AH20" s="70"/>
      <c r="AI20" s="71"/>
      <c r="AJ20" s="70"/>
      <c r="AK20" s="71"/>
      <c r="AL20" s="70"/>
      <c r="AM20" s="71"/>
      <c r="AN20" s="76"/>
      <c r="AO20" s="73"/>
      <c r="AP20" s="74"/>
      <c r="AQ20" s="74"/>
      <c r="AR20" s="75"/>
      <c r="AS20" s="75"/>
      <c r="AT20" s="37"/>
      <c r="AU20" s="38"/>
      <c r="AV20" s="38"/>
      <c r="AW20" s="38"/>
      <c r="AX20" s="38"/>
      <c r="AY20" s="38"/>
      <c r="AZ20" s="38"/>
      <c r="BA20" s="38"/>
      <c r="BB20" s="38"/>
      <c r="BC20" s="38"/>
      <c r="BD20" s="8"/>
      <c r="BE20" s="8"/>
      <c r="BF20" s="8"/>
      <c r="BW20" s="3"/>
      <c r="BY20" s="4"/>
      <c r="CA20" s="39"/>
      <c r="CG20" s="40">
        <v>0</v>
      </c>
      <c r="CH20" s="40"/>
      <c r="CI20" s="40">
        <v>0</v>
      </c>
      <c r="CJ20" s="40">
        <v>0</v>
      </c>
      <c r="CZ20" s="2"/>
    </row>
    <row r="21" spans="1:104" ht="16.350000000000001" customHeight="1" x14ac:dyDescent="0.2">
      <c r="A21" s="66" t="s">
        <v>41</v>
      </c>
      <c r="B21" s="77">
        <f t="shared" si="1"/>
        <v>0</v>
      </c>
      <c r="C21" s="78">
        <f>SUM(O21+Q21+S21+U21+W21+Y21+AA21)</f>
        <v>0</v>
      </c>
      <c r="D21" s="44">
        <f>SUM(P21+R21+T21+V21+X21+Z21+AB21)</f>
        <v>0</v>
      </c>
      <c r="E21" s="60"/>
      <c r="F21" s="61"/>
      <c r="G21" s="60"/>
      <c r="H21" s="61"/>
      <c r="I21" s="60"/>
      <c r="J21" s="69"/>
      <c r="K21" s="48"/>
      <c r="L21" s="69"/>
      <c r="M21" s="60"/>
      <c r="N21" s="69"/>
      <c r="O21" s="79"/>
      <c r="P21" s="70"/>
      <c r="Q21" s="79"/>
      <c r="R21" s="70"/>
      <c r="S21" s="79"/>
      <c r="T21" s="70"/>
      <c r="U21" s="79"/>
      <c r="V21" s="70"/>
      <c r="W21" s="79"/>
      <c r="X21" s="70"/>
      <c r="Y21" s="79"/>
      <c r="Z21" s="70"/>
      <c r="AA21" s="79"/>
      <c r="AB21" s="70"/>
      <c r="AC21" s="60"/>
      <c r="AD21" s="69"/>
      <c r="AE21" s="60"/>
      <c r="AF21" s="69"/>
      <c r="AG21" s="71"/>
      <c r="AH21" s="69"/>
      <c r="AI21" s="60"/>
      <c r="AJ21" s="69"/>
      <c r="AK21" s="60"/>
      <c r="AL21" s="69"/>
      <c r="AM21" s="72"/>
      <c r="AN21" s="50"/>
      <c r="AO21" s="73"/>
      <c r="AP21" s="74"/>
      <c r="AQ21" s="74"/>
      <c r="AR21" s="75"/>
      <c r="AS21" s="75"/>
      <c r="AT21" s="37"/>
      <c r="AU21" s="38"/>
      <c r="AV21" s="38"/>
      <c r="AW21" s="38"/>
      <c r="AX21" s="38"/>
      <c r="AY21" s="38"/>
      <c r="AZ21" s="38"/>
      <c r="BA21" s="38"/>
      <c r="BB21" s="38"/>
      <c r="BC21" s="38"/>
      <c r="BD21" s="8"/>
      <c r="BE21" s="8"/>
      <c r="BF21" s="8"/>
      <c r="BW21" s="3"/>
      <c r="BY21" s="4"/>
      <c r="CA21" s="39"/>
      <c r="CG21" s="40">
        <v>0</v>
      </c>
      <c r="CH21" s="40"/>
      <c r="CI21" s="40">
        <v>0</v>
      </c>
      <c r="CJ21" s="40">
        <v>0</v>
      </c>
      <c r="CZ21" s="2"/>
    </row>
    <row r="22" spans="1:104" ht="16.350000000000001" customHeight="1" x14ac:dyDescent="0.2">
      <c r="A22" s="66" t="s">
        <v>42</v>
      </c>
      <c r="B22" s="77">
        <f t="shared" si="1"/>
        <v>0</v>
      </c>
      <c r="C22" s="78">
        <f>SUM(E22+G22+I22+K22+M22+O22+Q22+S22+U22+W22+Y22+AA22+AC22+AE22+AG22+AI22+AK22+AM22)</f>
        <v>0</v>
      </c>
      <c r="D22" s="68">
        <f>SUM(F22+H22+J22+L22+N22+P22+R22+T22+V22+X22+Z22+AB22+AD22+AF22+AH22+AJ22+AL22+AN22)</f>
        <v>0</v>
      </c>
      <c r="E22" s="79"/>
      <c r="F22" s="73"/>
      <c r="G22" s="79"/>
      <c r="H22" s="73"/>
      <c r="I22" s="79"/>
      <c r="J22" s="70"/>
      <c r="K22" s="65"/>
      <c r="L22" s="70"/>
      <c r="M22" s="79"/>
      <c r="N22" s="70"/>
      <c r="O22" s="79"/>
      <c r="P22" s="70"/>
      <c r="Q22" s="79"/>
      <c r="R22" s="70"/>
      <c r="S22" s="79"/>
      <c r="T22" s="70"/>
      <c r="U22" s="79"/>
      <c r="V22" s="70"/>
      <c r="W22" s="79"/>
      <c r="X22" s="70"/>
      <c r="Y22" s="79"/>
      <c r="Z22" s="70"/>
      <c r="AA22" s="79"/>
      <c r="AB22" s="70"/>
      <c r="AC22" s="79"/>
      <c r="AD22" s="70"/>
      <c r="AE22" s="79"/>
      <c r="AF22" s="70"/>
      <c r="AG22" s="79"/>
      <c r="AH22" s="70"/>
      <c r="AI22" s="79"/>
      <c r="AJ22" s="70"/>
      <c r="AK22" s="79"/>
      <c r="AL22" s="70"/>
      <c r="AM22" s="80"/>
      <c r="AN22" s="76"/>
      <c r="AO22" s="73"/>
      <c r="AP22" s="74"/>
      <c r="AQ22" s="74"/>
      <c r="AR22" s="75"/>
      <c r="AS22" s="75"/>
      <c r="AT22" s="37"/>
      <c r="AU22" s="38"/>
      <c r="AV22" s="38"/>
      <c r="AW22" s="38"/>
      <c r="AX22" s="38"/>
      <c r="AY22" s="38"/>
      <c r="AZ22" s="38"/>
      <c r="BA22" s="38"/>
      <c r="BB22" s="38"/>
      <c r="BC22" s="38"/>
      <c r="BD22" s="8"/>
      <c r="BE22" s="8"/>
      <c r="BF22" s="8"/>
      <c r="BW22" s="3"/>
      <c r="BY22" s="4"/>
      <c r="CG22" s="40">
        <v>0</v>
      </c>
      <c r="CH22" s="40"/>
      <c r="CI22" s="40">
        <v>0</v>
      </c>
      <c r="CJ22" s="40">
        <v>0</v>
      </c>
      <c r="CZ22" s="2"/>
    </row>
    <row r="23" spans="1:104" ht="16.350000000000001" customHeight="1" x14ac:dyDescent="0.2">
      <c r="A23" s="62" t="s">
        <v>43</v>
      </c>
      <c r="B23" s="77">
        <f t="shared" si="1"/>
        <v>0</v>
      </c>
      <c r="C23" s="78">
        <f>SUM(E23+G23+I23+K23+M23+O23+Q23+S23+U23+W23+Y23+AA23+AC23+AE23+AG23+AI23+AK23+AM23)</f>
        <v>0</v>
      </c>
      <c r="D23" s="68">
        <f>SUM(F23+H23+J23+L23+N23+P23+R23+T23+V23+X23+Z23+AB23+AD23+AF23+AH23+AJ23+AL23+AN23)</f>
        <v>0</v>
      </c>
      <c r="E23" s="79"/>
      <c r="F23" s="73"/>
      <c r="G23" s="79"/>
      <c r="H23" s="73"/>
      <c r="I23" s="79"/>
      <c r="J23" s="70"/>
      <c r="K23" s="65"/>
      <c r="L23" s="70"/>
      <c r="M23" s="79"/>
      <c r="N23" s="70"/>
      <c r="O23" s="79"/>
      <c r="P23" s="70"/>
      <c r="Q23" s="79"/>
      <c r="R23" s="70"/>
      <c r="S23" s="79"/>
      <c r="T23" s="70"/>
      <c r="U23" s="79"/>
      <c r="V23" s="70"/>
      <c r="W23" s="79"/>
      <c r="X23" s="70"/>
      <c r="Y23" s="79"/>
      <c r="Z23" s="70"/>
      <c r="AA23" s="79"/>
      <c r="AB23" s="70"/>
      <c r="AC23" s="79"/>
      <c r="AD23" s="70"/>
      <c r="AE23" s="79"/>
      <c r="AF23" s="70"/>
      <c r="AG23" s="79"/>
      <c r="AH23" s="70"/>
      <c r="AI23" s="79"/>
      <c r="AJ23" s="70"/>
      <c r="AK23" s="79"/>
      <c r="AL23" s="70"/>
      <c r="AM23" s="80"/>
      <c r="AN23" s="76"/>
      <c r="AO23" s="73"/>
      <c r="AP23" s="74"/>
      <c r="AQ23" s="74"/>
      <c r="AR23" s="75"/>
      <c r="AS23" s="75"/>
      <c r="AT23" s="37"/>
      <c r="AU23" s="38"/>
      <c r="AV23" s="38"/>
      <c r="AW23" s="38"/>
      <c r="AX23" s="38"/>
      <c r="AY23" s="38"/>
      <c r="AZ23" s="38"/>
      <c r="BA23" s="38"/>
      <c r="BB23" s="38"/>
      <c r="BC23" s="38"/>
      <c r="BD23" s="8"/>
      <c r="BE23" s="8"/>
      <c r="BF23" s="8"/>
      <c r="BW23" s="3"/>
      <c r="BY23" s="4"/>
      <c r="CG23" s="40">
        <v>0</v>
      </c>
      <c r="CH23" s="40"/>
      <c r="CI23" s="40">
        <v>0</v>
      </c>
      <c r="CJ23" s="40">
        <v>0</v>
      </c>
      <c r="CZ23" s="2"/>
    </row>
    <row r="24" spans="1:104" ht="16.350000000000001" customHeight="1" x14ac:dyDescent="0.2">
      <c r="A24" s="62" t="s">
        <v>44</v>
      </c>
      <c r="B24" s="42">
        <f t="shared" si="1"/>
        <v>0</v>
      </c>
      <c r="C24" s="43">
        <f>SUM(G24+I24+K24+M24+O24+Q24+S24+U24+W24+Y24+AA24+AC24+AE24+AG24+AI24+AK24+AM24)</f>
        <v>0</v>
      </c>
      <c r="D24" s="44">
        <f>SUM(H24+J24+L24+N24+P24+R24+T24+V24+X24+Z24+AB24+AD24+AF24+AH24+AJ24+AL24+AN24)</f>
        <v>0</v>
      </c>
      <c r="E24" s="48"/>
      <c r="F24" s="49"/>
      <c r="G24" s="79"/>
      <c r="H24" s="73"/>
      <c r="I24" s="79"/>
      <c r="J24" s="70"/>
      <c r="K24" s="65"/>
      <c r="L24" s="70"/>
      <c r="M24" s="79"/>
      <c r="N24" s="70"/>
      <c r="O24" s="79"/>
      <c r="P24" s="70"/>
      <c r="Q24" s="79"/>
      <c r="R24" s="70"/>
      <c r="S24" s="79"/>
      <c r="T24" s="70"/>
      <c r="U24" s="79"/>
      <c r="V24" s="70"/>
      <c r="W24" s="79"/>
      <c r="X24" s="70"/>
      <c r="Y24" s="79"/>
      <c r="Z24" s="70"/>
      <c r="AA24" s="79"/>
      <c r="AB24" s="70"/>
      <c r="AC24" s="79"/>
      <c r="AD24" s="70"/>
      <c r="AE24" s="79"/>
      <c r="AF24" s="70"/>
      <c r="AG24" s="79"/>
      <c r="AH24" s="70"/>
      <c r="AI24" s="79"/>
      <c r="AJ24" s="70"/>
      <c r="AK24" s="79"/>
      <c r="AL24" s="70"/>
      <c r="AM24" s="80"/>
      <c r="AN24" s="76"/>
      <c r="AO24" s="73"/>
      <c r="AP24" s="74"/>
      <c r="AQ24" s="74"/>
      <c r="AR24" s="75"/>
      <c r="AS24" s="75"/>
      <c r="AT24" s="37"/>
      <c r="AU24" s="38"/>
      <c r="AV24" s="38"/>
      <c r="AW24" s="38"/>
      <c r="AX24" s="38"/>
      <c r="AY24" s="38"/>
      <c r="AZ24" s="38"/>
      <c r="BA24" s="38"/>
      <c r="BB24" s="38"/>
      <c r="BC24" s="38"/>
      <c r="BD24" s="8"/>
      <c r="BE24" s="8"/>
      <c r="BF24" s="8"/>
      <c r="BW24" s="3"/>
      <c r="BY24" s="4"/>
      <c r="CG24" s="40">
        <v>0</v>
      </c>
      <c r="CH24" s="40"/>
      <c r="CI24" s="40">
        <v>0</v>
      </c>
      <c r="CJ24" s="40">
        <v>0</v>
      </c>
      <c r="CZ24" s="2"/>
    </row>
    <row r="25" spans="1:104" ht="16.350000000000001" customHeight="1" x14ac:dyDescent="0.2">
      <c r="A25" s="62" t="s">
        <v>45</v>
      </c>
      <c r="B25" s="42">
        <f t="shared" si="1"/>
        <v>0</v>
      </c>
      <c r="C25" s="43">
        <f>SUM(M25+O25+Q25+S25+U25+W25+Y25+AA25+AC25+AE25+AG25+AI25+AK25+AM25)</f>
        <v>0</v>
      </c>
      <c r="D25" s="44">
        <f>SUM(N25+P25+R25+T25+V25+X25+Z25+AB25+AD25+AF25+AH25+AJ25+AL25+AN25)</f>
        <v>0</v>
      </c>
      <c r="E25" s="81"/>
      <c r="F25" s="69"/>
      <c r="G25" s="60"/>
      <c r="H25" s="61"/>
      <c r="I25" s="60"/>
      <c r="J25" s="61"/>
      <c r="K25" s="60"/>
      <c r="L25" s="61"/>
      <c r="M25" s="79"/>
      <c r="N25" s="70"/>
      <c r="O25" s="79"/>
      <c r="P25" s="70"/>
      <c r="Q25" s="79"/>
      <c r="R25" s="70"/>
      <c r="S25" s="79"/>
      <c r="T25" s="70"/>
      <c r="U25" s="79"/>
      <c r="V25" s="70"/>
      <c r="W25" s="79"/>
      <c r="X25" s="70"/>
      <c r="Y25" s="79"/>
      <c r="Z25" s="70"/>
      <c r="AA25" s="79"/>
      <c r="AB25" s="70"/>
      <c r="AC25" s="79"/>
      <c r="AD25" s="70"/>
      <c r="AE25" s="79"/>
      <c r="AF25" s="70"/>
      <c r="AG25" s="79"/>
      <c r="AH25" s="70"/>
      <c r="AI25" s="79"/>
      <c r="AJ25" s="70"/>
      <c r="AK25" s="79"/>
      <c r="AL25" s="70"/>
      <c r="AM25" s="80"/>
      <c r="AN25" s="76"/>
      <c r="AO25" s="73"/>
      <c r="AP25" s="74"/>
      <c r="AQ25" s="74"/>
      <c r="AR25" s="75"/>
      <c r="AS25" s="75"/>
      <c r="AT25" s="37"/>
      <c r="AU25" s="38"/>
      <c r="AV25" s="38"/>
      <c r="AW25" s="38"/>
      <c r="AX25" s="38"/>
      <c r="AY25" s="38"/>
      <c r="AZ25" s="38"/>
      <c r="BA25" s="38"/>
      <c r="BB25" s="38"/>
      <c r="BC25" s="38"/>
      <c r="BD25" s="8"/>
      <c r="BE25" s="8"/>
      <c r="BF25" s="8"/>
      <c r="BW25" s="3"/>
      <c r="BY25" s="4"/>
      <c r="CG25" s="40">
        <v>0</v>
      </c>
      <c r="CH25" s="40"/>
      <c r="CI25" s="40">
        <v>0</v>
      </c>
      <c r="CJ25" s="40">
        <v>0</v>
      </c>
      <c r="CZ25" s="2"/>
    </row>
    <row r="26" spans="1:104" ht="16.350000000000001" customHeight="1" x14ac:dyDescent="0.2">
      <c r="A26" s="82" t="s">
        <v>46</v>
      </c>
      <c r="B26" s="1827">
        <f t="shared" si="1"/>
        <v>0</v>
      </c>
      <c r="C26" s="1365">
        <f>SUM(E26+G26+I26+K26+M26+O26+Q26+S26+U26+W26+Y26+AA26+AC26+AE26+AG26+AI26+AK26+AM26)</f>
        <v>0</v>
      </c>
      <c r="D26" s="1828">
        <f>SUM(F26+H26+J26+L26+N26+P26+R26+T26+V26+X26+Z26+AB26+AD26+AF26+AH26+AJ26+AL26+AN26)</f>
        <v>0</v>
      </c>
      <c r="E26" s="1829"/>
      <c r="F26" s="87"/>
      <c r="G26" s="88"/>
      <c r="H26" s="89"/>
      <c r="I26" s="88"/>
      <c r="J26" s="87"/>
      <c r="K26" s="1639"/>
      <c r="L26" s="87"/>
      <c r="M26" s="88"/>
      <c r="N26" s="87"/>
      <c r="O26" s="88"/>
      <c r="P26" s="87"/>
      <c r="Q26" s="88"/>
      <c r="R26" s="87"/>
      <c r="S26" s="88"/>
      <c r="T26" s="87"/>
      <c r="U26" s="88"/>
      <c r="V26" s="87"/>
      <c r="W26" s="88"/>
      <c r="X26" s="87"/>
      <c r="Y26" s="88"/>
      <c r="Z26" s="87"/>
      <c r="AA26" s="88"/>
      <c r="AB26" s="87"/>
      <c r="AC26" s="88"/>
      <c r="AD26" s="87"/>
      <c r="AE26" s="88"/>
      <c r="AF26" s="87"/>
      <c r="AG26" s="88"/>
      <c r="AH26" s="87"/>
      <c r="AI26" s="88"/>
      <c r="AJ26" s="87"/>
      <c r="AK26" s="88"/>
      <c r="AL26" s="87"/>
      <c r="AM26" s="91"/>
      <c r="AN26" s="92"/>
      <c r="AO26" s="89"/>
      <c r="AP26" s="93"/>
      <c r="AQ26" s="93"/>
      <c r="AR26" s="94"/>
      <c r="AS26" s="94"/>
      <c r="AT26" s="37"/>
      <c r="AU26" s="38"/>
      <c r="AV26" s="38"/>
      <c r="AW26" s="38"/>
      <c r="AX26" s="38"/>
      <c r="AY26" s="38"/>
      <c r="AZ26" s="38"/>
      <c r="BA26" s="38"/>
      <c r="BB26" s="38"/>
      <c r="BC26" s="38"/>
      <c r="BD26" s="8"/>
      <c r="BE26" s="8"/>
      <c r="BF26" s="8"/>
      <c r="BW26" s="3"/>
      <c r="BY26" s="4"/>
      <c r="CG26" s="40">
        <v>0</v>
      </c>
      <c r="CH26" s="40"/>
      <c r="CI26" s="40">
        <v>0</v>
      </c>
      <c r="CJ26" s="40">
        <v>0</v>
      </c>
      <c r="CZ26" s="2"/>
    </row>
    <row r="27" spans="1:104" ht="31.35" customHeight="1" x14ac:dyDescent="0.2">
      <c r="A27" s="9" t="s">
        <v>47</v>
      </c>
      <c r="B27" s="10"/>
      <c r="C27" s="10"/>
      <c r="D27" s="10"/>
      <c r="E27" s="10"/>
      <c r="F27" s="1830"/>
      <c r="G27" s="1830" t="s">
        <v>48</v>
      </c>
      <c r="H27" s="1831"/>
      <c r="I27" s="1831"/>
      <c r="J27" s="1830"/>
      <c r="K27" s="1830"/>
      <c r="L27" s="1830"/>
      <c r="M27" s="1830"/>
      <c r="N27" s="1830"/>
      <c r="O27" s="1830"/>
      <c r="P27" s="1830"/>
      <c r="Q27" s="1830"/>
      <c r="R27" s="1830"/>
      <c r="S27" s="1830"/>
      <c r="T27" s="1830"/>
      <c r="U27" s="1830"/>
      <c r="V27" s="1830"/>
      <c r="W27" s="1830"/>
      <c r="X27" s="1830"/>
      <c r="Y27" s="1832"/>
      <c r="Z27" s="1832"/>
      <c r="AA27" s="1832"/>
      <c r="AB27" s="1832"/>
      <c r="AC27" s="1832"/>
      <c r="AD27" s="1832"/>
      <c r="AE27" s="1832"/>
      <c r="AF27" s="1832"/>
      <c r="AG27" s="1832"/>
      <c r="AH27" s="1832"/>
      <c r="AI27" s="1832"/>
      <c r="AJ27" s="1832"/>
      <c r="AK27" s="1832"/>
      <c r="AL27" s="1832"/>
      <c r="AM27" s="1832"/>
      <c r="AN27" s="1832"/>
      <c r="AO27" s="1832"/>
      <c r="AP27" s="1833"/>
      <c r="AQ27" s="1834"/>
      <c r="AR27" s="100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CG27" s="40"/>
      <c r="CH27" s="40"/>
      <c r="CI27" s="40"/>
      <c r="CJ27" s="40"/>
    </row>
    <row r="28" spans="1:104" ht="20.100000000000001" customHeight="1" x14ac:dyDescent="0.2">
      <c r="A28" s="2990" t="s">
        <v>49</v>
      </c>
      <c r="B28" s="3739" t="s">
        <v>4</v>
      </c>
      <c r="C28" s="3812"/>
      <c r="D28" s="3810"/>
      <c r="E28" s="3782" t="s">
        <v>5</v>
      </c>
      <c r="F28" s="3783"/>
      <c r="G28" s="3783"/>
      <c r="H28" s="3783"/>
      <c r="I28" s="3783"/>
      <c r="J28" s="3783"/>
      <c r="K28" s="3783"/>
      <c r="L28" s="3783"/>
      <c r="M28" s="3783"/>
      <c r="N28" s="3783"/>
      <c r="O28" s="3783"/>
      <c r="P28" s="3783"/>
      <c r="Q28" s="3783"/>
      <c r="R28" s="3783"/>
      <c r="S28" s="3783"/>
      <c r="T28" s="3783"/>
      <c r="U28" s="3783"/>
      <c r="V28" s="3783"/>
      <c r="W28" s="3783"/>
      <c r="X28" s="3783"/>
      <c r="Y28" s="3783"/>
      <c r="Z28" s="3783"/>
      <c r="AA28" s="3783"/>
      <c r="AB28" s="3783"/>
      <c r="AC28" s="3783"/>
      <c r="AD28" s="3783"/>
      <c r="AE28" s="3783"/>
      <c r="AF28" s="3783"/>
      <c r="AG28" s="3783"/>
      <c r="AH28" s="3783"/>
      <c r="AI28" s="3783"/>
      <c r="AJ28" s="3783"/>
      <c r="AK28" s="3783"/>
      <c r="AL28" s="3783"/>
      <c r="AM28" s="3783"/>
      <c r="AN28" s="3784"/>
      <c r="AO28" s="3810" t="s">
        <v>6</v>
      </c>
      <c r="AP28" s="2975" t="s">
        <v>7</v>
      </c>
      <c r="AQ28" s="2975" t="s">
        <v>8</v>
      </c>
      <c r="AR28" s="2975" t="s">
        <v>50</v>
      </c>
      <c r="AS28" s="3810" t="s">
        <v>9</v>
      </c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X28" s="2"/>
      <c r="CG28" s="40"/>
      <c r="CH28" s="40"/>
      <c r="CI28" s="40"/>
      <c r="CJ28" s="40"/>
    </row>
    <row r="29" spans="1:104" ht="20.100000000000001" customHeight="1" x14ac:dyDescent="0.2">
      <c r="A29" s="2888"/>
      <c r="B29" s="3051"/>
      <c r="C29" s="2993"/>
      <c r="D29" s="3047"/>
      <c r="E29" s="3782" t="s">
        <v>11</v>
      </c>
      <c r="F29" s="3785"/>
      <c r="G29" s="3782" t="s">
        <v>12</v>
      </c>
      <c r="H29" s="3785"/>
      <c r="I29" s="3782" t="s">
        <v>13</v>
      </c>
      <c r="J29" s="3785"/>
      <c r="K29" s="3782" t="s">
        <v>14</v>
      </c>
      <c r="L29" s="3785"/>
      <c r="M29" s="3782" t="s">
        <v>15</v>
      </c>
      <c r="N29" s="3785"/>
      <c r="O29" s="3782" t="s">
        <v>16</v>
      </c>
      <c r="P29" s="3785"/>
      <c r="Q29" s="3783" t="s">
        <v>17</v>
      </c>
      <c r="R29" s="3785"/>
      <c r="S29" s="3782" t="s">
        <v>18</v>
      </c>
      <c r="T29" s="3785"/>
      <c r="U29" s="3782" t="s">
        <v>19</v>
      </c>
      <c r="V29" s="3785"/>
      <c r="W29" s="3782" t="s">
        <v>20</v>
      </c>
      <c r="X29" s="3785"/>
      <c r="Y29" s="3782" t="s">
        <v>21</v>
      </c>
      <c r="Z29" s="3785"/>
      <c r="AA29" s="3782" t="s">
        <v>22</v>
      </c>
      <c r="AB29" s="3785"/>
      <c r="AC29" s="3783" t="s">
        <v>23</v>
      </c>
      <c r="AD29" s="3785"/>
      <c r="AE29" s="3782" t="s">
        <v>24</v>
      </c>
      <c r="AF29" s="3785"/>
      <c r="AG29" s="3783" t="s">
        <v>25</v>
      </c>
      <c r="AH29" s="3785"/>
      <c r="AI29" s="3782" t="s">
        <v>26</v>
      </c>
      <c r="AJ29" s="3785"/>
      <c r="AK29" s="3783" t="s">
        <v>27</v>
      </c>
      <c r="AL29" s="3785"/>
      <c r="AM29" s="3783" t="s">
        <v>28</v>
      </c>
      <c r="AN29" s="3784"/>
      <c r="AO29" s="2892"/>
      <c r="AP29" s="2871"/>
      <c r="AQ29" s="2871"/>
      <c r="AR29" s="2871"/>
      <c r="AS29" s="2892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X29" s="2"/>
      <c r="CG29" s="40"/>
      <c r="CH29" s="40"/>
      <c r="CI29" s="40"/>
      <c r="CJ29" s="40"/>
    </row>
    <row r="30" spans="1:104" ht="20.100000000000001" customHeight="1" x14ac:dyDescent="0.2">
      <c r="A30" s="3738"/>
      <c r="B30" s="1808" t="s">
        <v>29</v>
      </c>
      <c r="C30" s="1809" t="s">
        <v>30</v>
      </c>
      <c r="D30" s="1619" t="s">
        <v>31</v>
      </c>
      <c r="E30" s="1808" t="s">
        <v>30</v>
      </c>
      <c r="F30" s="1835" t="s">
        <v>31</v>
      </c>
      <c r="G30" s="1808" t="s">
        <v>30</v>
      </c>
      <c r="H30" s="1835" t="s">
        <v>31</v>
      </c>
      <c r="I30" s="1808" t="s">
        <v>30</v>
      </c>
      <c r="J30" s="1835" t="s">
        <v>31</v>
      </c>
      <c r="K30" s="1808" t="s">
        <v>30</v>
      </c>
      <c r="L30" s="1835" t="s">
        <v>31</v>
      </c>
      <c r="M30" s="1808" t="s">
        <v>30</v>
      </c>
      <c r="N30" s="1835" t="s">
        <v>31</v>
      </c>
      <c r="O30" s="1808" t="s">
        <v>30</v>
      </c>
      <c r="P30" s="1835" t="s">
        <v>31</v>
      </c>
      <c r="Q30" s="1808" t="s">
        <v>30</v>
      </c>
      <c r="R30" s="1835" t="s">
        <v>31</v>
      </c>
      <c r="S30" s="1808" t="s">
        <v>30</v>
      </c>
      <c r="T30" s="1835" t="s">
        <v>31</v>
      </c>
      <c r="U30" s="1808" t="s">
        <v>30</v>
      </c>
      <c r="V30" s="1835" t="s">
        <v>31</v>
      </c>
      <c r="W30" s="1808" t="s">
        <v>30</v>
      </c>
      <c r="X30" s="1835" t="s">
        <v>31</v>
      </c>
      <c r="Y30" s="1808" t="s">
        <v>30</v>
      </c>
      <c r="Z30" s="1835" t="s">
        <v>31</v>
      </c>
      <c r="AA30" s="1808" t="s">
        <v>30</v>
      </c>
      <c r="AB30" s="1835" t="s">
        <v>31</v>
      </c>
      <c r="AC30" s="1808" t="s">
        <v>30</v>
      </c>
      <c r="AD30" s="1835" t="s">
        <v>31</v>
      </c>
      <c r="AE30" s="1808" t="s">
        <v>30</v>
      </c>
      <c r="AF30" s="1835" t="s">
        <v>31</v>
      </c>
      <c r="AG30" s="1808" t="s">
        <v>30</v>
      </c>
      <c r="AH30" s="1835" t="s">
        <v>31</v>
      </c>
      <c r="AI30" s="1808" t="s">
        <v>30</v>
      </c>
      <c r="AJ30" s="1835" t="s">
        <v>31</v>
      </c>
      <c r="AK30" s="1836" t="s">
        <v>30</v>
      </c>
      <c r="AL30" s="1835" t="s">
        <v>31</v>
      </c>
      <c r="AM30" s="1808" t="s">
        <v>30</v>
      </c>
      <c r="AN30" s="1837" t="s">
        <v>31</v>
      </c>
      <c r="AO30" s="3047"/>
      <c r="AP30" s="3696"/>
      <c r="AQ30" s="3696"/>
      <c r="AR30" s="3696"/>
      <c r="AS30" s="3047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X30" s="2"/>
      <c r="CG30" s="40"/>
      <c r="CH30" s="40"/>
      <c r="CI30" s="40"/>
      <c r="CJ30" s="40"/>
    </row>
    <row r="31" spans="1:104" ht="16.350000000000001" customHeight="1" x14ac:dyDescent="0.2">
      <c r="A31" s="1838" t="s">
        <v>51</v>
      </c>
      <c r="B31" s="1839">
        <f t="shared" ref="B31:B44" si="2">SUM(C31:D31)</f>
        <v>0</v>
      </c>
      <c r="C31" s="1818">
        <f>SUM(E31+G31+I31+K31+M31+O31+Q31+S31+U31+W31+Y31+AA31+AC31+AE31+AG31+AI31+AK31+AM31)</f>
        <v>0</v>
      </c>
      <c r="D31" s="1819">
        <f>SUM(F31+H31+J31+L31+N31+P31+R31+T31+V31+X31+Z31+AB31+AD31+AF31+AH31+AJ31+AL31+AN31)</f>
        <v>0</v>
      </c>
      <c r="E31" s="1820"/>
      <c r="F31" s="1821"/>
      <c r="G31" s="1820"/>
      <c r="H31" s="1822"/>
      <c r="I31" s="1820"/>
      <c r="J31" s="1822"/>
      <c r="K31" s="1820"/>
      <c r="L31" s="1822"/>
      <c r="M31" s="1820"/>
      <c r="N31" s="1822"/>
      <c r="O31" s="1820"/>
      <c r="P31" s="1822"/>
      <c r="Q31" s="1840"/>
      <c r="R31" s="1822"/>
      <c r="S31" s="1820"/>
      <c r="T31" s="1822"/>
      <c r="U31" s="1820"/>
      <c r="V31" s="1822"/>
      <c r="W31" s="1820"/>
      <c r="X31" s="1822"/>
      <c r="Y31" s="1820"/>
      <c r="Z31" s="1822"/>
      <c r="AA31" s="1820"/>
      <c r="AB31" s="1822"/>
      <c r="AC31" s="1840"/>
      <c r="AD31" s="1822"/>
      <c r="AE31" s="1820"/>
      <c r="AF31" s="1822"/>
      <c r="AG31" s="1840"/>
      <c r="AH31" s="1822"/>
      <c r="AI31" s="1820"/>
      <c r="AJ31" s="1822"/>
      <c r="AK31" s="1840"/>
      <c r="AL31" s="1822"/>
      <c r="AM31" s="1841"/>
      <c r="AN31" s="1824"/>
      <c r="AO31" s="1826"/>
      <c r="AP31" s="1825"/>
      <c r="AQ31" s="1825"/>
      <c r="AR31" s="1825"/>
      <c r="AS31" s="1826"/>
      <c r="AT31" s="37"/>
      <c r="AU31" s="38"/>
      <c r="AV31" s="38"/>
      <c r="AW31" s="38"/>
      <c r="AX31" s="38"/>
      <c r="AY31" s="38"/>
      <c r="AZ31" s="38"/>
      <c r="BA31" s="38"/>
      <c r="BB31" s="38"/>
      <c r="BC31" s="8"/>
      <c r="BD31" s="8"/>
      <c r="BE31" s="8"/>
      <c r="BF31" s="8"/>
      <c r="BG31" s="8"/>
      <c r="BX31" s="2"/>
      <c r="CA31" s="39"/>
      <c r="CB31" s="39"/>
      <c r="CG31" s="40">
        <v>0</v>
      </c>
      <c r="CH31" s="40">
        <v>0</v>
      </c>
      <c r="CI31" s="40"/>
      <c r="CJ31" s="40"/>
    </row>
    <row r="32" spans="1:104" ht="16.350000000000001" customHeight="1" x14ac:dyDescent="0.2">
      <c r="A32" s="109" t="s">
        <v>52</v>
      </c>
      <c r="B32" s="42">
        <f t="shared" si="2"/>
        <v>0</v>
      </c>
      <c r="C32" s="43">
        <f t="shared" ref="C32:D33" si="3">SUM(E32+G32+I32+K32+M32+O32+Q32+S32+U32+W32+Y32+AA32+AC32+AE32+AG32+AI32+AK32+AM32)</f>
        <v>0</v>
      </c>
      <c r="D32" s="44">
        <f t="shared" si="3"/>
        <v>0</v>
      </c>
      <c r="E32" s="45"/>
      <c r="F32" s="46"/>
      <c r="G32" s="45"/>
      <c r="H32" s="47"/>
      <c r="I32" s="45"/>
      <c r="J32" s="47"/>
      <c r="K32" s="45"/>
      <c r="L32" s="47"/>
      <c r="M32" s="45"/>
      <c r="N32" s="47"/>
      <c r="O32" s="45"/>
      <c r="P32" s="47"/>
      <c r="Q32" s="110"/>
      <c r="R32" s="47"/>
      <c r="S32" s="45"/>
      <c r="T32" s="47"/>
      <c r="U32" s="45"/>
      <c r="V32" s="47"/>
      <c r="W32" s="45"/>
      <c r="X32" s="47"/>
      <c r="Y32" s="45"/>
      <c r="Z32" s="47"/>
      <c r="AA32" s="45"/>
      <c r="AB32" s="47"/>
      <c r="AC32" s="110"/>
      <c r="AD32" s="47"/>
      <c r="AE32" s="45"/>
      <c r="AF32" s="47"/>
      <c r="AG32" s="110"/>
      <c r="AH32" s="47"/>
      <c r="AI32" s="45"/>
      <c r="AJ32" s="47"/>
      <c r="AK32" s="110"/>
      <c r="AL32" s="47"/>
      <c r="AM32" s="111"/>
      <c r="AN32" s="55"/>
      <c r="AO32" s="112"/>
      <c r="AP32" s="113"/>
      <c r="AQ32" s="113"/>
      <c r="AR32" s="113"/>
      <c r="AS32" s="112"/>
      <c r="AT32" s="37"/>
      <c r="AU32" s="38"/>
      <c r="AV32" s="38"/>
      <c r="AW32" s="38"/>
      <c r="AX32" s="38"/>
      <c r="AY32" s="38"/>
      <c r="AZ32" s="38"/>
      <c r="BA32" s="38"/>
      <c r="BB32" s="38"/>
      <c r="BC32" s="8"/>
      <c r="BD32" s="8"/>
      <c r="BE32" s="8"/>
      <c r="BF32" s="8"/>
      <c r="BG32" s="8"/>
      <c r="BX32" s="2"/>
      <c r="CB32" s="39"/>
      <c r="CG32" s="40">
        <v>0</v>
      </c>
      <c r="CH32" s="40">
        <v>0</v>
      </c>
      <c r="CI32" s="40"/>
      <c r="CJ32" s="40"/>
    </row>
    <row r="33" spans="1:88" ht="16.350000000000001" customHeight="1" x14ac:dyDescent="0.2">
      <c r="A33" s="114" t="s">
        <v>53</v>
      </c>
      <c r="B33" s="42">
        <f t="shared" si="2"/>
        <v>0</v>
      </c>
      <c r="C33" s="43">
        <f t="shared" si="3"/>
        <v>0</v>
      </c>
      <c r="D33" s="68">
        <f t="shared" si="3"/>
        <v>0</v>
      </c>
      <c r="E33" s="45"/>
      <c r="F33" s="46"/>
      <c r="G33" s="45"/>
      <c r="H33" s="47"/>
      <c r="I33" s="45"/>
      <c r="J33" s="47"/>
      <c r="K33" s="45"/>
      <c r="L33" s="47"/>
      <c r="M33" s="45"/>
      <c r="N33" s="47"/>
      <c r="O33" s="45"/>
      <c r="P33" s="47"/>
      <c r="Q33" s="110"/>
      <c r="R33" s="47"/>
      <c r="S33" s="45"/>
      <c r="T33" s="47"/>
      <c r="U33" s="45"/>
      <c r="V33" s="47"/>
      <c r="W33" s="45"/>
      <c r="X33" s="47"/>
      <c r="Y33" s="45"/>
      <c r="Z33" s="47"/>
      <c r="AA33" s="45"/>
      <c r="AB33" s="47"/>
      <c r="AC33" s="110"/>
      <c r="AD33" s="47"/>
      <c r="AE33" s="45"/>
      <c r="AF33" s="47"/>
      <c r="AG33" s="110"/>
      <c r="AH33" s="47"/>
      <c r="AI33" s="45"/>
      <c r="AJ33" s="47"/>
      <c r="AK33" s="110"/>
      <c r="AL33" s="47"/>
      <c r="AM33" s="111"/>
      <c r="AN33" s="55"/>
      <c r="AO33" s="52"/>
      <c r="AP33" s="51"/>
      <c r="AQ33" s="51"/>
      <c r="AR33" s="51"/>
      <c r="AS33" s="52"/>
      <c r="AT33" s="37"/>
      <c r="AU33" s="38"/>
      <c r="AV33" s="38"/>
      <c r="AW33" s="38"/>
      <c r="AX33" s="38"/>
      <c r="AY33" s="38"/>
      <c r="AZ33" s="38"/>
      <c r="BA33" s="38"/>
      <c r="BB33" s="38"/>
      <c r="BC33" s="8"/>
      <c r="BD33" s="8"/>
      <c r="BE33" s="8"/>
      <c r="BF33" s="8"/>
      <c r="BG33" s="8"/>
      <c r="BX33" s="2"/>
      <c r="CB33" s="39"/>
      <c r="CG33" s="40">
        <v>0</v>
      </c>
      <c r="CH33" s="40">
        <v>0</v>
      </c>
      <c r="CI33" s="40"/>
      <c r="CJ33" s="40"/>
    </row>
    <row r="34" spans="1:88" ht="16.350000000000001" customHeight="1" x14ac:dyDescent="0.2">
      <c r="A34" s="114" t="s">
        <v>54</v>
      </c>
      <c r="B34" s="42">
        <f t="shared" si="2"/>
        <v>0</v>
      </c>
      <c r="C34" s="43">
        <f>SUM(O34+Q34+S34+U34+W34+Y34+AA34)</f>
        <v>0</v>
      </c>
      <c r="D34" s="68">
        <f>SUM(P34+R34+T34+V34+X34+Z34+AB34)</f>
        <v>0</v>
      </c>
      <c r="E34" s="60"/>
      <c r="F34" s="61"/>
      <c r="G34" s="60"/>
      <c r="H34" s="69"/>
      <c r="I34" s="60"/>
      <c r="J34" s="69"/>
      <c r="K34" s="60"/>
      <c r="L34" s="69"/>
      <c r="M34" s="60"/>
      <c r="N34" s="69"/>
      <c r="O34" s="45"/>
      <c r="P34" s="47"/>
      <c r="Q34" s="110"/>
      <c r="R34" s="47"/>
      <c r="S34" s="45"/>
      <c r="T34" s="47"/>
      <c r="U34" s="45"/>
      <c r="V34" s="47"/>
      <c r="W34" s="45"/>
      <c r="X34" s="47"/>
      <c r="Y34" s="45"/>
      <c r="Z34" s="47"/>
      <c r="AA34" s="45"/>
      <c r="AB34" s="70"/>
      <c r="AC34" s="115"/>
      <c r="AD34" s="69"/>
      <c r="AE34" s="60"/>
      <c r="AF34" s="69"/>
      <c r="AG34" s="115"/>
      <c r="AH34" s="69"/>
      <c r="AI34" s="60"/>
      <c r="AJ34" s="69"/>
      <c r="AK34" s="115"/>
      <c r="AL34" s="69"/>
      <c r="AM34" s="116"/>
      <c r="AN34" s="50"/>
      <c r="AO34" s="52"/>
      <c r="AP34" s="51"/>
      <c r="AQ34" s="51"/>
      <c r="AR34" s="51"/>
      <c r="AS34" s="52"/>
      <c r="AT34" s="37"/>
      <c r="AU34" s="38"/>
      <c r="AV34" s="38"/>
      <c r="AW34" s="38"/>
      <c r="AX34" s="38"/>
      <c r="AY34" s="38"/>
      <c r="AZ34" s="38"/>
      <c r="BA34" s="38"/>
      <c r="BB34" s="38"/>
      <c r="BC34" s="8"/>
      <c r="BD34" s="8"/>
      <c r="BE34" s="8"/>
      <c r="BF34" s="8"/>
      <c r="BG34" s="8"/>
      <c r="BX34" s="2"/>
      <c r="CB34" s="39"/>
      <c r="CG34" s="40">
        <v>0</v>
      </c>
      <c r="CH34" s="40">
        <v>0</v>
      </c>
      <c r="CI34" s="40"/>
      <c r="CJ34" s="40"/>
    </row>
    <row r="35" spans="1:88" ht="16.350000000000001" customHeight="1" x14ac:dyDescent="0.2">
      <c r="A35" s="114" t="s">
        <v>55</v>
      </c>
      <c r="B35" s="42">
        <f>SUM(C35:D35)</f>
        <v>0</v>
      </c>
      <c r="C35" s="43">
        <f>SUM(E35+G35+I35+K35+M35+O35+Q35+S35+U35+W35+Y35+AA35+AC35+AE35+AG35+AI35+AK35+AM35)</f>
        <v>0</v>
      </c>
      <c r="D35" s="68">
        <f t="shared" ref="C35:D44" si="4">SUM(F35+H35+J35+L35+N35+P35+R35+T35+V35+X35+Z35+AB35+AD35+AF35+AH35+AJ35+AL35+AN35)</f>
        <v>0</v>
      </c>
      <c r="E35" s="45"/>
      <c r="F35" s="46"/>
      <c r="G35" s="45"/>
      <c r="H35" s="47"/>
      <c r="I35" s="45"/>
      <c r="J35" s="47"/>
      <c r="K35" s="45"/>
      <c r="L35" s="47"/>
      <c r="M35" s="45"/>
      <c r="N35" s="47"/>
      <c r="O35" s="45"/>
      <c r="P35" s="47"/>
      <c r="Q35" s="110"/>
      <c r="R35" s="47"/>
      <c r="S35" s="45"/>
      <c r="T35" s="47"/>
      <c r="U35" s="45"/>
      <c r="V35" s="47"/>
      <c r="W35" s="45"/>
      <c r="X35" s="47"/>
      <c r="Y35" s="45"/>
      <c r="Z35" s="47"/>
      <c r="AA35" s="45"/>
      <c r="AB35" s="47"/>
      <c r="AC35" s="110"/>
      <c r="AD35" s="47"/>
      <c r="AE35" s="45"/>
      <c r="AF35" s="47"/>
      <c r="AG35" s="110"/>
      <c r="AH35" s="47"/>
      <c r="AI35" s="45"/>
      <c r="AJ35" s="47"/>
      <c r="AK35" s="110"/>
      <c r="AL35" s="47"/>
      <c r="AM35" s="111"/>
      <c r="AN35" s="55"/>
      <c r="AO35" s="112"/>
      <c r="AP35" s="113"/>
      <c r="AQ35" s="113"/>
      <c r="AR35" s="113"/>
      <c r="AS35" s="112"/>
      <c r="AT35" s="37"/>
      <c r="AU35" s="38"/>
      <c r="AV35" s="38"/>
      <c r="AW35" s="38"/>
      <c r="AX35" s="38"/>
      <c r="AY35" s="38"/>
      <c r="AZ35" s="38"/>
      <c r="BA35" s="38"/>
      <c r="BB35" s="38"/>
      <c r="BC35" s="8"/>
      <c r="BD35" s="8"/>
      <c r="BE35" s="8"/>
      <c r="BF35" s="8"/>
      <c r="BG35" s="8"/>
      <c r="BX35" s="2"/>
      <c r="CB35" s="39"/>
      <c r="CG35" s="40">
        <v>0</v>
      </c>
      <c r="CH35" s="40">
        <v>0</v>
      </c>
      <c r="CI35" s="40"/>
      <c r="CJ35" s="40"/>
    </row>
    <row r="36" spans="1:88" ht="16.350000000000001" customHeight="1" x14ac:dyDescent="0.2">
      <c r="A36" s="114" t="s">
        <v>56</v>
      </c>
      <c r="B36" s="117">
        <f>SUM(C36:D36)</f>
        <v>0</v>
      </c>
      <c r="C36" s="118">
        <f>SUM(K36+M36+O36+Q36+S36+U36+W36+Y36+AA36+AC36+AE36+AG36+AI36+AK36+AM36)</f>
        <v>0</v>
      </c>
      <c r="D36" s="68">
        <f>SUM(L36+N36+P36+R36+T36+V36+X36+Z36+AB36+AD36+AF36+AH36+AJ36+AL36+AN36)</f>
        <v>0</v>
      </c>
      <c r="E36" s="119"/>
      <c r="F36" s="120"/>
      <c r="G36" s="119"/>
      <c r="H36" s="121"/>
      <c r="I36" s="119"/>
      <c r="J36" s="121"/>
      <c r="K36" s="45"/>
      <c r="L36" s="47"/>
      <c r="M36" s="45"/>
      <c r="N36" s="47"/>
      <c r="O36" s="45"/>
      <c r="P36" s="47"/>
      <c r="Q36" s="110"/>
      <c r="R36" s="47"/>
      <c r="S36" s="45"/>
      <c r="T36" s="47"/>
      <c r="U36" s="45"/>
      <c r="V36" s="47"/>
      <c r="W36" s="45"/>
      <c r="X36" s="47"/>
      <c r="Y36" s="45"/>
      <c r="Z36" s="47"/>
      <c r="AA36" s="45"/>
      <c r="AB36" s="47"/>
      <c r="AC36" s="110"/>
      <c r="AD36" s="47"/>
      <c r="AE36" s="45"/>
      <c r="AF36" s="47"/>
      <c r="AG36" s="110"/>
      <c r="AH36" s="47"/>
      <c r="AI36" s="45"/>
      <c r="AJ36" s="47"/>
      <c r="AK36" s="110"/>
      <c r="AL36" s="47"/>
      <c r="AM36" s="111"/>
      <c r="AN36" s="55"/>
      <c r="AO36" s="112"/>
      <c r="AP36" s="113"/>
      <c r="AQ36" s="113"/>
      <c r="AR36" s="113"/>
      <c r="AS36" s="112"/>
      <c r="AT36" s="37"/>
      <c r="AU36" s="38"/>
      <c r="AV36" s="38"/>
      <c r="AW36" s="38"/>
      <c r="AX36" s="38"/>
      <c r="AY36" s="38"/>
      <c r="AZ36" s="38"/>
      <c r="BA36" s="38"/>
      <c r="BB36" s="38"/>
      <c r="BC36" s="8"/>
      <c r="BD36" s="8"/>
      <c r="BE36" s="8"/>
      <c r="BF36" s="8"/>
      <c r="BG36" s="8"/>
      <c r="BX36" s="2"/>
      <c r="CB36" s="39"/>
      <c r="CG36" s="40">
        <v>0</v>
      </c>
      <c r="CH36" s="40">
        <v>0</v>
      </c>
      <c r="CI36" s="40"/>
      <c r="CJ36" s="40"/>
    </row>
    <row r="37" spans="1:88" ht="16.350000000000001" customHeight="1" x14ac:dyDescent="0.2">
      <c r="A37" s="62" t="s">
        <v>57</v>
      </c>
      <c r="B37" s="42">
        <f t="shared" si="2"/>
        <v>0</v>
      </c>
      <c r="C37" s="43">
        <f t="shared" si="4"/>
        <v>0</v>
      </c>
      <c r="D37" s="44">
        <f t="shared" si="4"/>
        <v>0</v>
      </c>
      <c r="E37" s="45"/>
      <c r="F37" s="46"/>
      <c r="G37" s="45"/>
      <c r="H37" s="47"/>
      <c r="I37" s="45"/>
      <c r="J37" s="47"/>
      <c r="K37" s="45"/>
      <c r="L37" s="47"/>
      <c r="M37" s="45"/>
      <c r="N37" s="47"/>
      <c r="O37" s="45"/>
      <c r="P37" s="47"/>
      <c r="Q37" s="110"/>
      <c r="R37" s="47"/>
      <c r="S37" s="45"/>
      <c r="T37" s="47"/>
      <c r="U37" s="45"/>
      <c r="V37" s="47"/>
      <c r="W37" s="45"/>
      <c r="X37" s="47"/>
      <c r="Y37" s="45"/>
      <c r="Z37" s="47"/>
      <c r="AA37" s="45"/>
      <c r="AB37" s="47"/>
      <c r="AC37" s="110"/>
      <c r="AD37" s="47"/>
      <c r="AE37" s="45"/>
      <c r="AF37" s="47"/>
      <c r="AG37" s="110"/>
      <c r="AH37" s="47"/>
      <c r="AI37" s="45"/>
      <c r="AJ37" s="47"/>
      <c r="AK37" s="110"/>
      <c r="AL37" s="47"/>
      <c r="AM37" s="111"/>
      <c r="AN37" s="55"/>
      <c r="AO37" s="52"/>
      <c r="AP37" s="51"/>
      <c r="AQ37" s="51"/>
      <c r="AR37" s="51"/>
      <c r="AS37" s="52"/>
      <c r="AT37" s="37"/>
      <c r="AU37" s="38"/>
      <c r="AV37" s="38"/>
      <c r="AW37" s="38"/>
      <c r="AX37" s="38"/>
      <c r="AY37" s="38"/>
      <c r="AZ37" s="38"/>
      <c r="BA37" s="38"/>
      <c r="BB37" s="38"/>
      <c r="BC37" s="8"/>
      <c r="BD37" s="8"/>
      <c r="BE37" s="8"/>
      <c r="BF37" s="8"/>
      <c r="BG37" s="8"/>
      <c r="BX37" s="2"/>
      <c r="CG37" s="40">
        <v>0</v>
      </c>
      <c r="CH37" s="40">
        <v>0</v>
      </c>
      <c r="CI37" s="40"/>
      <c r="CJ37" s="40"/>
    </row>
    <row r="38" spans="1:88" ht="16.350000000000001" customHeight="1" x14ac:dyDescent="0.2">
      <c r="A38" s="62" t="s">
        <v>58</v>
      </c>
      <c r="B38" s="42">
        <f>SUM(C38:D38)</f>
        <v>0</v>
      </c>
      <c r="C38" s="43">
        <f>SUM(E38+G38+I38+K38+M38+O38+Q38+S38+U38+W38+Y38+AA38+AC38+AE38+AG38+AI38+AK38+AM38)</f>
        <v>0</v>
      </c>
      <c r="D38" s="44">
        <f>SUM(F38+H38+J38+L38+N38+P38+R38+T38+V38+X38+Z38+AB38+AD38+AF38+AH38+AJ38+AL38+AN38)</f>
        <v>0</v>
      </c>
      <c r="E38" s="45"/>
      <c r="F38" s="46"/>
      <c r="G38" s="45"/>
      <c r="H38" s="47"/>
      <c r="I38" s="45"/>
      <c r="J38" s="47"/>
      <c r="K38" s="45"/>
      <c r="L38" s="47"/>
      <c r="M38" s="45"/>
      <c r="N38" s="47"/>
      <c r="O38" s="45"/>
      <c r="P38" s="47"/>
      <c r="Q38" s="110"/>
      <c r="R38" s="47"/>
      <c r="S38" s="45"/>
      <c r="T38" s="47"/>
      <c r="U38" s="45"/>
      <c r="V38" s="47"/>
      <c r="W38" s="45"/>
      <c r="X38" s="47"/>
      <c r="Y38" s="45"/>
      <c r="Z38" s="47"/>
      <c r="AA38" s="45"/>
      <c r="AB38" s="47"/>
      <c r="AC38" s="110"/>
      <c r="AD38" s="47"/>
      <c r="AE38" s="45"/>
      <c r="AF38" s="47"/>
      <c r="AG38" s="110"/>
      <c r="AH38" s="47"/>
      <c r="AI38" s="45"/>
      <c r="AJ38" s="47"/>
      <c r="AK38" s="110"/>
      <c r="AL38" s="47"/>
      <c r="AM38" s="111"/>
      <c r="AN38" s="55"/>
      <c r="AO38" s="52"/>
      <c r="AP38" s="51"/>
      <c r="AQ38" s="51"/>
      <c r="AR38" s="51"/>
      <c r="AS38" s="52"/>
      <c r="AT38" s="37"/>
      <c r="AU38" s="38"/>
      <c r="AV38" s="38"/>
      <c r="AW38" s="38"/>
      <c r="AX38" s="38"/>
      <c r="AY38" s="38"/>
      <c r="AZ38" s="38"/>
      <c r="BA38" s="38"/>
      <c r="BB38" s="38"/>
      <c r="BC38" s="8"/>
      <c r="BD38" s="8"/>
      <c r="BE38" s="8"/>
      <c r="BF38" s="8"/>
      <c r="BG38" s="8"/>
      <c r="BX38" s="2"/>
      <c r="CG38" s="40"/>
      <c r="CH38" s="40"/>
      <c r="CI38" s="40"/>
      <c r="CJ38" s="40"/>
    </row>
    <row r="39" spans="1:88" ht="16.350000000000001" customHeight="1" x14ac:dyDescent="0.2">
      <c r="A39" s="62" t="s">
        <v>59</v>
      </c>
      <c r="B39" s="42">
        <f>SUM(C39:D39)</f>
        <v>0</v>
      </c>
      <c r="C39" s="43">
        <f>SUM(E39+G39+I39+K39+M39+O39+Q39+S39+U39+W39+Y39+AA39+AC39+AE39+AG39+AI39+AK39+AM39)</f>
        <v>0</v>
      </c>
      <c r="D39" s="44">
        <f>SUM(F39+H39+J39+L39+N39+P39+R39+T39+V39+X39+Z39+AB39+AD39+AF39+AH39+AJ39+AL39+AN39)</f>
        <v>0</v>
      </c>
      <c r="E39" s="45"/>
      <c r="F39" s="46"/>
      <c r="G39" s="45"/>
      <c r="H39" s="47"/>
      <c r="I39" s="45"/>
      <c r="J39" s="47"/>
      <c r="K39" s="45"/>
      <c r="L39" s="47"/>
      <c r="M39" s="45"/>
      <c r="N39" s="47"/>
      <c r="O39" s="45"/>
      <c r="P39" s="47"/>
      <c r="Q39" s="110"/>
      <c r="R39" s="47"/>
      <c r="S39" s="45"/>
      <c r="T39" s="47"/>
      <c r="U39" s="45"/>
      <c r="V39" s="47"/>
      <c r="W39" s="45"/>
      <c r="X39" s="47"/>
      <c r="Y39" s="45"/>
      <c r="Z39" s="47"/>
      <c r="AA39" s="45"/>
      <c r="AB39" s="47"/>
      <c r="AC39" s="110"/>
      <c r="AD39" s="47"/>
      <c r="AE39" s="45"/>
      <c r="AF39" s="47"/>
      <c r="AG39" s="110"/>
      <c r="AH39" s="47"/>
      <c r="AI39" s="45"/>
      <c r="AJ39" s="47"/>
      <c r="AK39" s="110"/>
      <c r="AL39" s="47"/>
      <c r="AM39" s="111"/>
      <c r="AN39" s="55"/>
      <c r="AO39" s="52"/>
      <c r="AP39" s="51"/>
      <c r="AQ39" s="51"/>
      <c r="AR39" s="51"/>
      <c r="AS39" s="52"/>
      <c r="AT39" s="37"/>
      <c r="AU39" s="38"/>
      <c r="AV39" s="38"/>
      <c r="AW39" s="38"/>
      <c r="AX39" s="38"/>
      <c r="AY39" s="38"/>
      <c r="AZ39" s="38"/>
      <c r="BA39" s="38"/>
      <c r="BB39" s="38"/>
      <c r="BC39" s="8"/>
      <c r="BD39" s="8"/>
      <c r="BE39" s="8"/>
      <c r="BF39" s="8"/>
      <c r="BG39" s="8"/>
      <c r="BX39" s="2"/>
      <c r="CG39" s="40"/>
      <c r="CH39" s="40"/>
      <c r="CI39" s="40"/>
      <c r="CJ39" s="40"/>
    </row>
    <row r="40" spans="1:88" ht="16.350000000000001" customHeight="1" x14ac:dyDescent="0.2">
      <c r="A40" s="62" t="s">
        <v>60</v>
      </c>
      <c r="B40" s="42">
        <f t="shared" si="2"/>
        <v>0</v>
      </c>
      <c r="C40" s="43">
        <f t="shared" si="4"/>
        <v>0</v>
      </c>
      <c r="D40" s="44">
        <f t="shared" si="4"/>
        <v>0</v>
      </c>
      <c r="E40" s="45"/>
      <c r="F40" s="46"/>
      <c r="G40" s="45"/>
      <c r="H40" s="47"/>
      <c r="I40" s="45"/>
      <c r="J40" s="47"/>
      <c r="K40" s="45"/>
      <c r="L40" s="47"/>
      <c r="M40" s="45"/>
      <c r="N40" s="47"/>
      <c r="O40" s="45"/>
      <c r="P40" s="47"/>
      <c r="Q40" s="110"/>
      <c r="R40" s="47"/>
      <c r="S40" s="45"/>
      <c r="T40" s="47"/>
      <c r="U40" s="45"/>
      <c r="V40" s="47"/>
      <c r="W40" s="45"/>
      <c r="X40" s="47"/>
      <c r="Y40" s="45"/>
      <c r="Z40" s="47"/>
      <c r="AA40" s="45"/>
      <c r="AB40" s="47"/>
      <c r="AC40" s="110"/>
      <c r="AD40" s="47"/>
      <c r="AE40" s="45"/>
      <c r="AF40" s="47"/>
      <c r="AG40" s="110"/>
      <c r="AH40" s="47"/>
      <c r="AI40" s="45"/>
      <c r="AJ40" s="47"/>
      <c r="AK40" s="110"/>
      <c r="AL40" s="47"/>
      <c r="AM40" s="111"/>
      <c r="AN40" s="55"/>
      <c r="AO40" s="52"/>
      <c r="AP40" s="51"/>
      <c r="AQ40" s="51"/>
      <c r="AR40" s="51"/>
      <c r="AS40" s="52"/>
      <c r="AT40" s="37"/>
      <c r="AU40" s="38"/>
      <c r="AV40" s="38"/>
      <c r="AW40" s="38"/>
      <c r="AX40" s="38"/>
      <c r="AY40" s="38"/>
      <c r="AZ40" s="38"/>
      <c r="BA40" s="38"/>
      <c r="BB40" s="38"/>
      <c r="BC40" s="8"/>
      <c r="BD40" s="8"/>
      <c r="BE40" s="8"/>
      <c r="BF40" s="8"/>
      <c r="BG40" s="8"/>
      <c r="BX40" s="2"/>
      <c r="CG40" s="40"/>
      <c r="CH40" s="40"/>
      <c r="CI40" s="40"/>
      <c r="CJ40" s="40"/>
    </row>
    <row r="41" spans="1:88" ht="16.350000000000001" customHeight="1" x14ac:dyDescent="0.2">
      <c r="A41" s="62" t="s">
        <v>61</v>
      </c>
      <c r="B41" s="42">
        <f t="shared" si="2"/>
        <v>0</v>
      </c>
      <c r="C41" s="43">
        <f t="shared" si="4"/>
        <v>0</v>
      </c>
      <c r="D41" s="44">
        <f t="shared" si="4"/>
        <v>0</v>
      </c>
      <c r="E41" s="45"/>
      <c r="F41" s="46"/>
      <c r="G41" s="45"/>
      <c r="H41" s="47"/>
      <c r="I41" s="45"/>
      <c r="J41" s="47"/>
      <c r="K41" s="45"/>
      <c r="L41" s="47"/>
      <c r="M41" s="45"/>
      <c r="N41" s="47"/>
      <c r="O41" s="45"/>
      <c r="P41" s="47"/>
      <c r="Q41" s="110"/>
      <c r="R41" s="47"/>
      <c r="S41" s="45"/>
      <c r="T41" s="47"/>
      <c r="U41" s="45"/>
      <c r="V41" s="47"/>
      <c r="W41" s="45"/>
      <c r="X41" s="47"/>
      <c r="Y41" s="45"/>
      <c r="Z41" s="47"/>
      <c r="AA41" s="45"/>
      <c r="AB41" s="47"/>
      <c r="AC41" s="110"/>
      <c r="AD41" s="47"/>
      <c r="AE41" s="45"/>
      <c r="AF41" s="47"/>
      <c r="AG41" s="110"/>
      <c r="AH41" s="47"/>
      <c r="AI41" s="45"/>
      <c r="AJ41" s="47"/>
      <c r="AK41" s="110"/>
      <c r="AL41" s="47"/>
      <c r="AM41" s="111"/>
      <c r="AN41" s="55"/>
      <c r="AO41" s="75"/>
      <c r="AP41" s="74"/>
      <c r="AQ41" s="74"/>
      <c r="AR41" s="74"/>
      <c r="AS41" s="75"/>
      <c r="AT41" s="37"/>
      <c r="AU41" s="38"/>
      <c r="AV41" s="38"/>
      <c r="AW41" s="38"/>
      <c r="AX41" s="38"/>
      <c r="AY41" s="38"/>
      <c r="AZ41" s="38"/>
      <c r="BA41" s="38"/>
      <c r="BB41" s="38"/>
      <c r="BC41" s="8"/>
      <c r="BD41" s="8"/>
      <c r="BE41" s="8"/>
      <c r="BF41" s="8"/>
      <c r="BG41" s="8"/>
      <c r="BX41" s="2"/>
      <c r="CG41" s="40"/>
      <c r="CH41" s="40"/>
      <c r="CI41" s="40"/>
      <c r="CJ41" s="40"/>
    </row>
    <row r="42" spans="1:88" ht="16.350000000000001" customHeight="1" x14ac:dyDescent="0.2">
      <c r="A42" s="62" t="s">
        <v>62</v>
      </c>
      <c r="B42" s="42">
        <f t="shared" si="2"/>
        <v>0</v>
      </c>
      <c r="C42" s="43">
        <f t="shared" si="4"/>
        <v>0</v>
      </c>
      <c r="D42" s="44">
        <f t="shared" si="4"/>
        <v>0</v>
      </c>
      <c r="E42" s="45"/>
      <c r="F42" s="46"/>
      <c r="G42" s="45"/>
      <c r="H42" s="47"/>
      <c r="I42" s="45"/>
      <c r="J42" s="47"/>
      <c r="K42" s="45"/>
      <c r="L42" s="47"/>
      <c r="M42" s="45"/>
      <c r="N42" s="47"/>
      <c r="O42" s="45"/>
      <c r="P42" s="47"/>
      <c r="Q42" s="110"/>
      <c r="R42" s="47"/>
      <c r="S42" s="45"/>
      <c r="T42" s="47"/>
      <c r="U42" s="45"/>
      <c r="V42" s="47"/>
      <c r="W42" s="45"/>
      <c r="X42" s="47"/>
      <c r="Y42" s="45"/>
      <c r="Z42" s="47"/>
      <c r="AA42" s="45"/>
      <c r="AB42" s="47"/>
      <c r="AC42" s="110"/>
      <c r="AD42" s="47"/>
      <c r="AE42" s="45"/>
      <c r="AF42" s="47"/>
      <c r="AG42" s="110"/>
      <c r="AH42" s="47"/>
      <c r="AI42" s="45"/>
      <c r="AJ42" s="47"/>
      <c r="AK42" s="110"/>
      <c r="AL42" s="47"/>
      <c r="AM42" s="111"/>
      <c r="AN42" s="55"/>
      <c r="AO42" s="75"/>
      <c r="AP42" s="74"/>
      <c r="AQ42" s="74"/>
      <c r="AR42" s="74"/>
      <c r="AS42" s="75"/>
      <c r="AT42" s="37"/>
      <c r="AU42" s="38"/>
      <c r="AV42" s="38"/>
      <c r="AW42" s="38"/>
      <c r="AX42" s="38"/>
      <c r="AY42" s="38"/>
      <c r="AZ42" s="38"/>
      <c r="BA42" s="38"/>
      <c r="BB42" s="38"/>
      <c r="BC42" s="8"/>
      <c r="BD42" s="8"/>
      <c r="BE42" s="8"/>
      <c r="BF42" s="8"/>
      <c r="BG42" s="8"/>
      <c r="BX42" s="2"/>
      <c r="CG42" s="40"/>
      <c r="CH42" s="40"/>
      <c r="CI42" s="40"/>
      <c r="CJ42" s="40"/>
    </row>
    <row r="43" spans="1:88" ht="16.350000000000001" customHeight="1" x14ac:dyDescent="0.2">
      <c r="A43" s="62" t="s">
        <v>63</v>
      </c>
      <c r="B43" s="42">
        <f t="shared" si="2"/>
        <v>0</v>
      </c>
      <c r="C43" s="43">
        <f t="shared" si="4"/>
        <v>0</v>
      </c>
      <c r="D43" s="44">
        <f t="shared" si="4"/>
        <v>0</v>
      </c>
      <c r="E43" s="45"/>
      <c r="F43" s="46"/>
      <c r="G43" s="45"/>
      <c r="H43" s="47"/>
      <c r="I43" s="45"/>
      <c r="J43" s="47"/>
      <c r="K43" s="45"/>
      <c r="L43" s="47"/>
      <c r="M43" s="45"/>
      <c r="N43" s="47"/>
      <c r="O43" s="45"/>
      <c r="P43" s="47"/>
      <c r="Q43" s="110"/>
      <c r="R43" s="47"/>
      <c r="S43" s="45"/>
      <c r="T43" s="47"/>
      <c r="U43" s="45"/>
      <c r="V43" s="47"/>
      <c r="W43" s="45"/>
      <c r="X43" s="47"/>
      <c r="Y43" s="45"/>
      <c r="Z43" s="47"/>
      <c r="AA43" s="45"/>
      <c r="AB43" s="47"/>
      <c r="AC43" s="110"/>
      <c r="AD43" s="47"/>
      <c r="AE43" s="45"/>
      <c r="AF43" s="47"/>
      <c r="AG43" s="110"/>
      <c r="AH43" s="47"/>
      <c r="AI43" s="45"/>
      <c r="AJ43" s="47"/>
      <c r="AK43" s="110"/>
      <c r="AL43" s="47"/>
      <c r="AM43" s="111"/>
      <c r="AN43" s="55"/>
      <c r="AO43" s="75"/>
      <c r="AP43" s="74"/>
      <c r="AQ43" s="74"/>
      <c r="AR43" s="74"/>
      <c r="AS43" s="75"/>
      <c r="AT43" s="37"/>
      <c r="AU43" s="38"/>
      <c r="AV43" s="38"/>
      <c r="AW43" s="38"/>
      <c r="AX43" s="38"/>
      <c r="AY43" s="38"/>
      <c r="AZ43" s="38"/>
      <c r="BA43" s="38"/>
      <c r="BB43" s="38"/>
      <c r="BC43" s="8"/>
      <c r="BD43" s="8"/>
      <c r="BE43" s="8"/>
      <c r="BF43" s="8"/>
      <c r="BG43" s="8"/>
      <c r="BX43" s="2"/>
      <c r="CG43" s="40"/>
      <c r="CH43" s="40"/>
      <c r="CI43" s="40"/>
      <c r="CJ43" s="40"/>
    </row>
    <row r="44" spans="1:88" ht="16.350000000000001" customHeight="1" x14ac:dyDescent="0.2">
      <c r="A44" s="122" t="s">
        <v>64</v>
      </c>
      <c r="B44" s="123">
        <f t="shared" si="2"/>
        <v>0</v>
      </c>
      <c r="C44" s="124">
        <f t="shared" si="4"/>
        <v>0</v>
      </c>
      <c r="D44" s="125">
        <f t="shared" si="4"/>
        <v>0</v>
      </c>
      <c r="E44" s="88"/>
      <c r="F44" s="89"/>
      <c r="G44" s="88"/>
      <c r="H44" s="87"/>
      <c r="I44" s="88"/>
      <c r="J44" s="87"/>
      <c r="K44" s="88"/>
      <c r="L44" s="87"/>
      <c r="M44" s="88"/>
      <c r="N44" s="87"/>
      <c r="O44" s="88"/>
      <c r="P44" s="87"/>
      <c r="Q44" s="126"/>
      <c r="R44" s="87"/>
      <c r="S44" s="88"/>
      <c r="T44" s="87"/>
      <c r="U44" s="88"/>
      <c r="V44" s="87"/>
      <c r="W44" s="88"/>
      <c r="X44" s="87"/>
      <c r="Y44" s="88"/>
      <c r="Z44" s="87"/>
      <c r="AA44" s="88"/>
      <c r="AB44" s="87"/>
      <c r="AC44" s="126"/>
      <c r="AD44" s="87"/>
      <c r="AE44" s="88"/>
      <c r="AF44" s="87"/>
      <c r="AG44" s="126"/>
      <c r="AH44" s="87"/>
      <c r="AI44" s="88"/>
      <c r="AJ44" s="87"/>
      <c r="AK44" s="126"/>
      <c r="AL44" s="87"/>
      <c r="AM44" s="127"/>
      <c r="AN44" s="92"/>
      <c r="AO44" s="94"/>
      <c r="AP44" s="93"/>
      <c r="AQ44" s="93"/>
      <c r="AR44" s="93"/>
      <c r="AS44" s="94"/>
      <c r="AT44" s="37"/>
      <c r="AU44" s="38"/>
      <c r="AV44" s="38"/>
      <c r="AW44" s="38"/>
      <c r="AX44" s="38"/>
      <c r="AY44" s="38"/>
      <c r="AZ44" s="38"/>
      <c r="BA44" s="38"/>
      <c r="BB44" s="38"/>
      <c r="BC44" s="8"/>
      <c r="BD44" s="8"/>
      <c r="BE44" s="8"/>
      <c r="BF44" s="8"/>
      <c r="BG44" s="8"/>
      <c r="BX44" s="2"/>
      <c r="CG44" s="40"/>
      <c r="CH44" s="40"/>
      <c r="CI44" s="40"/>
      <c r="CJ44" s="40"/>
    </row>
    <row r="45" spans="1:88" ht="31.35" customHeight="1" x14ac:dyDescent="0.2">
      <c r="A45" s="9" t="s">
        <v>65</v>
      </c>
      <c r="B45" s="9"/>
      <c r="C45" s="9"/>
      <c r="D45" s="9"/>
      <c r="E45" s="9"/>
      <c r="F45" s="9"/>
      <c r="G45" s="9"/>
      <c r="H45" s="9"/>
      <c r="I45" s="10"/>
      <c r="J45" s="10"/>
      <c r="K45" s="10"/>
      <c r="L45" s="10"/>
      <c r="M45" s="10"/>
      <c r="N45" s="6"/>
      <c r="O45" s="6"/>
      <c r="P45" s="6"/>
      <c r="Q45" s="6"/>
      <c r="R45" s="6"/>
      <c r="S45" s="6"/>
      <c r="T45" s="6"/>
      <c r="U45" s="6"/>
      <c r="V45" s="6"/>
      <c r="W45" s="6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28"/>
      <c r="AP45" s="129"/>
      <c r="AQ45" s="1610"/>
      <c r="AR45" s="1611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CG45" s="40"/>
      <c r="CH45" s="40"/>
      <c r="CI45" s="40"/>
      <c r="CJ45" s="40"/>
    </row>
    <row r="46" spans="1:88" ht="16.350000000000001" customHeight="1" x14ac:dyDescent="0.25">
      <c r="A46" s="2990" t="s">
        <v>49</v>
      </c>
      <c r="B46" s="2975" t="s">
        <v>4</v>
      </c>
      <c r="C46" s="3757" t="s">
        <v>66</v>
      </c>
      <c r="D46" s="3761"/>
      <c r="E46" s="3761"/>
      <c r="F46" s="3758"/>
      <c r="G46" s="3757" t="s">
        <v>67</v>
      </c>
      <c r="H46" s="3761"/>
      <c r="I46" s="3761"/>
      <c r="J46" s="3758"/>
      <c r="K46" s="6"/>
      <c r="L46" s="2973"/>
      <c r="M46" s="2973"/>
      <c r="N46" s="2973"/>
      <c r="O46" s="2973"/>
      <c r="P46" s="2973"/>
      <c r="Q46" s="2973"/>
      <c r="R46" s="2973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1612"/>
      <c r="AR46" s="133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CG46" s="40"/>
      <c r="CH46" s="40"/>
      <c r="CI46" s="40"/>
      <c r="CJ46" s="40"/>
    </row>
    <row r="47" spans="1:88" ht="27.75" customHeight="1" x14ac:dyDescent="0.2">
      <c r="A47" s="3738"/>
      <c r="B47" s="3696"/>
      <c r="C47" s="1842" t="s">
        <v>68</v>
      </c>
      <c r="D47" s="1842" t="s">
        <v>69</v>
      </c>
      <c r="E47" s="1809" t="s">
        <v>70</v>
      </c>
      <c r="F47" s="1810" t="s">
        <v>71</v>
      </c>
      <c r="G47" s="1842" t="s">
        <v>68</v>
      </c>
      <c r="H47" s="1842" t="s">
        <v>69</v>
      </c>
      <c r="I47" s="1809" t="s">
        <v>70</v>
      </c>
      <c r="J47" s="1810" t="s">
        <v>71</v>
      </c>
      <c r="K47" s="6"/>
      <c r="L47" s="1843"/>
      <c r="M47" s="1843"/>
      <c r="N47" s="1844"/>
      <c r="O47" s="1843"/>
      <c r="P47" s="1843"/>
      <c r="Q47" s="1843"/>
      <c r="R47" s="1843"/>
      <c r="S47" s="1843"/>
      <c r="T47" s="1843"/>
      <c r="U47" s="1843"/>
      <c r="V47" s="1843"/>
      <c r="W47" s="1843"/>
      <c r="X47" s="1843"/>
      <c r="Y47" s="1843"/>
      <c r="Z47" s="1843"/>
      <c r="AA47" s="1843"/>
      <c r="AB47" s="1843"/>
      <c r="AC47" s="1843"/>
      <c r="AD47" s="1843"/>
      <c r="AE47" s="1843"/>
      <c r="AF47" s="1843"/>
      <c r="AG47" s="1843"/>
      <c r="AH47" s="1843"/>
      <c r="AI47" s="1843"/>
      <c r="AJ47" s="1843"/>
      <c r="AK47" s="1843"/>
      <c r="AL47" s="1843"/>
      <c r="AM47" s="1843"/>
      <c r="AN47" s="1843"/>
      <c r="AO47" s="1843"/>
      <c r="AP47" s="1843"/>
      <c r="AQ47" s="1845"/>
      <c r="AR47" s="1845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CG47" s="40"/>
      <c r="CH47" s="40"/>
      <c r="CI47" s="40"/>
      <c r="CJ47" s="40"/>
    </row>
    <row r="48" spans="1:88" ht="16.350000000000001" customHeight="1" x14ac:dyDescent="0.2">
      <c r="A48" s="138" t="s">
        <v>72</v>
      </c>
      <c r="B48" s="139">
        <f>SUM(C48:J48)</f>
        <v>0</v>
      </c>
      <c r="C48" s="1820"/>
      <c r="D48" s="1846"/>
      <c r="E48" s="1846"/>
      <c r="F48" s="1821"/>
      <c r="G48" s="1820"/>
      <c r="H48" s="1846"/>
      <c r="I48" s="1846"/>
      <c r="J48" s="1822"/>
      <c r="K48" s="141"/>
      <c r="L48" s="1843"/>
      <c r="M48" s="1843"/>
      <c r="N48" s="1847"/>
      <c r="O48" s="1843"/>
      <c r="P48" s="1843"/>
      <c r="Q48" s="1843"/>
      <c r="R48" s="1843"/>
      <c r="S48" s="1843"/>
      <c r="T48" s="1843"/>
      <c r="U48" s="1843"/>
      <c r="V48" s="1843"/>
      <c r="W48" s="1843"/>
      <c r="X48" s="1848"/>
      <c r="Y48" s="1848"/>
      <c r="Z48" s="1848"/>
      <c r="AA48" s="1848"/>
      <c r="AB48" s="1848"/>
      <c r="AC48" s="1848"/>
      <c r="AD48" s="1848"/>
      <c r="AE48" s="1848"/>
      <c r="AF48" s="1848"/>
      <c r="AG48" s="1848"/>
      <c r="AH48" s="1848"/>
      <c r="AI48" s="1848"/>
      <c r="AJ48" s="1848"/>
      <c r="AK48" s="1848"/>
      <c r="AL48" s="1848"/>
      <c r="AM48" s="1848"/>
      <c r="AN48" s="1848"/>
      <c r="AO48" s="1848"/>
      <c r="AP48" s="1848"/>
      <c r="AQ48" s="1845"/>
      <c r="AR48" s="1845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CG48" s="40"/>
      <c r="CH48" s="40"/>
      <c r="CI48" s="40"/>
      <c r="CJ48" s="40"/>
    </row>
    <row r="49" spans="1:88" ht="16.350000000000001" customHeight="1" x14ac:dyDescent="0.2">
      <c r="A49" s="82" t="s">
        <v>73</v>
      </c>
      <c r="B49" s="144">
        <f>SUM(C49:J49)</f>
        <v>0</v>
      </c>
      <c r="C49" s="88"/>
      <c r="D49" s="145"/>
      <c r="E49" s="145"/>
      <c r="F49" s="89"/>
      <c r="G49" s="88"/>
      <c r="H49" s="145"/>
      <c r="I49" s="145"/>
      <c r="J49" s="87"/>
      <c r="K49" s="141"/>
      <c r="L49" s="1843"/>
      <c r="M49" s="1843"/>
      <c r="N49" s="1849"/>
      <c r="O49" s="1843"/>
      <c r="P49" s="1843"/>
      <c r="Q49" s="1843"/>
      <c r="R49" s="1843"/>
      <c r="S49" s="1843"/>
      <c r="T49" s="1843"/>
      <c r="U49" s="1843"/>
      <c r="V49" s="1843"/>
      <c r="W49" s="1843"/>
      <c r="X49" s="1848"/>
      <c r="Y49" s="1848"/>
      <c r="Z49" s="1848"/>
      <c r="AA49" s="1848"/>
      <c r="AB49" s="1848"/>
      <c r="AC49" s="1848"/>
      <c r="AD49" s="1848"/>
      <c r="AE49" s="1848"/>
      <c r="AF49" s="1848"/>
      <c r="AG49" s="1848"/>
      <c r="AH49" s="1848"/>
      <c r="AI49" s="1848"/>
      <c r="AJ49" s="1848"/>
      <c r="AK49" s="1848"/>
      <c r="AL49" s="1848"/>
      <c r="AM49" s="1848"/>
      <c r="AN49" s="1848"/>
      <c r="AO49" s="1848"/>
      <c r="AP49" s="1848"/>
      <c r="AQ49" s="1845"/>
      <c r="AR49" s="1845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CG49" s="40"/>
      <c r="CH49" s="40"/>
      <c r="CI49" s="40"/>
      <c r="CJ49" s="40"/>
    </row>
    <row r="50" spans="1:88" ht="31.35" customHeight="1" x14ac:dyDescent="0.2">
      <c r="A50" s="1390" t="s">
        <v>74</v>
      </c>
      <c r="B50" s="1390"/>
      <c r="C50" s="1390"/>
      <c r="D50" s="1390"/>
      <c r="E50" s="1390"/>
      <c r="F50" s="1390"/>
      <c r="G50" s="1850"/>
      <c r="H50" s="1850"/>
      <c r="I50" s="1850"/>
      <c r="J50" s="1850"/>
      <c r="K50" s="1850"/>
      <c r="L50" s="1850"/>
      <c r="M50" s="1850"/>
      <c r="N50" s="1850"/>
      <c r="O50" s="1851"/>
      <c r="P50" s="1390"/>
      <c r="Q50" s="1850"/>
      <c r="R50" s="1850"/>
      <c r="S50" s="1851"/>
      <c r="T50" s="1390"/>
      <c r="U50" s="1850"/>
      <c r="V50" s="1851"/>
      <c r="W50" s="1390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1848"/>
      <c r="AM50" s="1852"/>
      <c r="AN50" s="1852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CG50" s="40"/>
      <c r="CH50" s="40"/>
      <c r="CI50" s="40"/>
      <c r="CJ50" s="40"/>
    </row>
    <row r="51" spans="1:88" ht="16.350000000000001" customHeight="1" x14ac:dyDescent="0.2">
      <c r="A51" s="2990" t="s">
        <v>75</v>
      </c>
      <c r="B51" s="3739" t="s">
        <v>32</v>
      </c>
      <c r="C51" s="3812"/>
      <c r="D51" s="3810"/>
      <c r="E51" s="3782" t="s">
        <v>5</v>
      </c>
      <c r="F51" s="3783"/>
      <c r="G51" s="3783"/>
      <c r="H51" s="3783"/>
      <c r="I51" s="3783"/>
      <c r="J51" s="3783"/>
      <c r="K51" s="3783"/>
      <c r="L51" s="3783"/>
      <c r="M51" s="3783"/>
      <c r="N51" s="3783"/>
      <c r="O51" s="3783"/>
      <c r="P51" s="3783"/>
      <c r="Q51" s="3783"/>
      <c r="R51" s="3783"/>
      <c r="S51" s="3783"/>
      <c r="T51" s="3783"/>
      <c r="U51" s="3783"/>
      <c r="V51" s="3785"/>
      <c r="W51" s="2975" t="s">
        <v>6</v>
      </c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CG51" s="40"/>
      <c r="CH51" s="40"/>
      <c r="CI51" s="40"/>
      <c r="CJ51" s="40"/>
    </row>
    <row r="52" spans="1:88" ht="16.350000000000001" customHeight="1" x14ac:dyDescent="0.2">
      <c r="A52" s="2888"/>
      <c r="B52" s="3051"/>
      <c r="C52" s="2993"/>
      <c r="D52" s="3047"/>
      <c r="E52" s="2975" t="s">
        <v>11</v>
      </c>
      <c r="F52" s="3812" t="s">
        <v>12</v>
      </c>
      <c r="G52" s="2975" t="s">
        <v>13</v>
      </c>
      <c r="H52" s="3812" t="s">
        <v>14</v>
      </c>
      <c r="I52" s="2975" t="s">
        <v>15</v>
      </c>
      <c r="J52" s="3812" t="s">
        <v>16</v>
      </c>
      <c r="K52" s="2975" t="s">
        <v>17</v>
      </c>
      <c r="L52" s="3812" t="s">
        <v>18</v>
      </c>
      <c r="M52" s="2975" t="s">
        <v>19</v>
      </c>
      <c r="N52" s="3812" t="s">
        <v>20</v>
      </c>
      <c r="O52" s="2975" t="s">
        <v>21</v>
      </c>
      <c r="P52" s="3812" t="s">
        <v>22</v>
      </c>
      <c r="Q52" s="2975" t="s">
        <v>23</v>
      </c>
      <c r="R52" s="3812" t="s">
        <v>24</v>
      </c>
      <c r="S52" s="2975" t="s">
        <v>25</v>
      </c>
      <c r="T52" s="3812" t="s">
        <v>26</v>
      </c>
      <c r="U52" s="2975" t="s">
        <v>27</v>
      </c>
      <c r="V52" s="3810" t="s">
        <v>28</v>
      </c>
      <c r="W52" s="2871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CG52" s="40"/>
      <c r="CH52" s="40"/>
      <c r="CI52" s="40"/>
      <c r="CJ52" s="40"/>
    </row>
    <row r="53" spans="1:88" ht="16.350000000000001" customHeight="1" x14ac:dyDescent="0.2">
      <c r="A53" s="3738"/>
      <c r="B53" s="1853" t="s">
        <v>29</v>
      </c>
      <c r="C53" s="1586" t="s">
        <v>30</v>
      </c>
      <c r="D53" s="1853" t="s">
        <v>31</v>
      </c>
      <c r="E53" s="3696"/>
      <c r="F53" s="2993"/>
      <c r="G53" s="3696"/>
      <c r="H53" s="2993"/>
      <c r="I53" s="3696"/>
      <c r="J53" s="2993"/>
      <c r="K53" s="3696"/>
      <c r="L53" s="2993"/>
      <c r="M53" s="3696"/>
      <c r="N53" s="2993"/>
      <c r="O53" s="3696"/>
      <c r="P53" s="2993"/>
      <c r="Q53" s="3696"/>
      <c r="R53" s="2993"/>
      <c r="S53" s="3696"/>
      <c r="T53" s="2993"/>
      <c r="U53" s="3696"/>
      <c r="V53" s="3047"/>
      <c r="W53" s="3696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CG53" s="40"/>
      <c r="CH53" s="40"/>
      <c r="CI53" s="40"/>
      <c r="CJ53" s="40"/>
    </row>
    <row r="54" spans="1:88" ht="16.350000000000001" customHeight="1" x14ac:dyDescent="0.2">
      <c r="A54" s="1854" t="s">
        <v>76</v>
      </c>
      <c r="B54" s="1855">
        <f>SUM(B55:B56)</f>
        <v>0</v>
      </c>
      <c r="C54" s="1856">
        <f>SUM(C55:C56)</f>
        <v>0</v>
      </c>
      <c r="D54" s="1857">
        <f t="shared" ref="D54:W54" si="5">SUM(D55:D56)</f>
        <v>0</v>
      </c>
      <c r="E54" s="1838">
        <f t="shared" si="5"/>
        <v>0</v>
      </c>
      <c r="F54" s="1858">
        <f t="shared" si="5"/>
        <v>0</v>
      </c>
      <c r="G54" s="1838">
        <f t="shared" si="5"/>
        <v>0</v>
      </c>
      <c r="H54" s="1858">
        <f t="shared" si="5"/>
        <v>0</v>
      </c>
      <c r="I54" s="1838">
        <f t="shared" si="5"/>
        <v>0</v>
      </c>
      <c r="J54" s="1858">
        <f t="shared" si="5"/>
        <v>0</v>
      </c>
      <c r="K54" s="1838">
        <f t="shared" si="5"/>
        <v>0</v>
      </c>
      <c r="L54" s="1858">
        <f t="shared" si="5"/>
        <v>0</v>
      </c>
      <c r="M54" s="1838">
        <f t="shared" si="5"/>
        <v>0</v>
      </c>
      <c r="N54" s="1858">
        <f t="shared" si="5"/>
        <v>0</v>
      </c>
      <c r="O54" s="1838">
        <f t="shared" si="5"/>
        <v>0</v>
      </c>
      <c r="P54" s="1858">
        <f t="shared" si="5"/>
        <v>0</v>
      </c>
      <c r="Q54" s="1838">
        <f t="shared" si="5"/>
        <v>0</v>
      </c>
      <c r="R54" s="1858">
        <f t="shared" si="5"/>
        <v>0</v>
      </c>
      <c r="S54" s="1838">
        <f t="shared" si="5"/>
        <v>0</v>
      </c>
      <c r="T54" s="1858">
        <f t="shared" si="5"/>
        <v>0</v>
      </c>
      <c r="U54" s="1838">
        <f t="shared" si="5"/>
        <v>0</v>
      </c>
      <c r="V54" s="1858">
        <f t="shared" si="5"/>
        <v>0</v>
      </c>
      <c r="W54" s="1838">
        <f t="shared" si="5"/>
        <v>0</v>
      </c>
      <c r="X54" s="100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CG54" s="40">
        <v>0</v>
      </c>
      <c r="CH54" s="40">
        <v>0</v>
      </c>
      <c r="CI54" s="40">
        <v>0</v>
      </c>
      <c r="CJ54" s="40"/>
    </row>
    <row r="55" spans="1:88" ht="16.350000000000001" customHeight="1" x14ac:dyDescent="0.2">
      <c r="A55" s="53" t="s">
        <v>72</v>
      </c>
      <c r="B55" s="158">
        <f>SUM(E55:V55)</f>
        <v>0</v>
      </c>
      <c r="C55" s="434"/>
      <c r="D55" s="1859"/>
      <c r="E55" s="161"/>
      <c r="F55" s="111"/>
      <c r="G55" s="161"/>
      <c r="H55" s="111"/>
      <c r="I55" s="161"/>
      <c r="J55" s="111"/>
      <c r="K55" s="161"/>
      <c r="L55" s="111"/>
      <c r="M55" s="161"/>
      <c r="N55" s="111"/>
      <c r="O55" s="161"/>
      <c r="P55" s="111"/>
      <c r="Q55" s="161"/>
      <c r="R55" s="111"/>
      <c r="S55" s="161"/>
      <c r="T55" s="111"/>
      <c r="U55" s="161"/>
      <c r="V55" s="111"/>
      <c r="W55" s="161"/>
      <c r="X55" s="162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8"/>
      <c r="AK55" s="8"/>
      <c r="CA55" s="39"/>
      <c r="CC55" s="39"/>
      <c r="CG55" s="40">
        <v>0</v>
      </c>
      <c r="CH55" s="40">
        <v>0</v>
      </c>
      <c r="CI55" s="40">
        <v>0</v>
      </c>
      <c r="CJ55" s="40"/>
    </row>
    <row r="56" spans="1:88" ht="16.350000000000001" customHeight="1" x14ac:dyDescent="0.2">
      <c r="A56" s="163" t="s">
        <v>77</v>
      </c>
      <c r="B56" s="164">
        <f>SUM(E56:V56)</f>
        <v>0</v>
      </c>
      <c r="C56" s="1860"/>
      <c r="D56" s="1861"/>
      <c r="E56" s="167"/>
      <c r="F56" s="127"/>
      <c r="G56" s="167"/>
      <c r="H56" s="127"/>
      <c r="I56" s="167"/>
      <c r="J56" s="127"/>
      <c r="K56" s="167"/>
      <c r="L56" s="127"/>
      <c r="M56" s="167"/>
      <c r="N56" s="127"/>
      <c r="O56" s="167"/>
      <c r="P56" s="127"/>
      <c r="Q56" s="167"/>
      <c r="R56" s="127"/>
      <c r="S56" s="167"/>
      <c r="T56" s="127"/>
      <c r="U56" s="167"/>
      <c r="V56" s="127"/>
      <c r="W56" s="167"/>
      <c r="X56" s="162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8"/>
      <c r="AK56" s="8"/>
      <c r="CG56" s="40">
        <v>0</v>
      </c>
      <c r="CH56" s="40">
        <v>0</v>
      </c>
      <c r="CI56" s="40">
        <v>0</v>
      </c>
      <c r="CJ56" s="40"/>
    </row>
    <row r="57" spans="1:88" ht="16.350000000000001" customHeight="1" x14ac:dyDescent="0.2">
      <c r="A57" s="168" t="s">
        <v>78</v>
      </c>
      <c r="B57" s="169">
        <f>SUM(B58:B59)</f>
        <v>0</v>
      </c>
      <c r="C57" s="170">
        <f t="shared" ref="C57:W57" si="6">SUM(C58:C59)</f>
        <v>0</v>
      </c>
      <c r="D57" s="171">
        <f t="shared" si="6"/>
        <v>0</v>
      </c>
      <c r="E57" s="114">
        <f t="shared" si="6"/>
        <v>0</v>
      </c>
      <c r="F57" s="172">
        <f t="shared" si="6"/>
        <v>0</v>
      </c>
      <c r="G57" s="114">
        <f t="shared" si="6"/>
        <v>0</v>
      </c>
      <c r="H57" s="172">
        <f t="shared" si="6"/>
        <v>0</v>
      </c>
      <c r="I57" s="114">
        <f t="shared" si="6"/>
        <v>0</v>
      </c>
      <c r="J57" s="172">
        <f t="shared" si="6"/>
        <v>0</v>
      </c>
      <c r="K57" s="114">
        <f t="shared" si="6"/>
        <v>0</v>
      </c>
      <c r="L57" s="172">
        <f t="shared" si="6"/>
        <v>0</v>
      </c>
      <c r="M57" s="114">
        <f t="shared" si="6"/>
        <v>0</v>
      </c>
      <c r="N57" s="172">
        <f t="shared" si="6"/>
        <v>0</v>
      </c>
      <c r="O57" s="114">
        <f t="shared" si="6"/>
        <v>0</v>
      </c>
      <c r="P57" s="172">
        <f t="shared" si="6"/>
        <v>0</v>
      </c>
      <c r="Q57" s="114">
        <f t="shared" si="6"/>
        <v>0</v>
      </c>
      <c r="R57" s="172">
        <f t="shared" si="6"/>
        <v>0</v>
      </c>
      <c r="S57" s="114">
        <f t="shared" si="6"/>
        <v>0</v>
      </c>
      <c r="T57" s="172">
        <f t="shared" si="6"/>
        <v>0</v>
      </c>
      <c r="U57" s="114">
        <f t="shared" si="6"/>
        <v>0</v>
      </c>
      <c r="V57" s="172">
        <f t="shared" si="6"/>
        <v>0</v>
      </c>
      <c r="W57" s="1838">
        <f t="shared" si="6"/>
        <v>0</v>
      </c>
      <c r="X57" s="100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CG57" s="40">
        <v>0</v>
      </c>
      <c r="CH57" s="40">
        <v>0</v>
      </c>
      <c r="CI57" s="40">
        <v>0</v>
      </c>
      <c r="CJ57" s="40"/>
    </row>
    <row r="58" spans="1:88" ht="16.350000000000001" customHeight="1" x14ac:dyDescent="0.2">
      <c r="A58" s="53" t="s">
        <v>72</v>
      </c>
      <c r="B58" s="158">
        <f>SUM(E58:V58)</f>
        <v>0</v>
      </c>
      <c r="C58" s="1862"/>
      <c r="D58" s="1859"/>
      <c r="E58" s="161"/>
      <c r="F58" s="111"/>
      <c r="G58" s="161"/>
      <c r="H58" s="111"/>
      <c r="I58" s="161"/>
      <c r="J58" s="111"/>
      <c r="K58" s="161"/>
      <c r="L58" s="111"/>
      <c r="M58" s="161"/>
      <c r="N58" s="111"/>
      <c r="O58" s="161"/>
      <c r="P58" s="111"/>
      <c r="Q58" s="161"/>
      <c r="R58" s="111"/>
      <c r="S58" s="161"/>
      <c r="T58" s="111"/>
      <c r="U58" s="161"/>
      <c r="V58" s="111"/>
      <c r="W58" s="161"/>
      <c r="X58" s="162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8"/>
      <c r="AK58" s="8"/>
      <c r="CG58" s="40">
        <v>0</v>
      </c>
      <c r="CH58" s="40">
        <v>0</v>
      </c>
      <c r="CI58" s="40">
        <v>0</v>
      </c>
      <c r="CJ58" s="40"/>
    </row>
    <row r="59" spans="1:88" ht="16.350000000000001" customHeight="1" x14ac:dyDescent="0.2">
      <c r="A59" s="163" t="s">
        <v>77</v>
      </c>
      <c r="B59" s="164">
        <f>SUM(E59:V59)</f>
        <v>0</v>
      </c>
      <c r="C59" s="1860"/>
      <c r="D59" s="1860"/>
      <c r="E59" s="167"/>
      <c r="F59" s="127"/>
      <c r="G59" s="167"/>
      <c r="H59" s="127"/>
      <c r="I59" s="167"/>
      <c r="J59" s="127"/>
      <c r="K59" s="167"/>
      <c r="L59" s="127"/>
      <c r="M59" s="167"/>
      <c r="N59" s="127"/>
      <c r="O59" s="167"/>
      <c r="P59" s="127"/>
      <c r="Q59" s="167"/>
      <c r="R59" s="127"/>
      <c r="S59" s="167"/>
      <c r="T59" s="127"/>
      <c r="U59" s="167"/>
      <c r="V59" s="127"/>
      <c r="W59" s="167"/>
      <c r="X59" s="162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8"/>
      <c r="AK59" s="8"/>
      <c r="CG59" s="40">
        <v>0</v>
      </c>
      <c r="CH59" s="40">
        <v>0</v>
      </c>
      <c r="CI59" s="40">
        <v>0</v>
      </c>
      <c r="CJ59" s="40"/>
    </row>
    <row r="60" spans="1:88" ht="31.35" customHeight="1" x14ac:dyDescent="0.2">
      <c r="A60" s="1390" t="s">
        <v>79</v>
      </c>
      <c r="B60" s="1390"/>
      <c r="C60" s="1390"/>
      <c r="D60" s="1390"/>
      <c r="E60" s="1390"/>
      <c r="F60" s="9"/>
      <c r="G60" s="9"/>
      <c r="H60" s="173"/>
      <c r="I60" s="173"/>
      <c r="J60" s="1863"/>
      <c r="K60" s="1864"/>
      <c r="L60" s="1865"/>
      <c r="M60" s="1864"/>
      <c r="N60" s="6"/>
      <c r="O60" s="6"/>
      <c r="P60" s="6"/>
      <c r="Q60" s="6"/>
      <c r="R60" s="6"/>
      <c r="S60" s="6"/>
      <c r="T60" s="6"/>
      <c r="U60" s="6"/>
      <c r="V60" s="6"/>
      <c r="W60" s="6"/>
      <c r="X60" s="177"/>
      <c r="Y60" s="177"/>
      <c r="Z60" s="177"/>
      <c r="AA60" s="1627"/>
      <c r="AB60" s="1628"/>
      <c r="AC60" s="1627"/>
      <c r="AD60" s="177"/>
      <c r="AE60" s="1628"/>
      <c r="AF60" s="1627"/>
      <c r="AG60" s="1627"/>
      <c r="AH60" s="1627"/>
      <c r="AI60" s="1628"/>
      <c r="AJ60" s="100"/>
      <c r="AK60" s="180"/>
      <c r="AL60" s="1866"/>
      <c r="AM60" s="1728"/>
      <c r="AN60" s="1728"/>
      <c r="CG60" s="40"/>
      <c r="CH60" s="40"/>
      <c r="CI60" s="40"/>
      <c r="CJ60" s="40"/>
    </row>
    <row r="61" spans="1:88" ht="16.350000000000001" customHeight="1" x14ac:dyDescent="0.2">
      <c r="A61" s="2975" t="s">
        <v>75</v>
      </c>
      <c r="B61" s="3757" t="s">
        <v>80</v>
      </c>
      <c r="C61" s="3758"/>
      <c r="D61" s="3757" t="s">
        <v>81</v>
      </c>
      <c r="E61" s="3761"/>
      <c r="F61" s="2975" t="s">
        <v>82</v>
      </c>
      <c r="G61" s="2975"/>
      <c r="H61" s="100"/>
      <c r="I61" s="100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128"/>
      <c r="V61" s="1629"/>
      <c r="W61" s="128"/>
      <c r="X61" s="1867"/>
      <c r="Y61" s="1867"/>
      <c r="Z61" s="1867"/>
      <c r="AA61" s="1627"/>
      <c r="AB61" s="1867"/>
      <c r="AC61" s="1627"/>
      <c r="AD61" s="1867"/>
      <c r="AE61" s="1627"/>
      <c r="AF61" s="1627"/>
      <c r="AG61" s="1868"/>
      <c r="AH61" s="1627"/>
      <c r="AI61" s="1868"/>
      <c r="AJ61" s="1867"/>
      <c r="AK61" s="1868"/>
      <c r="AL61" s="1869"/>
      <c r="AM61" s="1870"/>
      <c r="AN61" s="1870"/>
      <c r="CG61" s="40"/>
      <c r="CH61" s="40"/>
      <c r="CI61" s="40"/>
      <c r="CJ61" s="40"/>
    </row>
    <row r="62" spans="1:88" ht="36" customHeight="1" x14ac:dyDescent="0.2">
      <c r="A62" s="3696"/>
      <c r="B62" s="1808" t="s">
        <v>83</v>
      </c>
      <c r="C62" s="1871" t="s">
        <v>84</v>
      </c>
      <c r="D62" s="1808" t="s">
        <v>83</v>
      </c>
      <c r="E62" s="1872" t="s">
        <v>84</v>
      </c>
      <c r="F62" s="1808" t="s">
        <v>83</v>
      </c>
      <c r="G62" s="1810" t="s">
        <v>84</v>
      </c>
      <c r="H62" s="6" t="s">
        <v>85</v>
      </c>
      <c r="I62" s="6"/>
      <c r="J62" s="1873"/>
      <c r="K62" s="1843"/>
      <c r="L62" s="1843"/>
      <c r="M62" s="1843"/>
      <c r="N62" s="1843"/>
      <c r="O62" s="1843"/>
      <c r="P62" s="1843"/>
      <c r="Q62" s="1848"/>
      <c r="R62" s="1848"/>
      <c r="S62" s="1848"/>
      <c r="T62" s="1848"/>
      <c r="U62" s="1848"/>
      <c r="V62" s="1848"/>
      <c r="W62" s="1848"/>
      <c r="X62" s="1848"/>
      <c r="Y62" s="1848"/>
      <c r="Z62" s="1848"/>
      <c r="AA62" s="1848"/>
      <c r="AB62" s="1848"/>
      <c r="AC62" s="1848"/>
      <c r="AD62" s="1848"/>
      <c r="AE62" s="1848"/>
      <c r="AF62" s="1848"/>
      <c r="AG62" s="1848"/>
      <c r="AH62" s="1848"/>
      <c r="AI62" s="1848"/>
      <c r="AJ62" s="1848"/>
      <c r="AK62" s="1848"/>
      <c r="AL62" s="1848"/>
      <c r="AM62" s="1848"/>
      <c r="AN62" s="1848"/>
      <c r="AO62" s="1848"/>
      <c r="AP62" s="1843"/>
      <c r="AQ62" s="1852"/>
      <c r="AR62" s="1852"/>
      <c r="CG62" s="40"/>
      <c r="CH62" s="40"/>
      <c r="CI62" s="40"/>
      <c r="CJ62" s="40"/>
    </row>
    <row r="63" spans="1:88" ht="16.350000000000001" customHeight="1" x14ac:dyDescent="0.2">
      <c r="A63" s="1874" t="s">
        <v>86</v>
      </c>
      <c r="B63" s="1820"/>
      <c r="C63" s="1822"/>
      <c r="D63" s="1820"/>
      <c r="E63" s="1822"/>
      <c r="F63" s="65"/>
      <c r="G63" s="190"/>
      <c r="H63" s="162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1868"/>
      <c r="U63" s="1868"/>
      <c r="V63" s="1848"/>
      <c r="W63" s="1848"/>
      <c r="X63" s="1848"/>
      <c r="Y63" s="1848"/>
      <c r="Z63" s="1848"/>
      <c r="AA63" s="1848"/>
      <c r="AB63" s="1848"/>
      <c r="AC63" s="1848"/>
      <c r="AD63" s="1848"/>
      <c r="AE63" s="1848"/>
      <c r="AF63" s="1848"/>
      <c r="AG63" s="1848"/>
      <c r="AH63" s="1848"/>
      <c r="AI63" s="1848"/>
      <c r="AJ63" s="1848"/>
      <c r="AK63" s="1848"/>
      <c r="AL63" s="1848"/>
      <c r="AM63" s="1848"/>
      <c r="AN63" s="1848"/>
      <c r="AO63" s="1848"/>
      <c r="AP63" s="1852"/>
      <c r="AQ63" s="1852"/>
      <c r="AR63" s="1852"/>
      <c r="CA63" s="39"/>
      <c r="CB63" s="39"/>
      <c r="CC63" s="39"/>
      <c r="CG63" s="40">
        <f>IF(B63&lt;C63,1,0)</f>
        <v>0</v>
      </c>
      <c r="CH63" s="40">
        <f>IF(D63&lt;E63,1,0)</f>
        <v>0</v>
      </c>
      <c r="CI63" s="40">
        <f>IF(F63&lt;G63,1,0)</f>
        <v>0</v>
      </c>
      <c r="CJ63" s="40"/>
    </row>
    <row r="64" spans="1:88" ht="25.35" customHeight="1" x14ac:dyDescent="0.2">
      <c r="A64" s="1638" t="s">
        <v>87</v>
      </c>
      <c r="B64" s="1639"/>
      <c r="C64" s="1640"/>
      <c r="D64" s="1639"/>
      <c r="E64" s="1640"/>
      <c r="F64" s="1639"/>
      <c r="G64" s="1641"/>
      <c r="H64" s="162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1868"/>
      <c r="U64" s="1868"/>
      <c r="V64" s="1848"/>
      <c r="W64" s="1848"/>
      <c r="X64" s="1848"/>
      <c r="Y64" s="1848"/>
      <c r="Z64" s="1848"/>
      <c r="AA64" s="1848"/>
      <c r="AB64" s="1848"/>
      <c r="AC64" s="1848"/>
      <c r="AD64" s="1848"/>
      <c r="AE64" s="1848"/>
      <c r="AF64" s="1848"/>
      <c r="AG64" s="1848"/>
      <c r="AH64" s="1848"/>
      <c r="AI64" s="1848"/>
      <c r="AJ64" s="1848"/>
      <c r="AK64" s="1848"/>
      <c r="AL64" s="1848"/>
      <c r="AM64" s="1848"/>
      <c r="AN64" s="1848"/>
      <c r="AO64" s="1848"/>
      <c r="AP64" s="1852"/>
      <c r="AQ64" s="1852"/>
      <c r="AR64" s="1852"/>
      <c r="CA64" s="39"/>
      <c r="CB64" s="39"/>
      <c r="CC64" s="39"/>
      <c r="CG64" s="40">
        <f>IF(B64&lt;C64,1,0)</f>
        <v>0</v>
      </c>
      <c r="CH64" s="40">
        <f>IF(D64&lt;E64,1,0)</f>
        <v>0</v>
      </c>
      <c r="CI64" s="40">
        <f>IF(F64&lt;G64,1,0)</f>
        <v>0</v>
      </c>
      <c r="CJ64" s="40"/>
    </row>
    <row r="65" spans="1:88" ht="25.35" customHeight="1" x14ac:dyDescent="0.2">
      <c r="A65" s="9" t="s">
        <v>88</v>
      </c>
      <c r="B65" s="194"/>
      <c r="C65" s="194"/>
      <c r="D65" s="194"/>
      <c r="E65" s="194"/>
      <c r="F65" s="194"/>
      <c r="G65" s="194"/>
      <c r="H65" s="195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1868"/>
      <c r="U65" s="1868"/>
      <c r="V65" s="1848"/>
      <c r="W65" s="1848"/>
      <c r="X65" s="1848"/>
      <c r="Y65" s="1848"/>
      <c r="Z65" s="1848"/>
      <c r="AA65" s="1848"/>
      <c r="AB65" s="1848"/>
      <c r="AC65" s="1848"/>
      <c r="AD65" s="1848"/>
      <c r="AE65" s="1848"/>
      <c r="AF65" s="1848"/>
      <c r="AG65" s="1848"/>
      <c r="AH65" s="1848"/>
      <c r="AI65" s="1848"/>
      <c r="AJ65" s="1848"/>
      <c r="AK65" s="1848"/>
      <c r="AL65" s="1848"/>
      <c r="AM65" s="1848"/>
      <c r="AN65" s="1848"/>
      <c r="AO65" s="1848"/>
      <c r="AP65" s="1852"/>
      <c r="AQ65" s="1852"/>
      <c r="AR65" s="1852"/>
      <c r="CA65" s="39"/>
      <c r="CB65" s="39"/>
      <c r="CC65" s="39"/>
      <c r="CG65" s="40"/>
      <c r="CH65" s="40"/>
      <c r="CI65" s="40"/>
      <c r="CJ65" s="40"/>
    </row>
    <row r="66" spans="1:88" ht="25.35" customHeight="1" x14ac:dyDescent="0.2">
      <c r="A66" s="2983" t="s">
        <v>75</v>
      </c>
      <c r="B66" s="2983" t="s">
        <v>89</v>
      </c>
      <c r="C66" s="2983"/>
      <c r="D66" s="2983" t="s">
        <v>90</v>
      </c>
      <c r="E66" s="2983"/>
      <c r="F66" s="194"/>
      <c r="G66" s="194"/>
      <c r="H66" s="195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1875"/>
      <c r="U66" s="1875"/>
      <c r="V66" s="1866"/>
      <c r="W66" s="1866"/>
      <c r="X66" s="1866"/>
      <c r="Y66" s="1866"/>
      <c r="Z66" s="1866"/>
      <c r="AA66" s="1866"/>
      <c r="AB66" s="1866"/>
      <c r="AC66" s="1866"/>
      <c r="AD66" s="1866"/>
      <c r="AE66" s="1866"/>
      <c r="AF66" s="1866"/>
      <c r="AG66" s="1866"/>
      <c r="AH66" s="1866"/>
      <c r="AI66" s="1866"/>
      <c r="AJ66" s="1866"/>
      <c r="AK66" s="1866"/>
      <c r="AL66" s="1866"/>
      <c r="AM66" s="1866"/>
      <c r="AN66" s="1866"/>
      <c r="AO66" s="1866"/>
      <c r="AP66" s="1728"/>
      <c r="AQ66" s="1728"/>
      <c r="AR66" s="1728"/>
      <c r="CA66" s="39"/>
      <c r="CB66" s="39"/>
      <c r="CC66" s="39"/>
      <c r="CG66" s="40"/>
      <c r="CH66" s="40"/>
      <c r="CI66" s="40"/>
      <c r="CJ66" s="40"/>
    </row>
    <row r="67" spans="1:88" ht="28.5" customHeight="1" x14ac:dyDescent="0.2">
      <c r="A67" s="2983"/>
      <c r="B67" s="1876" t="s">
        <v>91</v>
      </c>
      <c r="C67" s="1877" t="s">
        <v>84</v>
      </c>
      <c r="D67" s="1876" t="s">
        <v>91</v>
      </c>
      <c r="E67" s="1877" t="s">
        <v>84</v>
      </c>
      <c r="F67" s="194"/>
      <c r="G67" s="194"/>
      <c r="H67" s="195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1875"/>
      <c r="U67" s="1875"/>
      <c r="V67" s="1866"/>
      <c r="W67" s="1866"/>
      <c r="X67" s="1866"/>
      <c r="Y67" s="1866"/>
      <c r="Z67" s="1866"/>
      <c r="AA67" s="1866"/>
      <c r="AB67" s="1866"/>
      <c r="AC67" s="1866"/>
      <c r="AD67" s="1866"/>
      <c r="AE67" s="1866"/>
      <c r="AF67" s="1866"/>
      <c r="AG67" s="1866"/>
      <c r="AH67" s="1866"/>
      <c r="AI67" s="1866"/>
      <c r="AJ67" s="1866"/>
      <c r="AK67" s="1866"/>
      <c r="AL67" s="1866"/>
      <c r="AM67" s="1866"/>
      <c r="AN67" s="1866"/>
      <c r="AO67" s="1866"/>
      <c r="AP67" s="1728"/>
      <c r="AQ67" s="1728"/>
      <c r="AR67" s="1728"/>
      <c r="CA67" s="39"/>
      <c r="CB67" s="39"/>
      <c r="CC67" s="39"/>
      <c r="CG67" s="40"/>
      <c r="CH67" s="40"/>
      <c r="CI67" s="40"/>
      <c r="CJ67" s="40"/>
    </row>
    <row r="68" spans="1:88" ht="25.35" customHeight="1" x14ac:dyDescent="0.2">
      <c r="A68" s="1878" t="s">
        <v>86</v>
      </c>
      <c r="B68" s="1879"/>
      <c r="C68" s="1880"/>
      <c r="D68" s="1881"/>
      <c r="E68" s="1882"/>
      <c r="F68" s="194"/>
      <c r="G68" s="194"/>
      <c r="H68" s="195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1875"/>
      <c r="U68" s="1875"/>
      <c r="V68" s="1866"/>
      <c r="W68" s="1866"/>
      <c r="X68" s="1866"/>
      <c r="Y68" s="1866"/>
      <c r="Z68" s="1866"/>
      <c r="AA68" s="1866"/>
      <c r="AB68" s="1866"/>
      <c r="AC68" s="1866"/>
      <c r="AD68" s="1866"/>
      <c r="AE68" s="1866"/>
      <c r="AF68" s="1866"/>
      <c r="AG68" s="1866"/>
      <c r="AH68" s="1866"/>
      <c r="AI68" s="1866"/>
      <c r="AJ68" s="1866"/>
      <c r="AK68" s="1866"/>
      <c r="AL68" s="1866"/>
      <c r="AM68" s="1866"/>
      <c r="AN68" s="1866"/>
      <c r="AO68" s="1866"/>
      <c r="AP68" s="1728"/>
      <c r="AQ68" s="1728"/>
      <c r="AR68" s="1728"/>
      <c r="CA68" s="39"/>
      <c r="CB68" s="39"/>
      <c r="CC68" s="39"/>
      <c r="CG68" s="40"/>
      <c r="CH68" s="40"/>
      <c r="CI68" s="40"/>
      <c r="CJ68" s="40"/>
    </row>
    <row r="69" spans="1:88" ht="25.35" customHeight="1" x14ac:dyDescent="0.2">
      <c r="A69" s="206" t="s">
        <v>92</v>
      </c>
      <c r="B69" s="207"/>
      <c r="C69" s="208"/>
      <c r="D69" s="209"/>
      <c r="E69" s="210"/>
      <c r="F69" s="194"/>
      <c r="G69" s="194"/>
      <c r="H69" s="195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1875"/>
      <c r="U69" s="1875"/>
      <c r="V69" s="1866"/>
      <c r="W69" s="1866"/>
      <c r="X69" s="1866"/>
      <c r="Y69" s="1866"/>
      <c r="Z69" s="1866"/>
      <c r="AA69" s="1866"/>
      <c r="AB69" s="1866"/>
      <c r="AC69" s="1866"/>
      <c r="AD69" s="1866"/>
      <c r="AE69" s="1866"/>
      <c r="AF69" s="1866"/>
      <c r="AG69" s="1866"/>
      <c r="AH69" s="1866"/>
      <c r="AI69" s="1866"/>
      <c r="AJ69" s="1866"/>
      <c r="AK69" s="1866"/>
      <c r="AL69" s="1866"/>
      <c r="AM69" s="1866"/>
      <c r="AN69" s="1866"/>
      <c r="AO69" s="1866"/>
      <c r="AP69" s="1728"/>
      <c r="AQ69" s="1728"/>
      <c r="AR69" s="1728"/>
      <c r="CA69" s="39"/>
      <c r="CB69" s="39"/>
      <c r="CC69" s="39"/>
      <c r="CG69" s="40"/>
      <c r="CH69" s="40"/>
      <c r="CI69" s="40"/>
      <c r="CJ69" s="40"/>
    </row>
    <row r="70" spans="1:88" ht="31.35" customHeight="1" x14ac:dyDescent="0.2">
      <c r="A70" s="1390" t="s">
        <v>93</v>
      </c>
      <c r="B70" s="10"/>
      <c r="C70" s="10"/>
      <c r="D70" s="10"/>
      <c r="E70" s="211"/>
      <c r="F70" s="211"/>
      <c r="G70" s="211"/>
      <c r="H70" s="100"/>
      <c r="I70" s="100"/>
      <c r="J70" s="1875"/>
      <c r="K70" s="1875"/>
      <c r="L70" s="1875"/>
      <c r="M70" s="1875"/>
      <c r="N70" s="1875"/>
      <c r="O70" s="1875"/>
      <c r="P70" s="1875"/>
      <c r="Q70" s="1875"/>
      <c r="R70" s="1875"/>
      <c r="S70" s="1875"/>
      <c r="T70" s="1875"/>
      <c r="U70" s="1875"/>
      <c r="V70" s="1883"/>
      <c r="W70" s="1883"/>
      <c r="X70" s="1866"/>
      <c r="Y70" s="1866"/>
      <c r="Z70" s="1866"/>
      <c r="AA70" s="1866"/>
      <c r="AB70" s="1866"/>
      <c r="AC70" s="1866"/>
      <c r="AD70" s="1866"/>
      <c r="AE70" s="1866"/>
      <c r="AF70" s="1866"/>
      <c r="AG70" s="1866"/>
      <c r="AH70" s="1866"/>
      <c r="AI70" s="1866"/>
      <c r="AJ70" s="1866"/>
      <c r="AK70" s="1866"/>
      <c r="AL70" s="1866"/>
      <c r="AM70" s="1866"/>
      <c r="AN70" s="1866"/>
      <c r="AO70" s="1866"/>
      <c r="AP70" s="1728"/>
      <c r="AQ70" s="1728"/>
      <c r="AR70" s="1728"/>
      <c r="CG70" s="40"/>
      <c r="CH70" s="40"/>
      <c r="CI70" s="40"/>
      <c r="CJ70" s="40"/>
    </row>
    <row r="71" spans="1:88" ht="16.350000000000001" customHeight="1" x14ac:dyDescent="0.2">
      <c r="A71" s="1884" t="s">
        <v>49</v>
      </c>
      <c r="B71" s="1884" t="s">
        <v>32</v>
      </c>
      <c r="C71" s="214"/>
      <c r="D71" s="215"/>
      <c r="E71" s="215"/>
      <c r="F71" s="215"/>
      <c r="G71" s="215"/>
      <c r="H71" s="100"/>
      <c r="I71" s="100"/>
      <c r="J71" s="1875"/>
      <c r="K71" s="1875"/>
      <c r="L71" s="1885"/>
      <c r="M71" s="1885"/>
      <c r="N71" s="1875"/>
      <c r="O71" s="1875"/>
      <c r="P71" s="1875"/>
      <c r="Q71" s="1875"/>
      <c r="R71" s="1875"/>
      <c r="S71" s="1875"/>
      <c r="T71" s="1875"/>
      <c r="U71" s="1875"/>
      <c r="V71" s="1883"/>
      <c r="W71" s="1883"/>
      <c r="X71" s="1866"/>
      <c r="Y71" s="1866"/>
      <c r="Z71" s="1866"/>
      <c r="AA71" s="1866"/>
      <c r="AB71" s="1866"/>
      <c r="AC71" s="1866"/>
      <c r="AD71" s="1866"/>
      <c r="AE71" s="1866"/>
      <c r="AF71" s="1866"/>
      <c r="AG71" s="1866"/>
      <c r="AH71" s="1866"/>
      <c r="AI71" s="1866"/>
      <c r="AJ71" s="1866"/>
      <c r="AK71" s="1866"/>
      <c r="AL71" s="1866"/>
      <c r="AM71" s="1866"/>
      <c r="AN71" s="1866"/>
      <c r="AO71" s="1866"/>
      <c r="AP71" s="1728"/>
      <c r="AQ71" s="1728"/>
      <c r="AR71" s="1728"/>
      <c r="CG71" s="40"/>
      <c r="CH71" s="40"/>
      <c r="CI71" s="40"/>
      <c r="CJ71" s="40"/>
    </row>
    <row r="72" spans="1:88" ht="16.350000000000001" customHeight="1" x14ac:dyDescent="0.2">
      <c r="A72" s="1886" t="s">
        <v>72</v>
      </c>
      <c r="B72" s="1825"/>
      <c r="C72" s="214"/>
      <c r="D72" s="215"/>
      <c r="E72" s="215"/>
      <c r="F72" s="215"/>
      <c r="G72" s="215"/>
      <c r="H72" s="6"/>
      <c r="I72" s="128"/>
      <c r="J72" s="1883"/>
      <c r="K72" s="1883"/>
      <c r="L72" s="1887"/>
      <c r="M72" s="1887"/>
      <c r="N72" s="1883"/>
      <c r="O72" s="1883"/>
      <c r="P72" s="1883"/>
      <c r="Q72" s="1883"/>
      <c r="R72" s="1883"/>
      <c r="S72" s="1883"/>
      <c r="T72" s="1883"/>
      <c r="U72" s="1883"/>
      <c r="V72" s="1883"/>
      <c r="W72" s="1883"/>
      <c r="X72" s="1866"/>
      <c r="Y72" s="1866"/>
      <c r="Z72" s="1866"/>
      <c r="AA72" s="1866"/>
      <c r="AB72" s="1866"/>
      <c r="AC72" s="1866"/>
      <c r="AD72" s="1866"/>
      <c r="AE72" s="1866"/>
      <c r="AF72" s="1866"/>
      <c r="AG72" s="1866"/>
      <c r="AH72" s="1866"/>
      <c r="AI72" s="1866"/>
      <c r="AJ72" s="1866"/>
      <c r="AK72" s="1866"/>
      <c r="AL72" s="1866"/>
      <c r="AM72" s="1866"/>
      <c r="AN72" s="1866"/>
      <c r="AO72" s="1866"/>
      <c r="AP72" s="1728"/>
      <c r="AQ72" s="1728"/>
      <c r="AR72" s="1728"/>
      <c r="CG72" s="40"/>
      <c r="CH72" s="40"/>
      <c r="CI72" s="40"/>
      <c r="CJ72" s="40"/>
    </row>
    <row r="73" spans="1:88" ht="16.350000000000001" customHeight="1" x14ac:dyDescent="0.2">
      <c r="A73" s="82" t="s">
        <v>94</v>
      </c>
      <c r="B73" s="93"/>
      <c r="C73" s="9"/>
      <c r="D73" s="220"/>
      <c r="E73" s="9"/>
      <c r="F73" s="1659"/>
      <c r="G73" s="222"/>
      <c r="H73" s="6"/>
      <c r="I73" s="6"/>
      <c r="J73" s="1883"/>
      <c r="K73" s="1883"/>
      <c r="L73" s="1883"/>
      <c r="M73" s="1883"/>
      <c r="N73" s="1883"/>
      <c r="O73" s="1883"/>
      <c r="P73" s="1883"/>
      <c r="Q73" s="1883"/>
      <c r="R73" s="1883"/>
      <c r="S73" s="1883"/>
      <c r="T73" s="1883"/>
      <c r="U73" s="1883"/>
      <c r="V73" s="1883"/>
      <c r="W73" s="1883"/>
      <c r="X73" s="1866"/>
      <c r="Y73" s="1866"/>
      <c r="Z73" s="1866"/>
      <c r="AA73" s="1866"/>
      <c r="AB73" s="1866"/>
      <c r="AC73" s="1866"/>
      <c r="AD73" s="1866"/>
      <c r="AE73" s="1866"/>
      <c r="AF73" s="1866"/>
      <c r="AG73" s="1866"/>
      <c r="AH73" s="1866"/>
      <c r="AI73" s="1866"/>
      <c r="AJ73" s="1866"/>
      <c r="AK73" s="1866"/>
      <c r="AL73" s="1866"/>
      <c r="AM73" s="1866"/>
      <c r="AN73" s="1866"/>
      <c r="AO73" s="1866"/>
      <c r="AP73" s="1728"/>
      <c r="AQ73" s="1728"/>
      <c r="AR73" s="1728"/>
      <c r="CG73" s="40"/>
      <c r="CH73" s="40"/>
      <c r="CI73" s="40"/>
      <c r="CJ73" s="40"/>
    </row>
    <row r="74" spans="1:88" ht="31.35" customHeight="1" x14ac:dyDescent="0.2">
      <c r="A74" s="9" t="s">
        <v>95</v>
      </c>
      <c r="B74" s="9"/>
      <c r="C74" s="1888"/>
      <c r="D74" s="1888"/>
      <c r="E74" s="6"/>
      <c r="F74" s="6"/>
      <c r="G74" s="6"/>
      <c r="H74" s="6"/>
      <c r="I74" s="6"/>
      <c r="J74" s="1883"/>
      <c r="K74" s="1883"/>
      <c r="L74" s="1883"/>
      <c r="M74" s="1883"/>
      <c r="N74" s="1883"/>
      <c r="O74" s="1883"/>
      <c r="P74" s="1883"/>
      <c r="Q74" s="1883"/>
      <c r="R74" s="1883"/>
      <c r="S74" s="1883"/>
      <c r="T74" s="1883"/>
      <c r="U74" s="1883"/>
      <c r="V74" s="1883"/>
      <c r="W74" s="1889"/>
      <c r="X74" s="1866"/>
      <c r="Y74" s="1866"/>
      <c r="Z74" s="1866"/>
      <c r="AA74" s="1866"/>
      <c r="AB74" s="1866"/>
      <c r="AC74" s="1866"/>
      <c r="AD74" s="1866"/>
      <c r="AE74" s="1866"/>
      <c r="AF74" s="1869"/>
      <c r="AG74" s="1866"/>
      <c r="AH74" s="1890"/>
      <c r="AI74" s="1866"/>
      <c r="AJ74" s="1866"/>
      <c r="AK74" s="1866"/>
      <c r="AL74" s="1866"/>
      <c r="AM74" s="1866"/>
      <c r="AN74" s="1866"/>
      <c r="AO74" s="1866"/>
      <c r="AP74" s="1728"/>
      <c r="AQ74" s="1728"/>
      <c r="AR74" s="1728"/>
      <c r="CG74" s="40"/>
      <c r="CH74" s="40"/>
      <c r="CI74" s="40"/>
      <c r="CJ74" s="40"/>
    </row>
    <row r="75" spans="1:88" ht="16.350000000000001" customHeight="1" x14ac:dyDescent="0.2">
      <c r="A75" s="2990" t="s">
        <v>96</v>
      </c>
      <c r="B75" s="2975" t="s">
        <v>32</v>
      </c>
      <c r="C75" s="3813" t="s">
        <v>97</v>
      </c>
      <c r="D75" s="3814" t="s">
        <v>98</v>
      </c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1866"/>
      <c r="Y75" s="1866"/>
      <c r="Z75" s="1866"/>
      <c r="AA75" s="1866"/>
      <c r="AB75" s="1866"/>
      <c r="AC75" s="1866"/>
      <c r="AD75" s="1866"/>
      <c r="AE75" s="1866"/>
      <c r="AF75" s="1869"/>
      <c r="AG75" s="1866"/>
      <c r="AH75" s="1866"/>
      <c r="AI75" s="1866"/>
      <c r="AJ75" s="1866"/>
      <c r="AK75" s="1866"/>
      <c r="AL75" s="1866"/>
      <c r="AM75" s="1866"/>
      <c r="AN75" s="1866"/>
      <c r="AO75" s="1866"/>
      <c r="AP75" s="1728"/>
      <c r="AQ75" s="1728"/>
      <c r="AR75" s="1728"/>
      <c r="CG75" s="40"/>
      <c r="CH75" s="40"/>
      <c r="CI75" s="40"/>
      <c r="CJ75" s="40"/>
    </row>
    <row r="76" spans="1:88" ht="16.350000000000001" customHeight="1" x14ac:dyDescent="0.2">
      <c r="A76" s="3738"/>
      <c r="B76" s="3696"/>
      <c r="C76" s="3066"/>
      <c r="D76" s="3068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1866"/>
      <c r="Y76" s="1866"/>
      <c r="Z76" s="1866"/>
      <c r="AA76" s="1866"/>
      <c r="AB76" s="1866"/>
      <c r="AC76" s="1866"/>
      <c r="AD76" s="1866"/>
      <c r="AE76" s="1866"/>
      <c r="AF76" s="1891"/>
      <c r="AG76" s="1892"/>
      <c r="AH76" s="1892"/>
      <c r="AI76" s="1866"/>
      <c r="AJ76" s="1866"/>
      <c r="AK76" s="1866"/>
      <c r="AL76" s="1866"/>
      <c r="AM76" s="1866"/>
      <c r="AN76" s="1866"/>
      <c r="AO76" s="1866"/>
      <c r="AP76" s="1728"/>
      <c r="AQ76" s="1728"/>
      <c r="AR76" s="1728"/>
      <c r="CG76" s="40"/>
      <c r="CH76" s="40"/>
      <c r="CI76" s="40"/>
      <c r="CJ76" s="40"/>
    </row>
    <row r="77" spans="1:88" ht="25.5" customHeight="1" x14ac:dyDescent="0.2">
      <c r="A77" s="1893" t="s">
        <v>99</v>
      </c>
      <c r="B77" s="230">
        <f>SUM(C77:D77)</f>
        <v>0</v>
      </c>
      <c r="C77" s="1894"/>
      <c r="D77" s="1895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1883"/>
      <c r="AJ77" s="1883"/>
      <c r="AK77" s="1883"/>
      <c r="AL77" s="1883"/>
      <c r="AM77" s="1883"/>
      <c r="AN77" s="1883"/>
      <c r="AO77" s="1883"/>
      <c r="AP77" s="1728"/>
      <c r="AQ77" s="1728"/>
      <c r="AR77" s="1728"/>
      <c r="CG77" s="40"/>
      <c r="CH77" s="40"/>
      <c r="CI77" s="40"/>
      <c r="CJ77" s="40"/>
    </row>
    <row r="78" spans="1:88" ht="31.35" customHeight="1" x14ac:dyDescent="0.2">
      <c r="A78" s="2956" t="s">
        <v>100</v>
      </c>
      <c r="B78" s="2956"/>
      <c r="C78" s="2956"/>
      <c r="D78" s="2956"/>
      <c r="E78" s="2956"/>
      <c r="F78" s="2956"/>
      <c r="G78" s="2956"/>
      <c r="H78" s="10"/>
      <c r="I78" s="10"/>
      <c r="J78" s="10"/>
      <c r="K78" s="10"/>
      <c r="L78" s="10"/>
      <c r="M78" s="10"/>
      <c r="N78" s="6"/>
      <c r="O78" s="6"/>
      <c r="P78" s="6"/>
      <c r="Q78" s="233"/>
      <c r="R78" s="233"/>
      <c r="S78" s="233"/>
      <c r="T78" s="233"/>
      <c r="U78" s="233"/>
      <c r="V78" s="233"/>
      <c r="W78" s="6"/>
      <c r="X78" s="233"/>
      <c r="Y78" s="233"/>
      <c r="Z78" s="234"/>
      <c r="AA78" s="1673"/>
      <c r="AB78" s="1673"/>
      <c r="AC78" s="1673"/>
      <c r="AD78" s="1673"/>
      <c r="AE78" s="1674"/>
      <c r="AF78" s="1674"/>
      <c r="AG78" s="1674"/>
      <c r="AH78" s="1675"/>
      <c r="AI78" s="1728"/>
      <c r="AJ78" s="1728"/>
      <c r="AK78" s="1728"/>
      <c r="AL78" s="1728"/>
      <c r="AM78" s="1728"/>
      <c r="AN78" s="1728"/>
      <c r="AO78" s="1728"/>
      <c r="AP78" s="1728"/>
      <c r="AQ78" s="1728"/>
      <c r="AR78" s="1728"/>
      <c r="CG78" s="40"/>
      <c r="CH78" s="40"/>
      <c r="CI78" s="40"/>
      <c r="CJ78" s="40"/>
    </row>
    <row r="79" spans="1:88" ht="16.350000000000001" customHeight="1" x14ac:dyDescent="0.2">
      <c r="A79" s="3811" t="s">
        <v>49</v>
      </c>
      <c r="B79" s="3739" t="s">
        <v>101</v>
      </c>
      <c r="C79" s="3739" t="s">
        <v>32</v>
      </c>
      <c r="D79" s="3812"/>
      <c r="E79" s="3810"/>
      <c r="F79" s="3782" t="s">
        <v>5</v>
      </c>
      <c r="G79" s="3783"/>
      <c r="H79" s="3783"/>
      <c r="I79" s="3783"/>
      <c r="J79" s="3783"/>
      <c r="K79" s="3783"/>
      <c r="L79" s="3783"/>
      <c r="M79" s="3783"/>
      <c r="N79" s="3783"/>
      <c r="O79" s="3783"/>
      <c r="P79" s="3783"/>
      <c r="Q79" s="3783"/>
      <c r="R79" s="3783"/>
      <c r="S79" s="3783"/>
      <c r="T79" s="3783"/>
      <c r="U79" s="3783"/>
      <c r="V79" s="3783"/>
      <c r="W79" s="3783"/>
      <c r="X79" s="3783"/>
      <c r="Y79" s="3783"/>
      <c r="Z79" s="3783"/>
      <c r="AA79" s="3783"/>
      <c r="AB79" s="3783"/>
      <c r="AC79" s="3783"/>
      <c r="AD79" s="3783"/>
      <c r="AE79" s="3783"/>
      <c r="AF79" s="3783"/>
      <c r="AG79" s="3783"/>
      <c r="AH79" s="3783"/>
      <c r="AI79" s="3784"/>
      <c r="AJ79" s="3809" t="s">
        <v>102</v>
      </c>
      <c r="AK79" s="3810" t="s">
        <v>103</v>
      </c>
      <c r="AL79" s="1866"/>
      <c r="AM79" s="1866"/>
      <c r="AN79" s="1866"/>
      <c r="AO79" s="1866"/>
      <c r="AP79" s="1866"/>
      <c r="AQ79" s="1866"/>
      <c r="AR79" s="1866"/>
      <c r="AS79" s="1728"/>
      <c r="AT79" s="1728"/>
      <c r="BX79" s="2"/>
      <c r="BY79" s="2"/>
      <c r="BZ79" s="3"/>
      <c r="CG79" s="40"/>
      <c r="CH79" s="40"/>
      <c r="CI79" s="40"/>
      <c r="CJ79" s="40"/>
    </row>
    <row r="80" spans="1:88" ht="16.350000000000001" customHeight="1" x14ac:dyDescent="0.2">
      <c r="A80" s="2958"/>
      <c r="B80" s="2890"/>
      <c r="C80" s="3051"/>
      <c r="D80" s="2993"/>
      <c r="E80" s="3047"/>
      <c r="F80" s="3782" t="s">
        <v>104</v>
      </c>
      <c r="G80" s="3785"/>
      <c r="H80" s="3782" t="s">
        <v>105</v>
      </c>
      <c r="I80" s="3785"/>
      <c r="J80" s="3782" t="s">
        <v>13</v>
      </c>
      <c r="K80" s="3785"/>
      <c r="L80" s="3782" t="s">
        <v>14</v>
      </c>
      <c r="M80" s="3785"/>
      <c r="N80" s="3782" t="s">
        <v>106</v>
      </c>
      <c r="O80" s="3785"/>
      <c r="P80" s="3782">
        <v>19</v>
      </c>
      <c r="Q80" s="3785"/>
      <c r="R80" s="3782" t="s">
        <v>16</v>
      </c>
      <c r="S80" s="3785"/>
      <c r="T80" s="3782" t="s">
        <v>17</v>
      </c>
      <c r="U80" s="3785"/>
      <c r="V80" s="3782" t="s">
        <v>18</v>
      </c>
      <c r="W80" s="3785"/>
      <c r="X80" s="3782" t="s">
        <v>19</v>
      </c>
      <c r="Y80" s="3785"/>
      <c r="Z80" s="3782" t="s">
        <v>20</v>
      </c>
      <c r="AA80" s="3785"/>
      <c r="AB80" s="3782" t="s">
        <v>21</v>
      </c>
      <c r="AC80" s="3785"/>
      <c r="AD80" s="3782" t="s">
        <v>22</v>
      </c>
      <c r="AE80" s="3785"/>
      <c r="AF80" s="3782" t="s">
        <v>23</v>
      </c>
      <c r="AG80" s="3785"/>
      <c r="AH80" s="3782" t="s">
        <v>24</v>
      </c>
      <c r="AI80" s="3784"/>
      <c r="AJ80" s="2952"/>
      <c r="AK80" s="2892"/>
      <c r="AL80" s="1866"/>
      <c r="AM80" s="1883"/>
      <c r="AN80" s="1866"/>
      <c r="AO80" s="1866"/>
      <c r="AP80" s="1866"/>
      <c r="AQ80" s="1866"/>
      <c r="AR80" s="1866"/>
      <c r="AS80" s="1728"/>
      <c r="AT80" s="1728"/>
      <c r="BX80" s="2"/>
      <c r="BY80" s="2"/>
      <c r="BZ80" s="3"/>
      <c r="CG80" s="40"/>
      <c r="CH80" s="40"/>
      <c r="CI80" s="40"/>
      <c r="CJ80" s="40"/>
    </row>
    <row r="81" spans="1:88" ht="24.75" customHeight="1" x14ac:dyDescent="0.2">
      <c r="A81" s="3731"/>
      <c r="B81" s="3051"/>
      <c r="C81" s="1808" t="s">
        <v>29</v>
      </c>
      <c r="D81" s="1809" t="s">
        <v>30</v>
      </c>
      <c r="E81" s="1810" t="s">
        <v>31</v>
      </c>
      <c r="F81" s="1808" t="s">
        <v>30</v>
      </c>
      <c r="G81" s="1810" t="s">
        <v>31</v>
      </c>
      <c r="H81" s="1836" t="s">
        <v>30</v>
      </c>
      <c r="I81" s="1810" t="s">
        <v>31</v>
      </c>
      <c r="J81" s="1808" t="s">
        <v>30</v>
      </c>
      <c r="K81" s="1810" t="s">
        <v>31</v>
      </c>
      <c r="L81" s="1808" t="s">
        <v>30</v>
      </c>
      <c r="M81" s="1810" t="s">
        <v>31</v>
      </c>
      <c r="N81" s="1808" t="s">
        <v>30</v>
      </c>
      <c r="O81" s="1810" t="s">
        <v>31</v>
      </c>
      <c r="P81" s="1808" t="s">
        <v>30</v>
      </c>
      <c r="Q81" s="1810" t="s">
        <v>31</v>
      </c>
      <c r="R81" s="1808" t="s">
        <v>30</v>
      </c>
      <c r="S81" s="1810" t="s">
        <v>31</v>
      </c>
      <c r="T81" s="1808" t="s">
        <v>30</v>
      </c>
      <c r="U81" s="1810" t="s">
        <v>31</v>
      </c>
      <c r="V81" s="1808" t="s">
        <v>30</v>
      </c>
      <c r="W81" s="1810" t="s">
        <v>31</v>
      </c>
      <c r="X81" s="1808" t="s">
        <v>30</v>
      </c>
      <c r="Y81" s="1810" t="s">
        <v>31</v>
      </c>
      <c r="Z81" s="1808" t="s">
        <v>30</v>
      </c>
      <c r="AA81" s="1810" t="s">
        <v>31</v>
      </c>
      <c r="AB81" s="1808" t="s">
        <v>30</v>
      </c>
      <c r="AC81" s="1810" t="s">
        <v>31</v>
      </c>
      <c r="AD81" s="1808" t="s">
        <v>30</v>
      </c>
      <c r="AE81" s="1810" t="s">
        <v>31</v>
      </c>
      <c r="AF81" s="1808" t="s">
        <v>30</v>
      </c>
      <c r="AG81" s="1810" t="s">
        <v>31</v>
      </c>
      <c r="AH81" s="1808" t="s">
        <v>30</v>
      </c>
      <c r="AI81" s="1896" t="s">
        <v>31</v>
      </c>
      <c r="AJ81" s="3045"/>
      <c r="AK81" s="3047"/>
      <c r="AL81" s="1866"/>
      <c r="AM81" s="1883"/>
      <c r="AN81" s="1866"/>
      <c r="AO81" s="1866"/>
      <c r="AP81" s="1866"/>
      <c r="AQ81" s="1866"/>
      <c r="AR81" s="1866"/>
      <c r="AS81" s="1728"/>
      <c r="AT81" s="1728"/>
      <c r="BX81" s="2"/>
      <c r="BY81" s="2"/>
      <c r="BZ81" s="3"/>
      <c r="CG81" s="40"/>
      <c r="CH81" s="40"/>
      <c r="CI81" s="40"/>
      <c r="CJ81" s="40"/>
    </row>
    <row r="82" spans="1:88" ht="16.350000000000001" customHeight="1" x14ac:dyDescent="0.2">
      <c r="A82" s="1897" t="s">
        <v>107</v>
      </c>
      <c r="B82" s="1457" t="s">
        <v>108</v>
      </c>
      <c r="C82" s="1815">
        <f>SUM(D82:E82)</f>
        <v>0</v>
      </c>
      <c r="D82" s="1816">
        <f>SUM(F82,H82,J82,L82,N82,P82,R82,T82,V82,X82,Z82,AB82,AD82,AF82,AH82)</f>
        <v>0</v>
      </c>
      <c r="E82" s="1898">
        <f>SUM(G82,I82,K82,M82,O82,Q82,S82,U82,W82,Y82,AA82,AC82,AE82,AG82,AI82)</f>
        <v>0</v>
      </c>
      <c r="F82" s="1688"/>
      <c r="G82" s="1689"/>
      <c r="H82" s="1690"/>
      <c r="I82" s="1689"/>
      <c r="J82" s="1688"/>
      <c r="K82" s="1691"/>
      <c r="L82" s="1688"/>
      <c r="M82" s="1691"/>
      <c r="N82" s="1688"/>
      <c r="O82" s="1691"/>
      <c r="P82" s="1688"/>
      <c r="Q82" s="1691"/>
      <c r="R82" s="1688"/>
      <c r="S82" s="1691"/>
      <c r="T82" s="1688"/>
      <c r="U82" s="1691"/>
      <c r="V82" s="1688"/>
      <c r="W82" s="1691"/>
      <c r="X82" s="1688"/>
      <c r="Y82" s="1691"/>
      <c r="Z82" s="1688"/>
      <c r="AA82" s="1691"/>
      <c r="AB82" s="1688"/>
      <c r="AC82" s="1691"/>
      <c r="AD82" s="1688"/>
      <c r="AE82" s="1691"/>
      <c r="AF82" s="1688"/>
      <c r="AG82" s="1691"/>
      <c r="AH82" s="1688"/>
      <c r="AI82" s="1692"/>
      <c r="AJ82" s="1693"/>
      <c r="AK82" s="1689"/>
      <c r="AL82" s="1899"/>
      <c r="AM82" s="1883"/>
      <c r="AN82" s="1866"/>
      <c r="AO82" s="1866"/>
      <c r="AP82" s="1866"/>
      <c r="AQ82" s="1866"/>
      <c r="AR82" s="1866"/>
      <c r="AS82" s="1728"/>
      <c r="AT82" s="1728"/>
      <c r="BX82" s="2"/>
      <c r="BY82" s="2"/>
      <c r="BZ82" s="3"/>
      <c r="CG82" s="40">
        <v>0</v>
      </c>
      <c r="CH82" s="40">
        <v>0</v>
      </c>
      <c r="CI82" s="40"/>
      <c r="CJ82" s="40"/>
    </row>
    <row r="83" spans="1:88" ht="16.350000000000001" customHeight="1" x14ac:dyDescent="0.2">
      <c r="A83" s="3807" t="s">
        <v>109</v>
      </c>
      <c r="B83" s="1900" t="s">
        <v>110</v>
      </c>
      <c r="C83" s="27">
        <f>SUM(D83:E83)</f>
        <v>0</v>
      </c>
      <c r="D83" s="254">
        <f t="shared" ref="D83:E85" si="7">SUM(F83,H83,J83,L83,N83,P83,R83,T83,V83,X83,Z83,AB83,AD83,AF83,AH83)</f>
        <v>0</v>
      </c>
      <c r="E83" s="254">
        <f t="shared" si="7"/>
        <v>0</v>
      </c>
      <c r="F83" s="255"/>
      <c r="G83" s="256"/>
      <c r="H83" s="257"/>
      <c r="I83" s="256"/>
      <c r="J83" s="255"/>
      <c r="K83" s="258"/>
      <c r="L83" s="255"/>
      <c r="M83" s="258"/>
      <c r="N83" s="255"/>
      <c r="O83" s="258"/>
      <c r="P83" s="255"/>
      <c r="Q83" s="258"/>
      <c r="R83" s="255"/>
      <c r="S83" s="258"/>
      <c r="T83" s="255"/>
      <c r="U83" s="258"/>
      <c r="V83" s="255"/>
      <c r="W83" s="258"/>
      <c r="X83" s="255"/>
      <c r="Y83" s="258"/>
      <c r="Z83" s="255"/>
      <c r="AA83" s="258"/>
      <c r="AB83" s="255"/>
      <c r="AC83" s="258"/>
      <c r="AD83" s="255"/>
      <c r="AE83" s="258"/>
      <c r="AF83" s="255"/>
      <c r="AG83" s="258"/>
      <c r="AH83" s="255"/>
      <c r="AI83" s="259"/>
      <c r="AJ83" s="260"/>
      <c r="AK83" s="256"/>
      <c r="AL83" s="1899"/>
      <c r="AM83" s="1883"/>
      <c r="AN83" s="1866"/>
      <c r="AO83" s="1866"/>
      <c r="AP83" s="1866"/>
      <c r="AQ83" s="1866"/>
      <c r="AR83" s="1866"/>
      <c r="AS83" s="1728"/>
      <c r="AT83" s="1728"/>
      <c r="BX83" s="2"/>
      <c r="BY83" s="2"/>
      <c r="BZ83" s="3"/>
      <c r="CG83" s="40">
        <v>0</v>
      </c>
      <c r="CH83" s="40">
        <v>0</v>
      </c>
      <c r="CI83" s="40"/>
      <c r="CJ83" s="40"/>
    </row>
    <row r="84" spans="1:88" ht="25.35" customHeight="1" x14ac:dyDescent="0.2">
      <c r="A84" s="3807"/>
      <c r="B84" s="261" t="s">
        <v>111</v>
      </c>
      <c r="C84" s="77">
        <f>SUM(D84:E84)</f>
        <v>0</v>
      </c>
      <c r="D84" s="254">
        <f t="shared" si="7"/>
        <v>0</v>
      </c>
      <c r="E84" s="254">
        <f t="shared" si="7"/>
        <v>0</v>
      </c>
      <c r="F84" s="262"/>
      <c r="G84" s="263"/>
      <c r="H84" s="264"/>
      <c r="I84" s="263"/>
      <c r="J84" s="262"/>
      <c r="K84" s="265"/>
      <c r="L84" s="262"/>
      <c r="M84" s="265"/>
      <c r="N84" s="262"/>
      <c r="O84" s="265"/>
      <c r="P84" s="262"/>
      <c r="Q84" s="265"/>
      <c r="R84" s="262"/>
      <c r="S84" s="265"/>
      <c r="T84" s="262"/>
      <c r="U84" s="265"/>
      <c r="V84" s="262"/>
      <c r="W84" s="265"/>
      <c r="X84" s="262"/>
      <c r="Y84" s="265"/>
      <c r="Z84" s="262"/>
      <c r="AA84" s="265"/>
      <c r="AB84" s="262"/>
      <c r="AC84" s="265"/>
      <c r="AD84" s="262"/>
      <c r="AE84" s="265"/>
      <c r="AF84" s="262"/>
      <c r="AG84" s="265"/>
      <c r="AH84" s="262"/>
      <c r="AI84" s="266"/>
      <c r="AJ84" s="267"/>
      <c r="AK84" s="263"/>
      <c r="AL84" s="1899"/>
      <c r="AM84" s="1883"/>
      <c r="AN84" s="1866"/>
      <c r="AO84" s="1866"/>
      <c r="AP84" s="1866"/>
      <c r="AQ84" s="1866"/>
      <c r="AR84" s="1866"/>
      <c r="AS84" s="1728"/>
      <c r="AT84" s="1728"/>
      <c r="BX84" s="2"/>
      <c r="BY84" s="2"/>
      <c r="BZ84" s="3"/>
      <c r="CG84" s="40"/>
      <c r="CH84" s="40"/>
      <c r="CI84" s="40"/>
      <c r="CJ84" s="40"/>
    </row>
    <row r="85" spans="1:88" ht="16.350000000000001" customHeight="1" x14ac:dyDescent="0.2">
      <c r="A85" s="1814" t="s">
        <v>60</v>
      </c>
      <c r="B85" s="1901" t="s">
        <v>112</v>
      </c>
      <c r="C85" s="1815">
        <f>SUM(D85:E85)</f>
        <v>0</v>
      </c>
      <c r="D85" s="1816">
        <f t="shared" si="7"/>
        <v>0</v>
      </c>
      <c r="E85" s="1898">
        <f t="shared" si="7"/>
        <v>0</v>
      </c>
      <c r="F85" s="1902"/>
      <c r="G85" s="1903"/>
      <c r="H85" s="1904"/>
      <c r="I85" s="1903"/>
      <c r="J85" s="1902"/>
      <c r="K85" s="1905"/>
      <c r="L85" s="1902"/>
      <c r="M85" s="1905"/>
      <c r="N85" s="1902"/>
      <c r="O85" s="1905"/>
      <c r="P85" s="1902"/>
      <c r="Q85" s="1905"/>
      <c r="R85" s="1902"/>
      <c r="S85" s="1905"/>
      <c r="T85" s="1902"/>
      <c r="U85" s="1905"/>
      <c r="V85" s="1902"/>
      <c r="W85" s="1905"/>
      <c r="X85" s="1902"/>
      <c r="Y85" s="1905"/>
      <c r="Z85" s="1902"/>
      <c r="AA85" s="1905"/>
      <c r="AB85" s="1902"/>
      <c r="AC85" s="1905"/>
      <c r="AD85" s="1902"/>
      <c r="AE85" s="1905"/>
      <c r="AF85" s="1902"/>
      <c r="AG85" s="1905"/>
      <c r="AH85" s="1902"/>
      <c r="AI85" s="1906"/>
      <c r="AJ85" s="1907"/>
      <c r="AK85" s="1903"/>
      <c r="AL85" s="1899"/>
      <c r="AM85" s="1883"/>
      <c r="AN85" s="1866"/>
      <c r="AO85" s="1866"/>
      <c r="AP85" s="1866"/>
      <c r="AQ85" s="1866"/>
      <c r="AR85" s="1866"/>
      <c r="AS85" s="1728"/>
      <c r="AT85" s="1728"/>
      <c r="BX85" s="2"/>
      <c r="BY85" s="2"/>
      <c r="BZ85" s="3"/>
      <c r="CG85" s="40"/>
      <c r="CH85" s="40"/>
      <c r="CI85" s="40"/>
      <c r="CJ85" s="40"/>
    </row>
    <row r="86" spans="1:88" ht="31.35" customHeight="1" x14ac:dyDescent="0.2">
      <c r="A86" s="9" t="s">
        <v>113</v>
      </c>
      <c r="B86" s="6"/>
      <c r="C86" s="128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233"/>
      <c r="R86" s="233"/>
      <c r="S86" s="233"/>
      <c r="T86" s="233"/>
      <c r="U86" s="233"/>
      <c r="V86" s="233"/>
      <c r="W86" s="6"/>
      <c r="X86" s="233"/>
      <c r="Y86" s="233"/>
      <c r="Z86" s="1704"/>
      <c r="AA86" s="234"/>
      <c r="AB86" s="1705"/>
      <c r="AC86" s="1705"/>
      <c r="AD86" s="1705"/>
      <c r="AE86" s="1705"/>
      <c r="AF86" s="1705"/>
      <c r="AG86" s="1728"/>
      <c r="AH86" s="128"/>
      <c r="AI86" s="1866"/>
      <c r="AJ86" s="1866"/>
      <c r="AK86" s="1866"/>
      <c r="AL86" s="1866"/>
      <c r="AM86" s="1866"/>
      <c r="AN86" s="1866"/>
      <c r="AO86" s="1866"/>
      <c r="AP86" s="1866"/>
      <c r="AQ86" s="1728"/>
      <c r="AR86" s="1728"/>
      <c r="CG86" s="40"/>
      <c r="CH86" s="40"/>
      <c r="CI86" s="40"/>
      <c r="CJ86" s="40"/>
    </row>
    <row r="87" spans="1:88" ht="16.350000000000001" customHeight="1" x14ac:dyDescent="0.2">
      <c r="A87" s="3807" t="s">
        <v>96</v>
      </c>
      <c r="B87" s="3797" t="s">
        <v>32</v>
      </c>
      <c r="C87" s="3797" t="s">
        <v>114</v>
      </c>
      <c r="D87" s="3808" t="s">
        <v>115</v>
      </c>
      <c r="E87" s="3758" t="s">
        <v>116</v>
      </c>
      <c r="F87" s="3797" t="s">
        <v>117</v>
      </c>
      <c r="G87" s="6"/>
      <c r="H87" s="1883"/>
      <c r="I87" s="1883"/>
      <c r="J87" s="1883"/>
      <c r="K87" s="1883"/>
      <c r="L87" s="1883"/>
      <c r="M87" s="1883"/>
      <c r="N87" s="1883"/>
      <c r="O87" s="1883"/>
      <c r="P87" s="1727"/>
      <c r="Q87" s="1727"/>
      <c r="R87" s="1727"/>
      <c r="S87" s="1727"/>
      <c r="T87" s="1727"/>
      <c r="U87" s="1727"/>
      <c r="V87" s="1727"/>
      <c r="W87" s="1883"/>
      <c r="X87" s="1727"/>
      <c r="Y87" s="1728"/>
      <c r="Z87" s="1728"/>
      <c r="AA87" s="1728"/>
      <c r="AB87" s="1728"/>
      <c r="AC87" s="1728"/>
      <c r="AD87" s="1728"/>
      <c r="AE87" s="1728"/>
      <c r="AF87" s="1728"/>
      <c r="AG87" s="1728"/>
      <c r="AH87" s="1866"/>
      <c r="AI87" s="1866"/>
      <c r="AJ87" s="1866"/>
      <c r="AK87" s="1866"/>
      <c r="AL87" s="1866"/>
      <c r="AM87" s="1866"/>
      <c r="AN87" s="1866"/>
      <c r="AO87" s="1866"/>
      <c r="AP87" s="1866"/>
      <c r="AQ87" s="1728"/>
      <c r="AR87" s="1728"/>
      <c r="CG87" s="40"/>
      <c r="CH87" s="40"/>
      <c r="CI87" s="40"/>
      <c r="CJ87" s="40"/>
    </row>
    <row r="88" spans="1:88" ht="45.75" customHeight="1" x14ac:dyDescent="0.2">
      <c r="A88" s="3807"/>
      <c r="B88" s="3797"/>
      <c r="C88" s="3797"/>
      <c r="D88" s="3808"/>
      <c r="E88" s="3758"/>
      <c r="F88" s="3797"/>
      <c r="G88" s="6"/>
      <c r="H88" s="1883"/>
      <c r="I88" s="1883"/>
      <c r="J88" s="1883"/>
      <c r="K88" s="1883"/>
      <c r="L88" s="1883"/>
      <c r="M88" s="1883"/>
      <c r="N88" s="1883"/>
      <c r="O88" s="1883"/>
      <c r="P88" s="1727"/>
      <c r="Q88" s="1727"/>
      <c r="R88" s="1727"/>
      <c r="S88" s="1727"/>
      <c r="T88" s="1727"/>
      <c r="U88" s="1727"/>
      <c r="V88" s="1727"/>
      <c r="W88" s="1883"/>
      <c r="X88" s="1727"/>
      <c r="Y88" s="1728"/>
      <c r="Z88" s="1728"/>
      <c r="AA88" s="1728"/>
      <c r="AB88" s="1728"/>
      <c r="AC88" s="1728"/>
      <c r="AD88" s="1728"/>
      <c r="AE88" s="1728"/>
      <c r="AF88" s="1728"/>
      <c r="AG88" s="1728"/>
      <c r="AH88" s="1866"/>
      <c r="AI88" s="1866"/>
      <c r="AJ88" s="1866"/>
      <c r="AK88" s="1866"/>
      <c r="AL88" s="1866"/>
      <c r="AM88" s="1866"/>
      <c r="AN88" s="1866"/>
      <c r="AO88" s="1866"/>
      <c r="AP88" s="1866"/>
      <c r="AQ88" s="1728"/>
      <c r="AR88" s="1728"/>
      <c r="CG88" s="40"/>
      <c r="CH88" s="40"/>
      <c r="CI88" s="40"/>
      <c r="CJ88" s="40"/>
    </row>
    <row r="89" spans="1:88" ht="16.350000000000001" customHeight="1" x14ac:dyDescent="0.2">
      <c r="A89" s="3798" t="s">
        <v>118</v>
      </c>
      <c r="B89" s="3799"/>
      <c r="C89" s="3799"/>
      <c r="D89" s="3799"/>
      <c r="E89" s="3799"/>
      <c r="F89" s="3800"/>
      <c r="G89" s="6"/>
      <c r="H89" s="1883"/>
      <c r="I89" s="1883"/>
      <c r="J89" s="1883"/>
      <c r="K89" s="1883"/>
      <c r="L89" s="1883"/>
      <c r="M89" s="1883"/>
      <c r="N89" s="1883"/>
      <c r="O89" s="1883"/>
      <c r="P89" s="1727"/>
      <c r="Q89" s="1727"/>
      <c r="R89" s="1727"/>
      <c r="S89" s="1727"/>
      <c r="T89" s="1727"/>
      <c r="U89" s="1727"/>
      <c r="V89" s="1727"/>
      <c r="W89" s="1883"/>
      <c r="X89" s="1727"/>
      <c r="Y89" s="1728"/>
      <c r="Z89" s="1728"/>
      <c r="AA89" s="1728"/>
      <c r="AB89" s="1728"/>
      <c r="AC89" s="1728"/>
      <c r="AD89" s="1728"/>
      <c r="AE89" s="1728"/>
      <c r="AF89" s="1728"/>
      <c r="AG89" s="1728"/>
      <c r="AH89" s="1866"/>
      <c r="AI89" s="1866"/>
      <c r="AJ89" s="1866"/>
      <c r="AK89" s="1866"/>
      <c r="AL89" s="1866"/>
      <c r="AM89" s="1866"/>
      <c r="AN89" s="1866"/>
      <c r="AO89" s="1866"/>
      <c r="AP89" s="1866"/>
      <c r="AQ89" s="1728"/>
      <c r="AR89" s="1728"/>
      <c r="CG89" s="40"/>
      <c r="CH89" s="40"/>
      <c r="CI89" s="40"/>
      <c r="CJ89" s="40"/>
    </row>
    <row r="90" spans="1:88" ht="16.350000000000001" customHeight="1" x14ac:dyDescent="0.2">
      <c r="A90" s="1908" t="s">
        <v>119</v>
      </c>
      <c r="B90" s="1909">
        <f>SUM(C90:D90)</f>
        <v>341</v>
      </c>
      <c r="C90" s="1910">
        <v>57</v>
      </c>
      <c r="D90" s="1911">
        <v>284</v>
      </c>
      <c r="E90" s="1821">
        <v>341</v>
      </c>
      <c r="F90" s="1910"/>
      <c r="G90" s="6"/>
      <c r="H90" s="1883"/>
      <c r="I90" s="1883"/>
      <c r="J90" s="1883"/>
      <c r="K90" s="1883"/>
      <c r="L90" s="1883"/>
      <c r="M90" s="1883"/>
      <c r="N90" s="1883"/>
      <c r="O90" s="1883"/>
      <c r="P90" s="1727"/>
      <c r="Q90" s="1727"/>
      <c r="R90" s="1727"/>
      <c r="S90" s="1727"/>
      <c r="T90" s="1727"/>
      <c r="U90" s="1727"/>
      <c r="V90" s="1727"/>
      <c r="W90" s="1883"/>
      <c r="X90" s="1727"/>
      <c r="Y90" s="1728"/>
      <c r="Z90" s="1728"/>
      <c r="AA90" s="1728"/>
      <c r="AB90" s="1728"/>
      <c r="AC90" s="1728"/>
      <c r="AD90" s="1728"/>
      <c r="AE90" s="1728"/>
      <c r="AF90" s="1728"/>
      <c r="AG90" s="1728"/>
      <c r="AH90" s="1866"/>
      <c r="AI90" s="1866"/>
      <c r="AJ90" s="1866"/>
      <c r="AK90" s="1866"/>
      <c r="AL90" s="1866"/>
      <c r="AM90" s="1866"/>
      <c r="AN90" s="1866"/>
      <c r="AO90" s="1866"/>
      <c r="AP90" s="1866"/>
      <c r="AQ90" s="1728"/>
      <c r="AR90" s="1728"/>
      <c r="CG90" s="40"/>
      <c r="CH90" s="40"/>
      <c r="CI90" s="40"/>
      <c r="CJ90" s="40"/>
    </row>
    <row r="91" spans="1:88" ht="16.350000000000001" customHeight="1" x14ac:dyDescent="0.2">
      <c r="A91" s="281" t="s">
        <v>120</v>
      </c>
      <c r="B91" s="261">
        <f>SUM(C91:D91)</f>
        <v>0</v>
      </c>
      <c r="C91" s="161"/>
      <c r="D91" s="282"/>
      <c r="E91" s="46"/>
      <c r="F91" s="161"/>
      <c r="G91" s="6"/>
      <c r="H91" s="1883"/>
      <c r="I91" s="1883"/>
      <c r="J91" s="1883"/>
      <c r="K91" s="1883"/>
      <c r="L91" s="1883"/>
      <c r="M91" s="1883"/>
      <c r="N91" s="1883"/>
      <c r="O91" s="1883"/>
      <c r="P91" s="1727"/>
      <c r="Q91" s="1727"/>
      <c r="R91" s="1727"/>
      <c r="S91" s="1727"/>
      <c r="T91" s="1727"/>
      <c r="U91" s="1727"/>
      <c r="V91" s="1727"/>
      <c r="W91" s="1883"/>
      <c r="X91" s="1727"/>
      <c r="Y91" s="1728"/>
      <c r="Z91" s="1728"/>
      <c r="AA91" s="1728"/>
      <c r="AB91" s="1728"/>
      <c r="AC91" s="1728"/>
      <c r="AD91" s="1728"/>
      <c r="AE91" s="1728"/>
      <c r="AF91" s="1728"/>
      <c r="AG91" s="1728"/>
      <c r="AH91" s="1866"/>
      <c r="AI91" s="1866"/>
      <c r="AJ91" s="1866"/>
      <c r="AK91" s="1866"/>
      <c r="AL91" s="1866"/>
      <c r="AM91" s="1866"/>
      <c r="AN91" s="1866"/>
      <c r="AO91" s="1866"/>
      <c r="AP91" s="1866"/>
      <c r="AQ91" s="1728"/>
      <c r="AR91" s="1728"/>
      <c r="CG91" s="40"/>
      <c r="CH91" s="40"/>
      <c r="CI91" s="40"/>
      <c r="CJ91" s="40"/>
    </row>
    <row r="92" spans="1:88" ht="16.350000000000001" customHeight="1" x14ac:dyDescent="0.2">
      <c r="A92" s="281" t="s">
        <v>121</v>
      </c>
      <c r="B92" s="261">
        <f>SUM(C92:D92)</f>
        <v>0</v>
      </c>
      <c r="C92" s="161"/>
      <c r="D92" s="282"/>
      <c r="E92" s="46"/>
      <c r="F92" s="161"/>
      <c r="G92" s="6"/>
      <c r="H92" s="1883"/>
      <c r="I92" s="1883"/>
      <c r="J92" s="1883"/>
      <c r="K92" s="1883"/>
      <c r="L92" s="1883"/>
      <c r="M92" s="1883"/>
      <c r="N92" s="1883"/>
      <c r="O92" s="1883"/>
      <c r="P92" s="1727"/>
      <c r="Q92" s="1727"/>
      <c r="R92" s="1727"/>
      <c r="S92" s="1727"/>
      <c r="T92" s="1727"/>
      <c r="U92" s="1727"/>
      <c r="V92" s="1727"/>
      <c r="W92" s="1883"/>
      <c r="X92" s="1727"/>
      <c r="Y92" s="1728"/>
      <c r="Z92" s="1728"/>
      <c r="AA92" s="1728"/>
      <c r="AB92" s="1728"/>
      <c r="AC92" s="1728"/>
      <c r="AD92" s="1728"/>
      <c r="AE92" s="1728"/>
      <c r="AF92" s="1728"/>
      <c r="AG92" s="1728"/>
      <c r="AH92" s="1866"/>
      <c r="AI92" s="1866"/>
      <c r="AJ92" s="1866"/>
      <c r="AK92" s="1866"/>
      <c r="AL92" s="1866"/>
      <c r="AM92" s="1866"/>
      <c r="AN92" s="1866"/>
      <c r="AO92" s="1866"/>
      <c r="AP92" s="1866"/>
      <c r="AQ92" s="1728"/>
      <c r="AR92" s="1728"/>
      <c r="CG92" s="40"/>
      <c r="CH92" s="40"/>
      <c r="CI92" s="40"/>
      <c r="CJ92" s="40"/>
    </row>
    <row r="93" spans="1:88" ht="16.350000000000001" customHeight="1" x14ac:dyDescent="0.2">
      <c r="A93" s="281" t="s">
        <v>122</v>
      </c>
      <c r="B93" s="261">
        <f>SUM(C93:D93)</f>
        <v>0</v>
      </c>
      <c r="C93" s="161"/>
      <c r="D93" s="282"/>
      <c r="E93" s="46"/>
      <c r="F93" s="161"/>
      <c r="G93" s="6"/>
      <c r="H93" s="1883"/>
      <c r="I93" s="1883"/>
      <c r="J93" s="1883"/>
      <c r="K93" s="1883"/>
      <c r="L93" s="1883"/>
      <c r="M93" s="1883"/>
      <c r="N93" s="1883"/>
      <c r="O93" s="1883"/>
      <c r="P93" s="1727"/>
      <c r="Q93" s="1727"/>
      <c r="R93" s="1727"/>
      <c r="S93" s="1727"/>
      <c r="T93" s="1727"/>
      <c r="U93" s="1727"/>
      <c r="V93" s="1727"/>
      <c r="W93" s="1883"/>
      <c r="X93" s="1727"/>
      <c r="Y93" s="1728"/>
      <c r="Z93" s="1728"/>
      <c r="AA93" s="1728"/>
      <c r="AB93" s="1728"/>
      <c r="AC93" s="1728"/>
      <c r="AD93" s="1728"/>
      <c r="AE93" s="1728"/>
      <c r="AF93" s="1728"/>
      <c r="AG93" s="1728"/>
      <c r="AH93" s="1866"/>
      <c r="AI93" s="1866"/>
      <c r="AJ93" s="1866"/>
      <c r="AK93" s="1866"/>
      <c r="AL93" s="1866"/>
      <c r="AM93" s="1866"/>
      <c r="AN93" s="1866"/>
      <c r="AO93" s="1866"/>
      <c r="AP93" s="1866"/>
      <c r="AQ93" s="1728"/>
      <c r="AR93" s="1728"/>
      <c r="CG93" s="40"/>
      <c r="CH93" s="40"/>
      <c r="CI93" s="40"/>
      <c r="CJ93" s="40"/>
    </row>
    <row r="94" spans="1:88" ht="16.350000000000001" customHeight="1" x14ac:dyDescent="0.2">
      <c r="A94" s="283" t="s">
        <v>123</v>
      </c>
      <c r="B94" s="284">
        <f>SUM(C94:D94)</f>
        <v>26</v>
      </c>
      <c r="C94" s="285"/>
      <c r="D94" s="1713">
        <v>26</v>
      </c>
      <c r="E94" s="190">
        <v>26</v>
      </c>
      <c r="F94" s="285"/>
      <c r="G94" s="6"/>
      <c r="H94" s="1883"/>
      <c r="I94" s="1883"/>
      <c r="J94" s="1883"/>
      <c r="K94" s="1883"/>
      <c r="L94" s="1883"/>
      <c r="M94" s="1883"/>
      <c r="N94" s="1883"/>
      <c r="O94" s="1883"/>
      <c r="P94" s="1727"/>
      <c r="Q94" s="1727"/>
      <c r="R94" s="1727"/>
      <c r="S94" s="1727"/>
      <c r="T94" s="1727"/>
      <c r="U94" s="1727"/>
      <c r="V94" s="1727"/>
      <c r="W94" s="1883"/>
      <c r="X94" s="1727"/>
      <c r="Y94" s="1728"/>
      <c r="Z94" s="1728"/>
      <c r="AA94" s="1728"/>
      <c r="AB94" s="1728"/>
      <c r="AC94" s="1728"/>
      <c r="AD94" s="1728"/>
      <c r="AE94" s="1728"/>
      <c r="AF94" s="1728"/>
      <c r="AG94" s="1728"/>
      <c r="AH94" s="1866"/>
      <c r="AI94" s="1866"/>
      <c r="AJ94" s="1866"/>
      <c r="AK94" s="1866"/>
      <c r="AL94" s="1866"/>
      <c r="AM94" s="1866"/>
      <c r="AN94" s="1866"/>
      <c r="AO94" s="1866"/>
      <c r="AP94" s="1866"/>
      <c r="AQ94" s="1728"/>
      <c r="AR94" s="1728"/>
      <c r="CG94" s="40"/>
      <c r="CH94" s="40"/>
      <c r="CI94" s="40"/>
      <c r="CJ94" s="40"/>
    </row>
    <row r="95" spans="1:88" ht="16.350000000000001" customHeight="1" x14ac:dyDescent="0.2">
      <c r="A95" s="3798" t="s">
        <v>124</v>
      </c>
      <c r="B95" s="3799"/>
      <c r="C95" s="3799"/>
      <c r="D95" s="3799"/>
      <c r="E95" s="3799"/>
      <c r="F95" s="3800"/>
      <c r="G95" s="6"/>
      <c r="H95" s="1883"/>
      <c r="I95" s="1883"/>
      <c r="J95" s="1883"/>
      <c r="K95" s="1883"/>
      <c r="L95" s="1883"/>
      <c r="M95" s="1883"/>
      <c r="N95" s="1883"/>
      <c r="O95" s="1883"/>
      <c r="P95" s="1727"/>
      <c r="Q95" s="1727"/>
      <c r="R95" s="1727"/>
      <c r="S95" s="1727"/>
      <c r="T95" s="1727"/>
      <c r="U95" s="1727"/>
      <c r="V95" s="1727"/>
      <c r="W95" s="1883"/>
      <c r="X95" s="1727"/>
      <c r="Y95" s="1728"/>
      <c r="Z95" s="1728"/>
      <c r="AA95" s="1728"/>
      <c r="AB95" s="1728"/>
      <c r="AC95" s="1728"/>
      <c r="AD95" s="1728"/>
      <c r="AE95" s="1728"/>
      <c r="AF95" s="1728"/>
      <c r="AG95" s="1728"/>
      <c r="AH95" s="1866"/>
      <c r="AI95" s="1866"/>
      <c r="AJ95" s="1866"/>
      <c r="AK95" s="1866"/>
      <c r="AL95" s="1866"/>
      <c r="AM95" s="1866"/>
      <c r="AN95" s="1866"/>
      <c r="AO95" s="1866"/>
      <c r="AP95" s="1866"/>
      <c r="AQ95" s="1728"/>
      <c r="AR95" s="1728"/>
      <c r="CG95" s="40"/>
      <c r="CH95" s="40"/>
      <c r="CI95" s="40"/>
      <c r="CJ95" s="40"/>
    </row>
    <row r="96" spans="1:88" ht="16.350000000000001" customHeight="1" x14ac:dyDescent="0.2">
      <c r="A96" s="1874" t="s">
        <v>125</v>
      </c>
      <c r="B96" s="1912">
        <f>SUM(C96:D96)</f>
        <v>1</v>
      </c>
      <c r="C96" s="1910"/>
      <c r="D96" s="1911">
        <v>1</v>
      </c>
      <c r="E96" s="1821">
        <v>1</v>
      </c>
      <c r="F96" s="1910"/>
      <c r="G96" s="6"/>
      <c r="H96" s="1883"/>
      <c r="I96" s="1883"/>
      <c r="J96" s="1883"/>
      <c r="K96" s="1883"/>
      <c r="L96" s="1883"/>
      <c r="M96" s="1883"/>
      <c r="N96" s="1883"/>
      <c r="O96" s="1883"/>
      <c r="P96" s="1727"/>
      <c r="Q96" s="1727"/>
      <c r="R96" s="1727"/>
      <c r="S96" s="1727"/>
      <c r="T96" s="1727"/>
      <c r="U96" s="1727"/>
      <c r="V96" s="1727"/>
      <c r="W96" s="1883"/>
      <c r="X96" s="1727"/>
      <c r="Y96" s="1728"/>
      <c r="Z96" s="1728"/>
      <c r="AA96" s="1728"/>
      <c r="AB96" s="1728"/>
      <c r="AC96" s="1728"/>
      <c r="AD96" s="1728"/>
      <c r="AE96" s="1728"/>
      <c r="AF96" s="1728"/>
      <c r="AG96" s="1728"/>
      <c r="AH96" s="1728"/>
      <c r="AI96" s="1728"/>
      <c r="AJ96" s="1728"/>
      <c r="AK96" s="1728"/>
      <c r="AL96" s="1728"/>
      <c r="AM96" s="1728"/>
      <c r="AN96" s="1728"/>
      <c r="AO96" s="1728"/>
      <c r="AP96" s="1728"/>
      <c r="AQ96" s="1728"/>
      <c r="AR96" s="1728"/>
      <c r="CG96" s="40"/>
      <c r="CH96" s="40"/>
      <c r="CI96" s="40"/>
      <c r="CJ96" s="40"/>
    </row>
    <row r="97" spans="1:104" ht="16.350000000000001" customHeight="1" x14ac:dyDescent="0.2">
      <c r="A97" s="288" t="s">
        <v>126</v>
      </c>
      <c r="B97" s="289">
        <f>SUM(C97:D97)</f>
        <v>7</v>
      </c>
      <c r="C97" s="161"/>
      <c r="D97" s="282">
        <v>7</v>
      </c>
      <c r="E97" s="46">
        <v>7</v>
      </c>
      <c r="F97" s="161"/>
      <c r="G97" s="6"/>
      <c r="H97" s="1883"/>
      <c r="I97" s="1883"/>
      <c r="J97" s="1883"/>
      <c r="K97" s="1883"/>
      <c r="L97" s="1883"/>
      <c r="M97" s="1883"/>
      <c r="N97" s="1883"/>
      <c r="O97" s="1883"/>
      <c r="P97" s="1727"/>
      <c r="Q97" s="1727"/>
      <c r="R97" s="1727"/>
      <c r="S97" s="1727"/>
      <c r="T97" s="1727"/>
      <c r="U97" s="1727"/>
      <c r="V97" s="1727"/>
      <c r="W97" s="1883"/>
      <c r="X97" s="1727"/>
      <c r="Y97" s="1728"/>
      <c r="Z97" s="1728"/>
      <c r="AA97" s="1728"/>
      <c r="AB97" s="1728"/>
      <c r="AC97" s="1728"/>
      <c r="AD97" s="1728"/>
      <c r="AE97" s="1728"/>
      <c r="AF97" s="1728"/>
      <c r="AG97" s="1728"/>
      <c r="AH97" s="1728"/>
      <c r="AI97" s="1728"/>
      <c r="AJ97" s="1728"/>
      <c r="AK97" s="1728"/>
      <c r="AL97" s="1728"/>
      <c r="AM97" s="1728"/>
      <c r="AN97" s="1728"/>
      <c r="AO97" s="1728"/>
      <c r="AP97" s="1728"/>
      <c r="AQ97" s="1728"/>
      <c r="AR97" s="1728"/>
      <c r="CG97" s="40"/>
      <c r="CH97" s="40"/>
      <c r="CI97" s="40"/>
      <c r="CJ97" s="40"/>
    </row>
    <row r="98" spans="1:104" ht="24.75" customHeight="1" x14ac:dyDescent="0.2">
      <c r="A98" s="1638" t="s">
        <v>127</v>
      </c>
      <c r="B98" s="290">
        <f>SUM(C98:D98)</f>
        <v>2</v>
      </c>
      <c r="C98" s="1716"/>
      <c r="D98" s="1713">
        <v>2</v>
      </c>
      <c r="E98" s="1641">
        <v>2</v>
      </c>
      <c r="F98" s="1716"/>
      <c r="G98" s="6"/>
      <c r="H98" s="1883"/>
      <c r="I98" s="1883"/>
      <c r="J98" s="1883"/>
      <c r="K98" s="1883"/>
      <c r="L98" s="1883"/>
      <c r="M98" s="1883"/>
      <c r="N98" s="1883"/>
      <c r="O98" s="1883"/>
      <c r="P98" s="1727"/>
      <c r="Q98" s="1727"/>
      <c r="R98" s="1727"/>
      <c r="S98" s="1727"/>
      <c r="T98" s="1727"/>
      <c r="U98" s="1727"/>
      <c r="V98" s="1727"/>
      <c r="W98" s="1883"/>
      <c r="X98" s="1727"/>
      <c r="Y98" s="1728"/>
      <c r="Z98" s="1728"/>
      <c r="AA98" s="1728"/>
      <c r="AB98" s="1728"/>
      <c r="AC98" s="1728"/>
      <c r="AD98" s="1728"/>
      <c r="AE98" s="1728"/>
      <c r="AF98" s="1728"/>
      <c r="AG98" s="1728"/>
      <c r="AH98" s="1728"/>
      <c r="AI98" s="1728"/>
      <c r="AJ98" s="1728"/>
      <c r="AK98" s="1728"/>
      <c r="AL98" s="1728"/>
      <c r="AM98" s="1728"/>
      <c r="AN98" s="1728"/>
      <c r="AO98" s="1728"/>
      <c r="AP98" s="1728"/>
      <c r="AQ98" s="1728"/>
      <c r="AR98" s="1728"/>
      <c r="CG98" s="40"/>
      <c r="CH98" s="40"/>
      <c r="CI98" s="40"/>
      <c r="CJ98" s="40"/>
    </row>
    <row r="99" spans="1:104" s="8" customFormat="1" ht="31.35" customHeight="1" x14ac:dyDescent="0.2">
      <c r="A99" s="3032" t="s">
        <v>128</v>
      </c>
      <c r="B99" s="3032"/>
      <c r="C99" s="3032"/>
      <c r="D99" s="3032"/>
      <c r="E99" s="3032"/>
      <c r="F99" s="3032"/>
      <c r="G99" s="1875"/>
      <c r="H99" s="1875"/>
      <c r="I99" s="1875"/>
      <c r="J99" s="1875"/>
      <c r="K99" s="1875"/>
      <c r="L99" s="1875"/>
      <c r="M99" s="1875"/>
      <c r="N99" s="1875"/>
      <c r="O99" s="1875"/>
      <c r="P99" s="1875"/>
      <c r="Q99" s="1913"/>
      <c r="R99" s="1913"/>
      <c r="S99" s="1913"/>
      <c r="T99" s="1913"/>
      <c r="U99" s="1913"/>
      <c r="V99" s="1913"/>
      <c r="W99" s="1875"/>
      <c r="X99" s="1913"/>
      <c r="Y99" s="1913"/>
      <c r="Z99" s="1913"/>
      <c r="AA99" s="1913"/>
      <c r="AB99" s="1913"/>
      <c r="AC99" s="1913"/>
      <c r="AD99" s="1913"/>
      <c r="AE99" s="1913"/>
      <c r="AF99" s="1913"/>
      <c r="AG99" s="1913"/>
      <c r="AH99" s="1913"/>
      <c r="AI99" s="1913"/>
      <c r="AJ99" s="1913"/>
      <c r="AK99" s="1913"/>
      <c r="AL99" s="1913"/>
      <c r="AM99" s="1913"/>
      <c r="AN99" s="1913"/>
      <c r="AO99" s="1913"/>
      <c r="AP99" s="1913"/>
      <c r="AQ99" s="1913"/>
      <c r="AR99" s="1913"/>
      <c r="BX99" s="4"/>
      <c r="BY99" s="4"/>
      <c r="BZ99" s="4"/>
      <c r="CA99" s="5"/>
      <c r="CB99" s="5"/>
      <c r="CC99" s="5"/>
      <c r="CD99" s="5"/>
      <c r="CE99" s="5"/>
      <c r="CF99" s="5"/>
      <c r="CG99" s="40"/>
      <c r="CH99" s="40"/>
      <c r="CI99" s="40"/>
      <c r="CJ99" s="40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4"/>
    </row>
    <row r="100" spans="1:104" ht="16.350000000000001" customHeight="1" x14ac:dyDescent="0.2">
      <c r="A100" s="3801" t="s">
        <v>129</v>
      </c>
      <c r="B100" s="3802" t="s">
        <v>130</v>
      </c>
      <c r="C100" s="3803"/>
      <c r="D100" s="3803"/>
      <c r="E100" s="3804"/>
      <c r="F100" s="3802" t="s">
        <v>131</v>
      </c>
      <c r="G100" s="3803"/>
      <c r="H100" s="3803"/>
      <c r="I100" s="3804"/>
      <c r="J100" s="3786" t="s">
        <v>132</v>
      </c>
      <c r="K100" s="3788" t="s">
        <v>133</v>
      </c>
      <c r="L100" s="3789"/>
      <c r="M100" s="3788" t="s">
        <v>134</v>
      </c>
      <c r="N100" s="3789"/>
      <c r="O100" s="6"/>
      <c r="P100" s="233"/>
      <c r="Q100" s="233"/>
      <c r="R100" s="233"/>
      <c r="S100" s="233"/>
      <c r="T100" s="233"/>
      <c r="U100" s="233"/>
      <c r="V100" s="6"/>
      <c r="W100" s="233"/>
      <c r="X100" s="1718"/>
      <c r="Y100" s="1675"/>
      <c r="Z100" s="1675"/>
      <c r="AA100" s="1675"/>
      <c r="AB100" s="1675"/>
      <c r="AC100" s="1675"/>
      <c r="AD100" s="1675"/>
      <c r="AE100" s="1675"/>
      <c r="AF100" s="1675"/>
      <c r="AG100" s="1675"/>
      <c r="AH100" s="1675"/>
      <c r="AI100" s="1728"/>
      <c r="AJ100" s="1728"/>
      <c r="AK100" s="1728"/>
      <c r="AL100" s="1728"/>
      <c r="AM100" s="1728"/>
      <c r="AN100" s="1728"/>
      <c r="AO100" s="1728"/>
      <c r="AP100" s="1728"/>
      <c r="AQ100" s="1728"/>
      <c r="AR100" s="1728"/>
      <c r="CG100" s="40"/>
      <c r="CH100" s="40"/>
      <c r="CI100" s="40"/>
      <c r="CJ100" s="40"/>
    </row>
    <row r="101" spans="1:104" ht="39" customHeight="1" x14ac:dyDescent="0.2">
      <c r="A101" s="2937"/>
      <c r="B101" s="3805"/>
      <c r="C101" s="3039"/>
      <c r="D101" s="3039"/>
      <c r="E101" s="3806"/>
      <c r="F101" s="2945"/>
      <c r="G101" s="2946"/>
      <c r="H101" s="2946"/>
      <c r="I101" s="2947"/>
      <c r="J101" s="2918"/>
      <c r="K101" s="3790"/>
      <c r="L101" s="3791"/>
      <c r="M101" s="3790"/>
      <c r="N101" s="3791"/>
      <c r="O101" s="6"/>
      <c r="P101" s="233"/>
      <c r="Q101" s="233"/>
      <c r="R101" s="233"/>
      <c r="S101" s="233"/>
      <c r="T101" s="233"/>
      <c r="U101" s="233"/>
      <c r="V101" s="6"/>
      <c r="W101" s="233"/>
      <c r="X101" s="1727"/>
      <c r="Y101" s="1728"/>
      <c r="Z101" s="1728"/>
      <c r="AA101" s="1728"/>
      <c r="AB101" s="1728"/>
      <c r="AC101" s="1728"/>
      <c r="AD101" s="1728"/>
      <c r="AE101" s="1728"/>
      <c r="AF101" s="1728"/>
      <c r="AG101" s="1728"/>
      <c r="AH101" s="1728"/>
      <c r="AI101" s="1728"/>
      <c r="AJ101" s="1728"/>
      <c r="AK101" s="1728"/>
      <c r="AL101" s="1728"/>
      <c r="AM101" s="1728"/>
      <c r="AN101" s="1728"/>
      <c r="AO101" s="1728"/>
      <c r="AP101" s="1728"/>
      <c r="AQ101" s="1728"/>
      <c r="AR101" s="1728"/>
      <c r="CG101" s="40"/>
      <c r="CH101" s="40"/>
      <c r="CI101" s="40"/>
      <c r="CJ101" s="40"/>
    </row>
    <row r="102" spans="1:104" ht="40.5" customHeight="1" x14ac:dyDescent="0.2">
      <c r="A102" s="3793"/>
      <c r="B102" s="1914" t="s">
        <v>135</v>
      </c>
      <c r="C102" s="1915" t="s">
        <v>136</v>
      </c>
      <c r="D102" s="1916" t="s">
        <v>137</v>
      </c>
      <c r="E102" s="1917" t="s">
        <v>138</v>
      </c>
      <c r="F102" s="1918" t="s">
        <v>139</v>
      </c>
      <c r="G102" s="1919" t="s">
        <v>140</v>
      </c>
      <c r="H102" s="1919" t="s">
        <v>137</v>
      </c>
      <c r="I102" s="1917" t="s">
        <v>138</v>
      </c>
      <c r="J102" s="3787"/>
      <c r="K102" s="1914" t="s">
        <v>135</v>
      </c>
      <c r="L102" s="1920" t="s">
        <v>136</v>
      </c>
      <c r="M102" s="1914" t="s">
        <v>139</v>
      </c>
      <c r="N102" s="1920" t="s">
        <v>141</v>
      </c>
      <c r="O102" s="6"/>
      <c r="P102" s="233"/>
      <c r="Q102" s="233"/>
      <c r="R102" s="233"/>
      <c r="S102" s="233"/>
      <c r="T102" s="233"/>
      <c r="U102" s="233"/>
      <c r="V102" s="6"/>
      <c r="W102" s="233"/>
      <c r="X102" s="1921"/>
      <c r="Y102" s="1922"/>
      <c r="Z102" s="1922"/>
      <c r="AA102" s="1922"/>
      <c r="AB102" s="1922"/>
      <c r="AC102" s="1922"/>
      <c r="AD102" s="1922"/>
      <c r="AE102" s="1922"/>
      <c r="AF102" s="1922"/>
      <c r="AG102" s="1922"/>
      <c r="AH102" s="1922"/>
      <c r="AI102" s="1922"/>
      <c r="AJ102" s="1922"/>
      <c r="AK102" s="1922"/>
      <c r="AL102" s="1922"/>
      <c r="AM102" s="1922"/>
      <c r="AN102" s="1922"/>
      <c r="AO102" s="1922"/>
      <c r="AP102" s="1922"/>
      <c r="AQ102" s="1922"/>
      <c r="AR102" s="1922"/>
      <c r="CG102" s="40"/>
      <c r="CH102" s="40"/>
      <c r="CI102" s="40"/>
      <c r="CJ102" s="40"/>
    </row>
    <row r="103" spans="1:104" ht="16.350000000000001" customHeight="1" x14ac:dyDescent="0.2">
      <c r="A103" s="1923" t="s">
        <v>142</v>
      </c>
      <c r="B103" s="1924">
        <v>11186</v>
      </c>
      <c r="C103" s="1925">
        <v>250</v>
      </c>
      <c r="D103" s="1926">
        <v>9118</v>
      </c>
      <c r="E103" s="1927">
        <v>2318</v>
      </c>
      <c r="F103" s="1924">
        <v>35331</v>
      </c>
      <c r="G103" s="1928">
        <v>288</v>
      </c>
      <c r="H103" s="1928">
        <v>28411</v>
      </c>
      <c r="I103" s="1925">
        <v>6632</v>
      </c>
      <c r="J103" s="1929">
        <v>8868</v>
      </c>
      <c r="K103" s="1924"/>
      <c r="L103" s="1929"/>
      <c r="M103" s="1924"/>
      <c r="N103" s="1929"/>
      <c r="O103" s="6" t="str">
        <f>CA103&amp;CB103&amp;CC103&amp;CD103</f>
        <v/>
      </c>
      <c r="P103" s="233"/>
      <c r="Q103" s="233"/>
      <c r="R103" s="233"/>
      <c r="S103" s="233"/>
      <c r="T103" s="233"/>
      <c r="U103" s="233"/>
      <c r="V103" s="6"/>
      <c r="W103" s="233"/>
      <c r="X103" s="1930"/>
      <c r="Y103" s="1931"/>
      <c r="Z103" s="1931"/>
      <c r="AA103" s="1931"/>
      <c r="AB103" s="1931"/>
      <c r="AC103" s="1931"/>
      <c r="AD103" s="1931"/>
      <c r="AE103" s="1931"/>
      <c r="AF103" s="1931"/>
      <c r="AG103" s="1931"/>
      <c r="AH103" s="1931"/>
      <c r="AI103" s="1931"/>
      <c r="AJ103" s="1931"/>
      <c r="AK103" s="1931"/>
      <c r="AL103" s="1931"/>
      <c r="AM103" s="1931"/>
      <c r="AN103" s="1931"/>
      <c r="AO103" s="1931"/>
      <c r="AP103" s="1931"/>
      <c r="AQ103" s="1931"/>
      <c r="AR103" s="1931"/>
      <c r="CA103" s="306" t="str">
        <f>IF(CG103=1,"* Las recetas totales despachadas a pacientes del PSC, deben ser menores o iguales al total de Recetas con Despacho Total. ","")</f>
        <v/>
      </c>
      <c r="CB103" s="306" t="str">
        <f>IF(CH103=1,"* Las recetas parciales despachadas a pacientes del PSC, deben ser menores o iguales al total de Recetas con Despacho Parcial. ","")</f>
        <v/>
      </c>
      <c r="CC103" s="306" t="str">
        <f>IF(CI103=1,"* Las prescripciones emitidas a pacientes del PSC, deben ser menores o iguales a las Prescripciones totales emitidas. ","")</f>
        <v/>
      </c>
      <c r="CD103" s="306" t="str">
        <f>IF(CJ103=1,"* Las prescripciones rechazadas a pacientes del PSC, deben ser menores o iguales a las Prescripciones totales rechazadas. ","")</f>
        <v/>
      </c>
      <c r="CG103" s="307">
        <f>IF(B103&lt;K103,1,0)</f>
        <v>0</v>
      </c>
      <c r="CH103" s="307">
        <f>IF(C103&lt;L103,1,0)</f>
        <v>0</v>
      </c>
      <c r="CI103" s="307">
        <f>IF(F103&lt;M103,1,0)</f>
        <v>0</v>
      </c>
      <c r="CJ103" s="307">
        <f>IF(G103&lt;N103,1,0)</f>
        <v>0</v>
      </c>
    </row>
    <row r="104" spans="1:104" ht="16.350000000000001" customHeight="1" x14ac:dyDescent="0.2">
      <c r="A104" s="308" t="s">
        <v>143</v>
      </c>
      <c r="B104" s="309">
        <v>1024</v>
      </c>
      <c r="C104" s="310">
        <v>98</v>
      </c>
      <c r="D104" s="311">
        <v>1122</v>
      </c>
      <c r="E104" s="312">
        <v>0</v>
      </c>
      <c r="F104" s="309">
        <v>2070</v>
      </c>
      <c r="G104" s="313">
        <v>115</v>
      </c>
      <c r="H104" s="313">
        <v>1955</v>
      </c>
      <c r="I104" s="310">
        <v>0</v>
      </c>
      <c r="J104" s="314">
        <v>1024</v>
      </c>
      <c r="K104" s="315"/>
      <c r="L104" s="316"/>
      <c r="M104" s="315"/>
      <c r="N104" s="316"/>
      <c r="O104" s="6"/>
      <c r="P104" s="233"/>
      <c r="Q104" s="233"/>
      <c r="R104" s="233"/>
      <c r="S104" s="233"/>
      <c r="T104" s="233"/>
      <c r="U104" s="233"/>
      <c r="V104" s="6"/>
      <c r="W104" s="233"/>
      <c r="X104" s="1727"/>
      <c r="Y104" s="1728"/>
      <c r="Z104" s="1728"/>
      <c r="AA104" s="1728"/>
      <c r="AB104" s="1728"/>
      <c r="AC104" s="1728"/>
      <c r="AD104" s="1728"/>
      <c r="AE104" s="1728"/>
      <c r="AF104" s="1728"/>
      <c r="AG104" s="1728"/>
      <c r="AH104" s="1728"/>
      <c r="AI104" s="1728"/>
      <c r="AJ104" s="1728"/>
      <c r="AK104" s="1728"/>
      <c r="AL104" s="1728"/>
      <c r="AM104" s="1728"/>
      <c r="AN104" s="1728"/>
      <c r="AO104" s="1728"/>
      <c r="AP104" s="1728"/>
      <c r="AQ104" s="1728"/>
      <c r="AR104" s="1728"/>
      <c r="CA104" s="306" t="str">
        <f>IF(CG104=1,"* Las recetas totales despachadas a pacientes del PSC, deben ser menores o iguales al total de Recetas con Despacho Total. ","")</f>
        <v/>
      </c>
      <c r="CB104" s="306" t="str">
        <f>IF(CH104=1,"* Las recetas parciales despachadas a pacientes del PSC, deben ser menores o iguales al total de Recetas con Despacho Parcial. ","")</f>
        <v/>
      </c>
      <c r="CC104" s="306" t="str">
        <f>IF(CI104=1,"* Las prescripciones emitidas a pacientes del PSC, deben ser menores o iguales a las Prescripciones totales emitidas. ","")</f>
        <v/>
      </c>
      <c r="CD104" s="306" t="str">
        <f>IF(CJ104=1,"* Las prescripciones rechazadas a pacientes del PSC, deben ser menores o iguales a las Prescripciones totales rechazadas. ","")</f>
        <v/>
      </c>
      <c r="CG104" s="307">
        <f t="shared" ref="CG104:CH105" si="8">IF(B104&lt;K104,1,0)</f>
        <v>0</v>
      </c>
      <c r="CH104" s="307">
        <f t="shared" si="8"/>
        <v>0</v>
      </c>
      <c r="CI104" s="307">
        <f t="shared" ref="CI104:CJ105" si="9">IF(F104&lt;M104,1,0)</f>
        <v>0</v>
      </c>
      <c r="CJ104" s="307">
        <f t="shared" si="9"/>
        <v>0</v>
      </c>
    </row>
    <row r="105" spans="1:104" ht="16.350000000000001" customHeight="1" x14ac:dyDescent="0.2">
      <c r="A105" s="308" t="s">
        <v>144</v>
      </c>
      <c r="B105" s="317">
        <v>900</v>
      </c>
      <c r="C105" s="318">
        <v>0</v>
      </c>
      <c r="D105" s="319">
        <v>900</v>
      </c>
      <c r="E105" s="320">
        <v>0</v>
      </c>
      <c r="F105" s="317">
        <v>900</v>
      </c>
      <c r="G105" s="321">
        <v>0</v>
      </c>
      <c r="H105" s="321">
        <v>900</v>
      </c>
      <c r="I105" s="318">
        <v>0</v>
      </c>
      <c r="J105" s="322">
        <v>900</v>
      </c>
      <c r="K105" s="323"/>
      <c r="L105" s="324"/>
      <c r="M105" s="323"/>
      <c r="N105" s="324"/>
      <c r="O105" s="6"/>
      <c r="P105" s="233"/>
      <c r="Q105" s="233"/>
      <c r="R105" s="233"/>
      <c r="S105" s="233"/>
      <c r="T105" s="233"/>
      <c r="U105" s="233"/>
      <c r="V105" s="6"/>
      <c r="W105" s="233"/>
      <c r="X105" s="1727"/>
      <c r="Y105" s="1728"/>
      <c r="Z105" s="1728"/>
      <c r="AA105" s="1728"/>
      <c r="AB105" s="1728"/>
      <c r="AC105" s="1728"/>
      <c r="AD105" s="1728"/>
      <c r="AE105" s="1728"/>
      <c r="AF105" s="1728"/>
      <c r="AG105" s="1728"/>
      <c r="AH105" s="1728"/>
      <c r="AI105" s="1728"/>
      <c r="AJ105" s="1728"/>
      <c r="AK105" s="1728"/>
      <c r="AL105" s="1728"/>
      <c r="AM105" s="1728"/>
      <c r="AN105" s="1728"/>
      <c r="AO105" s="1728"/>
      <c r="AP105" s="1728"/>
      <c r="AQ105" s="1728"/>
      <c r="AR105" s="1728"/>
      <c r="CA105" s="306" t="str">
        <f>IF(CG105=1,"* Las recetas totales despachadas a pacientes del PSC, deben ser menores o iguales al total de Recetas con Despacho Total. ","")</f>
        <v/>
      </c>
      <c r="CB105" s="306" t="str">
        <f>IF(CH105=1,"* Las recetas parciales despachadas a pacientes del PSC, deben ser menores o iguales al total de Recetas con Despacho Parcial. ","")</f>
        <v/>
      </c>
      <c r="CC105" s="306" t="str">
        <f>IF(CI105=1,"* Las prescripciones emitidas a pacientes del PSC, deben ser menores o iguales a las Prescripciones totales emitidas. ","")</f>
        <v/>
      </c>
      <c r="CD105" s="306" t="str">
        <f>IF(CJ105=1,"* Las prescripciones rechazadas a pacientes del PSC, deben ser menores o iguales a las Prescripciones totales rechazadas. ","")</f>
        <v/>
      </c>
      <c r="CG105" s="307">
        <f t="shared" si="8"/>
        <v>0</v>
      </c>
      <c r="CH105" s="307">
        <f t="shared" si="8"/>
        <v>0</v>
      </c>
      <c r="CI105" s="307">
        <f t="shared" si="9"/>
        <v>0</v>
      </c>
      <c r="CJ105" s="307">
        <f t="shared" si="9"/>
        <v>0</v>
      </c>
    </row>
    <row r="106" spans="1:104" ht="16.350000000000001" customHeight="1" x14ac:dyDescent="0.2">
      <c r="A106" s="1932" t="s">
        <v>32</v>
      </c>
      <c r="B106" s="1933">
        <f>SUM(B103:B105)</f>
        <v>13110</v>
      </c>
      <c r="C106" s="1934">
        <f>SUM(C103:C105)</f>
        <v>348</v>
      </c>
      <c r="D106" s="1935">
        <f t="shared" ref="D106:E106" si="10">SUM(D103:D105)</f>
        <v>11140</v>
      </c>
      <c r="E106" s="1934">
        <f t="shared" si="10"/>
        <v>2318</v>
      </c>
      <c r="F106" s="1933">
        <f>SUM(F103:F105)</f>
        <v>38301</v>
      </c>
      <c r="G106" s="1936">
        <f>SUM(G103:G105)</f>
        <v>403</v>
      </c>
      <c r="H106" s="1936">
        <f t="shared" ref="H106:I106" si="11">SUM(H103:H105)</f>
        <v>31266</v>
      </c>
      <c r="I106" s="1934">
        <f t="shared" si="11"/>
        <v>6632</v>
      </c>
      <c r="J106" s="1937">
        <f>SUM(J103:J105)</f>
        <v>10792</v>
      </c>
      <c r="K106" s="1933">
        <f>+K103</f>
        <v>0</v>
      </c>
      <c r="L106" s="1937">
        <f>+L103</f>
        <v>0</v>
      </c>
      <c r="M106" s="1933">
        <f>+M103</f>
        <v>0</v>
      </c>
      <c r="N106" s="1937">
        <f>+N103</f>
        <v>0</v>
      </c>
      <c r="O106" s="6"/>
      <c r="P106" s="233"/>
      <c r="Q106" s="233"/>
      <c r="R106" s="233"/>
      <c r="S106" s="233"/>
      <c r="T106" s="233"/>
      <c r="U106" s="233"/>
      <c r="V106" s="6"/>
      <c r="W106" s="233"/>
      <c r="X106" s="1921"/>
      <c r="Y106" s="1922"/>
      <c r="Z106" s="1922"/>
      <c r="AA106" s="1922"/>
      <c r="AB106" s="1922"/>
      <c r="AC106" s="1922"/>
      <c r="AD106" s="1922"/>
      <c r="AE106" s="1922"/>
      <c r="AF106" s="1922"/>
      <c r="AG106" s="1922"/>
      <c r="AH106" s="1922"/>
      <c r="AI106" s="1922"/>
      <c r="AJ106" s="1922"/>
      <c r="AK106" s="1922"/>
      <c r="AL106" s="1922"/>
      <c r="AM106" s="1922"/>
      <c r="AN106" s="1922"/>
      <c r="AO106" s="1922"/>
      <c r="AP106" s="1922"/>
      <c r="AQ106" s="1922"/>
      <c r="AR106" s="1922"/>
      <c r="CG106" s="40"/>
      <c r="CH106" s="40"/>
      <c r="CI106" s="40"/>
      <c r="CJ106" s="40"/>
    </row>
    <row r="107" spans="1:104" ht="31.35" customHeight="1" x14ac:dyDescent="0.2">
      <c r="A107" s="9" t="s">
        <v>145</v>
      </c>
      <c r="B107" s="1938"/>
      <c r="C107" s="1939"/>
      <c r="D107" s="335"/>
      <c r="E107" s="1940"/>
      <c r="F107" s="1940"/>
      <c r="G107" s="1941"/>
      <c r="H107" s="1941"/>
      <c r="I107" s="1942"/>
      <c r="J107" s="339"/>
      <c r="K107" s="1942"/>
      <c r="L107" s="339"/>
      <c r="M107" s="6"/>
      <c r="N107" s="6"/>
      <c r="O107" s="6"/>
      <c r="P107" s="6"/>
      <c r="Q107" s="233"/>
      <c r="R107" s="233"/>
      <c r="S107" s="233"/>
      <c r="T107" s="233"/>
      <c r="U107" s="233"/>
      <c r="V107" s="233"/>
      <c r="W107" s="6"/>
      <c r="X107" s="1727"/>
      <c r="Y107" s="1727"/>
      <c r="Z107" s="1728"/>
      <c r="AA107" s="1728"/>
      <c r="AB107" s="1728"/>
      <c r="AC107" s="1728"/>
      <c r="AD107" s="1728"/>
      <c r="AE107" s="1728"/>
      <c r="AF107" s="1728"/>
      <c r="AG107" s="1728"/>
      <c r="AH107" s="1728"/>
      <c r="AI107" s="1728"/>
      <c r="AJ107" s="1728"/>
      <c r="AK107" s="1728"/>
      <c r="AL107" s="1728"/>
      <c r="AM107" s="1728"/>
      <c r="AN107" s="1728"/>
      <c r="AO107" s="1728"/>
      <c r="AP107" s="1728"/>
      <c r="AQ107" s="1728"/>
      <c r="AR107" s="1728"/>
      <c r="CG107" s="40"/>
      <c r="CH107" s="40"/>
      <c r="CI107" s="40"/>
      <c r="CJ107" s="40"/>
    </row>
    <row r="108" spans="1:104" ht="31.35" customHeight="1" x14ac:dyDescent="0.2">
      <c r="A108" s="3021" t="s">
        <v>146</v>
      </c>
      <c r="B108" s="3023" t="s">
        <v>147</v>
      </c>
      <c r="C108" s="3794" t="s">
        <v>148</v>
      </c>
      <c r="D108" s="3795"/>
      <c r="E108" s="3795"/>
      <c r="F108" s="3795"/>
      <c r="G108" s="3795"/>
      <c r="H108" s="3795"/>
      <c r="I108" s="3795"/>
      <c r="J108" s="3795"/>
      <c r="K108" s="3795"/>
      <c r="L108" s="3796"/>
      <c r="M108" s="3023" t="s">
        <v>149</v>
      </c>
      <c r="N108" s="6"/>
      <c r="O108" s="335"/>
      <c r="P108" s="335"/>
      <c r="Q108" s="335"/>
      <c r="R108" s="233"/>
      <c r="S108" s="233"/>
      <c r="T108" s="233"/>
      <c r="U108" s="233"/>
      <c r="V108" s="233"/>
      <c r="W108" s="233"/>
      <c r="X108" s="233"/>
      <c r="Y108" s="233"/>
      <c r="Z108" s="1727"/>
      <c r="AA108" s="1728"/>
      <c r="AB108" s="1728"/>
      <c r="AC108" s="1728"/>
      <c r="AD108" s="1728"/>
      <c r="AE108" s="1728"/>
      <c r="AF108" s="1728"/>
      <c r="AG108" s="1728"/>
      <c r="AH108" s="1728"/>
      <c r="AI108" s="1728"/>
      <c r="AJ108" s="1728"/>
      <c r="AK108" s="1728"/>
      <c r="AL108" s="1728"/>
      <c r="AM108" s="1728"/>
      <c r="AN108" s="1728"/>
      <c r="AO108" s="1728"/>
      <c r="AP108" s="1728"/>
      <c r="AQ108" s="1728"/>
      <c r="AR108" s="1728"/>
      <c r="AS108" s="1728"/>
      <c r="AT108" s="1728"/>
      <c r="BX108" s="2"/>
      <c r="BZ108" s="3"/>
      <c r="CG108" s="40"/>
      <c r="CH108" s="40"/>
      <c r="CI108" s="40"/>
      <c r="CJ108" s="40"/>
    </row>
    <row r="109" spans="1:104" ht="35.25" customHeight="1" x14ac:dyDescent="0.2">
      <c r="A109" s="3792"/>
      <c r="B109" s="3793"/>
      <c r="C109" s="1943" t="s">
        <v>150</v>
      </c>
      <c r="D109" s="1944" t="s">
        <v>151</v>
      </c>
      <c r="E109" s="1944" t="s">
        <v>152</v>
      </c>
      <c r="F109" s="1944" t="s">
        <v>153</v>
      </c>
      <c r="G109" s="1944" t="s">
        <v>154</v>
      </c>
      <c r="H109" s="1945" t="s">
        <v>155</v>
      </c>
      <c r="I109" s="1945" t="s">
        <v>156</v>
      </c>
      <c r="J109" s="1944" t="s">
        <v>157</v>
      </c>
      <c r="K109" s="1945" t="s">
        <v>158</v>
      </c>
      <c r="L109" s="1946" t="s">
        <v>159</v>
      </c>
      <c r="M109" s="3793"/>
      <c r="N109" s="6"/>
      <c r="O109" s="335"/>
      <c r="P109" s="335"/>
      <c r="Q109" s="335"/>
      <c r="R109" s="233"/>
      <c r="S109" s="233"/>
      <c r="T109" s="233"/>
      <c r="U109" s="233"/>
      <c r="V109" s="233"/>
      <c r="W109" s="233"/>
      <c r="X109" s="233"/>
      <c r="Y109" s="233"/>
      <c r="Z109" s="1727"/>
      <c r="AA109" s="1728"/>
      <c r="AB109" s="1728"/>
      <c r="AC109" s="1728"/>
      <c r="AD109" s="1728"/>
      <c r="AE109" s="1728"/>
      <c r="AF109" s="1728"/>
      <c r="AG109" s="1728"/>
      <c r="AH109" s="1728"/>
      <c r="AI109" s="1728"/>
      <c r="AJ109" s="1728"/>
      <c r="AK109" s="1728"/>
      <c r="AL109" s="1728"/>
      <c r="AM109" s="1728"/>
      <c r="AN109" s="1728"/>
      <c r="AO109" s="1728"/>
      <c r="AP109" s="1728"/>
      <c r="AQ109" s="1728"/>
      <c r="AR109" s="1728"/>
      <c r="AS109" s="1728"/>
      <c r="AT109" s="1728"/>
      <c r="BX109" s="2"/>
      <c r="BZ109" s="3"/>
      <c r="CG109" s="40"/>
      <c r="CH109" s="40"/>
      <c r="CI109" s="40"/>
      <c r="CJ109" s="40"/>
    </row>
    <row r="110" spans="1:104" ht="16.350000000000001" customHeight="1" x14ac:dyDescent="0.2">
      <c r="A110" s="1838" t="s">
        <v>160</v>
      </c>
      <c r="B110" s="1947"/>
      <c r="C110" s="1924"/>
      <c r="D110" s="1928"/>
      <c r="E110" s="1928"/>
      <c r="F110" s="1928"/>
      <c r="G110" s="1928"/>
      <c r="H110" s="1928"/>
      <c r="I110" s="1928"/>
      <c r="J110" s="1928"/>
      <c r="K110" s="1928"/>
      <c r="L110" s="1947"/>
      <c r="M110" s="1948"/>
      <c r="N110" s="6"/>
      <c r="O110" s="335"/>
      <c r="P110" s="335"/>
      <c r="Q110" s="335"/>
      <c r="R110" s="233"/>
      <c r="S110" s="233"/>
      <c r="T110" s="233"/>
      <c r="U110" s="233"/>
      <c r="V110" s="233"/>
      <c r="W110" s="233"/>
      <c r="X110" s="233"/>
      <c r="Y110" s="233"/>
      <c r="Z110" s="1949"/>
      <c r="AA110" s="1950"/>
      <c r="AB110" s="1950"/>
      <c r="AC110" s="1950"/>
      <c r="AD110" s="1950"/>
      <c r="AE110" s="1950"/>
      <c r="AF110" s="1950"/>
      <c r="AG110" s="1950"/>
      <c r="AH110" s="1950"/>
      <c r="AI110" s="1950"/>
      <c r="AJ110" s="1950"/>
      <c r="AK110" s="1950"/>
      <c r="AL110" s="1950"/>
      <c r="AM110" s="1950"/>
      <c r="AN110" s="1950"/>
      <c r="AO110" s="1950"/>
      <c r="AP110" s="1950"/>
      <c r="AQ110" s="1950"/>
      <c r="AR110" s="1950"/>
      <c r="AS110" s="1950"/>
      <c r="AT110" s="1950"/>
      <c r="BX110" s="2"/>
      <c r="BZ110" s="3"/>
      <c r="CG110" s="40"/>
      <c r="CH110" s="40"/>
      <c r="CI110" s="40"/>
      <c r="CJ110" s="40"/>
    </row>
    <row r="111" spans="1:104" ht="16.350000000000001" customHeight="1" x14ac:dyDescent="0.2">
      <c r="A111" s="109" t="s">
        <v>161</v>
      </c>
      <c r="B111" s="318"/>
      <c r="C111" s="349"/>
      <c r="D111" s="321"/>
      <c r="E111" s="321"/>
      <c r="F111" s="321"/>
      <c r="G111" s="321"/>
      <c r="H111" s="321"/>
      <c r="I111" s="321"/>
      <c r="J111" s="321"/>
      <c r="K111" s="321"/>
      <c r="L111" s="318"/>
      <c r="M111" s="350"/>
      <c r="N111" s="339"/>
      <c r="O111" s="335"/>
      <c r="P111" s="335"/>
      <c r="Q111" s="335"/>
      <c r="R111" s="233"/>
      <c r="S111" s="233"/>
      <c r="T111" s="233"/>
      <c r="U111" s="233"/>
      <c r="V111" s="233"/>
      <c r="W111" s="233"/>
      <c r="X111" s="233"/>
      <c r="Y111" s="233"/>
      <c r="Z111" s="1949"/>
      <c r="AA111" s="1950"/>
      <c r="AB111" s="1950"/>
      <c r="AC111" s="1950"/>
      <c r="AD111" s="1950"/>
      <c r="AE111" s="1950"/>
      <c r="AF111" s="1950"/>
      <c r="AG111" s="1950"/>
      <c r="AH111" s="1950"/>
      <c r="AI111" s="1950"/>
      <c r="AJ111" s="1950"/>
      <c r="AK111" s="1950"/>
      <c r="AL111" s="1950"/>
      <c r="AM111" s="1950"/>
      <c r="AN111" s="1950"/>
      <c r="AO111" s="1950"/>
      <c r="AP111" s="1950"/>
      <c r="AQ111" s="1950"/>
      <c r="AR111" s="1950"/>
      <c r="AS111" s="1950"/>
      <c r="AT111" s="1950"/>
      <c r="BX111" s="2"/>
      <c r="BZ111" s="3"/>
      <c r="CG111" s="40"/>
      <c r="CH111" s="40"/>
      <c r="CI111" s="40"/>
      <c r="CJ111" s="40"/>
    </row>
    <row r="112" spans="1:104" ht="16.350000000000001" customHeight="1" x14ac:dyDescent="0.2">
      <c r="A112" s="230" t="s">
        <v>162</v>
      </c>
      <c r="B112" s="351"/>
      <c r="C112" s="317"/>
      <c r="D112" s="352"/>
      <c r="E112" s="352"/>
      <c r="F112" s="352"/>
      <c r="G112" s="352"/>
      <c r="H112" s="352"/>
      <c r="I112" s="352"/>
      <c r="J112" s="352"/>
      <c r="K112" s="352"/>
      <c r="L112" s="351"/>
      <c r="M112" s="353"/>
      <c r="N112" s="1951"/>
      <c r="O112" s="335"/>
      <c r="P112" s="335"/>
      <c r="Q112" s="335"/>
      <c r="R112" s="233"/>
      <c r="S112" s="233"/>
      <c r="T112" s="233"/>
      <c r="U112" s="233"/>
      <c r="V112" s="233"/>
      <c r="W112" s="233"/>
      <c r="X112" s="233"/>
      <c r="Y112" s="233"/>
      <c r="Z112" s="1949"/>
      <c r="AA112" s="1950"/>
      <c r="AB112" s="1950"/>
      <c r="AC112" s="1950"/>
      <c r="AD112" s="1950"/>
      <c r="AE112" s="1950"/>
      <c r="AF112" s="1950"/>
      <c r="AG112" s="1950"/>
      <c r="AH112" s="1950"/>
      <c r="AI112" s="1950"/>
      <c r="AJ112" s="1950"/>
      <c r="AK112" s="1950"/>
      <c r="AL112" s="1950"/>
      <c r="AM112" s="1950"/>
      <c r="AN112" s="1950"/>
      <c r="AO112" s="1950"/>
      <c r="AP112" s="1950"/>
      <c r="AQ112" s="1950"/>
      <c r="AR112" s="1950"/>
      <c r="AS112" s="1950"/>
      <c r="AT112" s="1950"/>
      <c r="BX112" s="2"/>
      <c r="BZ112" s="3"/>
      <c r="CG112" s="40"/>
      <c r="CH112" s="40"/>
      <c r="CI112" s="40"/>
      <c r="CJ112" s="40"/>
    </row>
    <row r="113" spans="1:88" ht="31.35" customHeight="1" x14ac:dyDescent="0.2">
      <c r="A113" s="10" t="s">
        <v>163</v>
      </c>
      <c r="B113" s="1533"/>
      <c r="C113" s="1533"/>
      <c r="D113" s="1533"/>
      <c r="E113" s="1533"/>
      <c r="F113" s="1533"/>
      <c r="G113" s="1533"/>
      <c r="H113" s="1533"/>
      <c r="I113" s="1533"/>
      <c r="J113" s="1533"/>
      <c r="K113" s="1533"/>
      <c r="L113" s="1533"/>
      <c r="M113" s="1533"/>
      <c r="N113" s="1533"/>
      <c r="O113" s="1533"/>
      <c r="P113" s="1533"/>
      <c r="Q113" s="1533"/>
      <c r="R113" s="1533"/>
      <c r="S113" s="1533"/>
      <c r="T113" s="1533"/>
      <c r="U113" s="1533"/>
      <c r="V113" s="1533"/>
      <c r="W113" s="1533"/>
      <c r="X113" s="1533"/>
      <c r="Y113" s="1533"/>
      <c r="Z113" s="1533"/>
      <c r="AA113" s="1533"/>
      <c r="AB113" s="1533"/>
      <c r="AC113" s="1533"/>
      <c r="AD113" s="1533"/>
      <c r="AE113" s="1533"/>
      <c r="AF113" s="1533"/>
      <c r="AG113" s="1533"/>
      <c r="AH113" s="1533"/>
      <c r="AI113" s="1533"/>
      <c r="AJ113" s="1533"/>
      <c r="AK113" s="1533"/>
      <c r="AL113" s="1533"/>
      <c r="AM113" s="1533"/>
      <c r="AN113" s="1533"/>
      <c r="AO113" s="1952"/>
      <c r="AP113" s="1952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CG113" s="40"/>
      <c r="CH113" s="40"/>
      <c r="CI113" s="40"/>
      <c r="CJ113" s="40"/>
    </row>
    <row r="114" spans="1:88" ht="16.350000000000001" customHeight="1" x14ac:dyDescent="0.2">
      <c r="A114" s="2990" t="s">
        <v>164</v>
      </c>
      <c r="B114" s="2890" t="s">
        <v>4</v>
      </c>
      <c r="C114" s="2891"/>
      <c r="D114" s="2892"/>
      <c r="E114" s="3782" t="s">
        <v>5</v>
      </c>
      <c r="F114" s="3783"/>
      <c r="G114" s="3783"/>
      <c r="H114" s="3783"/>
      <c r="I114" s="3783"/>
      <c r="J114" s="3783"/>
      <c r="K114" s="3783"/>
      <c r="L114" s="3783"/>
      <c r="M114" s="3783"/>
      <c r="N114" s="3783"/>
      <c r="O114" s="3783"/>
      <c r="P114" s="3783"/>
      <c r="Q114" s="3783"/>
      <c r="R114" s="3783"/>
      <c r="S114" s="3783"/>
      <c r="T114" s="3783"/>
      <c r="U114" s="3783"/>
      <c r="V114" s="3783"/>
      <c r="W114" s="3783"/>
      <c r="X114" s="3783"/>
      <c r="Y114" s="3783"/>
      <c r="Z114" s="3783"/>
      <c r="AA114" s="3783"/>
      <c r="AB114" s="3783"/>
      <c r="AC114" s="3783"/>
      <c r="AD114" s="3783"/>
      <c r="AE114" s="3783"/>
      <c r="AF114" s="3783"/>
      <c r="AG114" s="3783"/>
      <c r="AH114" s="3783"/>
      <c r="AI114" s="3783"/>
      <c r="AJ114" s="3783"/>
      <c r="AK114" s="3783"/>
      <c r="AL114" s="3783"/>
      <c r="AM114" s="3783"/>
      <c r="AN114" s="3784"/>
      <c r="AO114" s="2892" t="s">
        <v>6</v>
      </c>
      <c r="AP114" s="2871" t="s">
        <v>165</v>
      </c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CG114" s="40"/>
      <c r="CH114" s="40"/>
      <c r="CI114" s="40"/>
      <c r="CJ114" s="40"/>
    </row>
    <row r="115" spans="1:88" ht="16.350000000000001" customHeight="1" x14ac:dyDescent="0.2">
      <c r="A115" s="2888"/>
      <c r="B115" s="3764"/>
      <c r="C115" s="2993"/>
      <c r="D115" s="3765"/>
      <c r="E115" s="3782" t="s">
        <v>11</v>
      </c>
      <c r="F115" s="3785"/>
      <c r="G115" s="3782" t="s">
        <v>12</v>
      </c>
      <c r="H115" s="3785"/>
      <c r="I115" s="3782" t="s">
        <v>13</v>
      </c>
      <c r="J115" s="3785"/>
      <c r="K115" s="3782" t="s">
        <v>14</v>
      </c>
      <c r="L115" s="3785"/>
      <c r="M115" s="3782" t="s">
        <v>15</v>
      </c>
      <c r="N115" s="3785"/>
      <c r="O115" s="3782" t="s">
        <v>16</v>
      </c>
      <c r="P115" s="3785"/>
      <c r="Q115" s="3783" t="s">
        <v>17</v>
      </c>
      <c r="R115" s="3785"/>
      <c r="S115" s="3782" t="s">
        <v>18</v>
      </c>
      <c r="T115" s="3785"/>
      <c r="U115" s="3782" t="s">
        <v>19</v>
      </c>
      <c r="V115" s="3785"/>
      <c r="W115" s="3782" t="s">
        <v>20</v>
      </c>
      <c r="X115" s="3785"/>
      <c r="Y115" s="3782" t="s">
        <v>21</v>
      </c>
      <c r="Z115" s="3785"/>
      <c r="AA115" s="3782" t="s">
        <v>22</v>
      </c>
      <c r="AB115" s="3785"/>
      <c r="AC115" s="3782" t="s">
        <v>23</v>
      </c>
      <c r="AD115" s="3785"/>
      <c r="AE115" s="3782" t="s">
        <v>24</v>
      </c>
      <c r="AF115" s="3785"/>
      <c r="AG115" s="3782" t="s">
        <v>25</v>
      </c>
      <c r="AH115" s="3785"/>
      <c r="AI115" s="3782" t="s">
        <v>26</v>
      </c>
      <c r="AJ115" s="3785"/>
      <c r="AK115" s="3782" t="s">
        <v>27</v>
      </c>
      <c r="AL115" s="3785"/>
      <c r="AM115" s="3783" t="s">
        <v>28</v>
      </c>
      <c r="AN115" s="3784"/>
      <c r="AO115" s="2892"/>
      <c r="AP115" s="2871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CG115" s="40"/>
      <c r="CH115" s="40"/>
      <c r="CI115" s="40"/>
      <c r="CJ115" s="40"/>
    </row>
    <row r="116" spans="1:88" ht="16.350000000000001" customHeight="1" x14ac:dyDescent="0.2">
      <c r="A116" s="3763"/>
      <c r="B116" s="1853" t="s">
        <v>29</v>
      </c>
      <c r="C116" s="1836" t="s">
        <v>30</v>
      </c>
      <c r="D116" s="1953" t="s">
        <v>31</v>
      </c>
      <c r="E116" s="1808" t="s">
        <v>30</v>
      </c>
      <c r="F116" s="1810" t="s">
        <v>31</v>
      </c>
      <c r="G116" s="1808" t="s">
        <v>30</v>
      </c>
      <c r="H116" s="1810" t="s">
        <v>31</v>
      </c>
      <c r="I116" s="1808" t="s">
        <v>30</v>
      </c>
      <c r="J116" s="1810" t="s">
        <v>31</v>
      </c>
      <c r="K116" s="1808" t="s">
        <v>30</v>
      </c>
      <c r="L116" s="1810" t="s">
        <v>31</v>
      </c>
      <c r="M116" s="1808" t="s">
        <v>30</v>
      </c>
      <c r="N116" s="1810" t="s">
        <v>31</v>
      </c>
      <c r="O116" s="1808" t="s">
        <v>30</v>
      </c>
      <c r="P116" s="1810" t="s">
        <v>31</v>
      </c>
      <c r="Q116" s="1808" t="s">
        <v>30</v>
      </c>
      <c r="R116" s="1810" t="s">
        <v>31</v>
      </c>
      <c r="S116" s="1808" t="s">
        <v>30</v>
      </c>
      <c r="T116" s="1810" t="s">
        <v>31</v>
      </c>
      <c r="U116" s="1808" t="s">
        <v>30</v>
      </c>
      <c r="V116" s="1810" t="s">
        <v>31</v>
      </c>
      <c r="W116" s="1808" t="s">
        <v>30</v>
      </c>
      <c r="X116" s="1810" t="s">
        <v>31</v>
      </c>
      <c r="Y116" s="1808" t="s">
        <v>30</v>
      </c>
      <c r="Z116" s="1810" t="s">
        <v>31</v>
      </c>
      <c r="AA116" s="1808" t="s">
        <v>30</v>
      </c>
      <c r="AB116" s="1810" t="s">
        <v>31</v>
      </c>
      <c r="AC116" s="1808" t="s">
        <v>30</v>
      </c>
      <c r="AD116" s="1810" t="s">
        <v>31</v>
      </c>
      <c r="AE116" s="1808" t="s">
        <v>30</v>
      </c>
      <c r="AF116" s="1810" t="s">
        <v>31</v>
      </c>
      <c r="AG116" s="1808" t="s">
        <v>30</v>
      </c>
      <c r="AH116" s="1810" t="s">
        <v>31</v>
      </c>
      <c r="AI116" s="1808" t="s">
        <v>30</v>
      </c>
      <c r="AJ116" s="1810" t="s">
        <v>31</v>
      </c>
      <c r="AK116" s="1808" t="s">
        <v>30</v>
      </c>
      <c r="AL116" s="1810" t="s">
        <v>31</v>
      </c>
      <c r="AM116" s="1808" t="s">
        <v>30</v>
      </c>
      <c r="AN116" s="1896" t="s">
        <v>31</v>
      </c>
      <c r="AO116" s="3765"/>
      <c r="AP116" s="3750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CG116" s="40"/>
      <c r="CH116" s="40"/>
      <c r="CI116" s="40"/>
      <c r="CJ116" s="40"/>
    </row>
    <row r="117" spans="1:88" ht="16.350000000000001" customHeight="1" x14ac:dyDescent="0.2">
      <c r="A117" s="358" t="s">
        <v>166</v>
      </c>
      <c r="B117" s="109">
        <f>SUM(C117:D117)</f>
        <v>0</v>
      </c>
      <c r="C117" s="359">
        <f>SUM(E117+G117+I117+K117+M117+O117+Q117+S117+U117+W117+Y117+AA117+AC117+AE117+AG117+AI117+AK117+AM117)</f>
        <v>0</v>
      </c>
      <c r="D117" s="360">
        <f>SUM(F117+H117+J117+L117+N117+P117+R117+T117+V117+X117+Z117+AB117+AD117+AF117+AH117+AJ117+AL117+AN117)</f>
        <v>0</v>
      </c>
      <c r="E117" s="65"/>
      <c r="F117" s="190"/>
      <c r="G117" s="65"/>
      <c r="H117" s="361"/>
      <c r="I117" s="65"/>
      <c r="J117" s="361"/>
      <c r="K117" s="65"/>
      <c r="L117" s="361"/>
      <c r="M117" s="65"/>
      <c r="N117" s="361"/>
      <c r="O117" s="65"/>
      <c r="P117" s="361"/>
      <c r="Q117" s="362"/>
      <c r="R117" s="361"/>
      <c r="S117" s="65"/>
      <c r="T117" s="361"/>
      <c r="U117" s="65"/>
      <c r="V117" s="361"/>
      <c r="W117" s="65"/>
      <c r="X117" s="361"/>
      <c r="Y117" s="65"/>
      <c r="Z117" s="361"/>
      <c r="AA117" s="65"/>
      <c r="AB117" s="361"/>
      <c r="AC117" s="65"/>
      <c r="AD117" s="361"/>
      <c r="AE117" s="65"/>
      <c r="AF117" s="361"/>
      <c r="AG117" s="65"/>
      <c r="AH117" s="361"/>
      <c r="AI117" s="65"/>
      <c r="AJ117" s="361"/>
      <c r="AK117" s="65"/>
      <c r="AL117" s="361"/>
      <c r="AM117" s="363"/>
      <c r="AN117" s="364"/>
      <c r="AO117" s="112"/>
      <c r="AP117" s="112"/>
      <c r="AQ117" s="162"/>
      <c r="AR117" s="38"/>
      <c r="AS117" s="38"/>
      <c r="AT117" s="38"/>
      <c r="AU117" s="38"/>
      <c r="AV117" s="38"/>
      <c r="AW117" s="38"/>
      <c r="AX117" s="38"/>
      <c r="AY117" s="38"/>
      <c r="AZ117" s="38"/>
      <c r="BA117" s="38"/>
      <c r="BB117" s="38"/>
      <c r="BC117" s="8"/>
      <c r="BD117" s="8"/>
      <c r="BE117" s="8"/>
      <c r="BF117" s="8"/>
      <c r="CA117" s="39"/>
      <c r="CB117" s="39"/>
      <c r="CC117" s="39"/>
      <c r="CG117" s="40">
        <v>0</v>
      </c>
      <c r="CH117" s="40">
        <v>0</v>
      </c>
      <c r="CI117" s="40">
        <v>0</v>
      </c>
      <c r="CJ117" s="40"/>
    </row>
    <row r="118" spans="1:88" ht="16.350000000000001" customHeight="1" x14ac:dyDescent="0.2">
      <c r="A118" s="358" t="s">
        <v>167</v>
      </c>
      <c r="B118" s="109">
        <f>SUM(C118:D118)</f>
        <v>0</v>
      </c>
      <c r="C118" s="359">
        <f t="shared" ref="C118:D119" si="12">SUM(E118+G118+I118+K118+M118+O118+Q118+S118+U118+W118+Y118+AA118+AC118+AE118+AG118+AI118+AK118+AM118)</f>
        <v>0</v>
      </c>
      <c r="D118" s="360">
        <f t="shared" si="12"/>
        <v>0</v>
      </c>
      <c r="E118" s="45"/>
      <c r="F118" s="46"/>
      <c r="G118" s="45"/>
      <c r="H118" s="47"/>
      <c r="I118" s="45"/>
      <c r="J118" s="47"/>
      <c r="K118" s="45"/>
      <c r="L118" s="47"/>
      <c r="M118" s="45"/>
      <c r="N118" s="47"/>
      <c r="O118" s="45"/>
      <c r="P118" s="47"/>
      <c r="Q118" s="110"/>
      <c r="R118" s="47"/>
      <c r="S118" s="45"/>
      <c r="T118" s="47"/>
      <c r="U118" s="45"/>
      <c r="V118" s="47"/>
      <c r="W118" s="45"/>
      <c r="X118" s="47"/>
      <c r="Y118" s="45"/>
      <c r="Z118" s="47"/>
      <c r="AA118" s="45"/>
      <c r="AB118" s="47"/>
      <c r="AC118" s="45"/>
      <c r="AD118" s="47"/>
      <c r="AE118" s="45"/>
      <c r="AF118" s="47"/>
      <c r="AG118" s="45"/>
      <c r="AH118" s="47"/>
      <c r="AI118" s="45"/>
      <c r="AJ118" s="47"/>
      <c r="AK118" s="45"/>
      <c r="AL118" s="47"/>
      <c r="AM118" s="111"/>
      <c r="AN118" s="55"/>
      <c r="AO118" s="52"/>
      <c r="AP118" s="52"/>
      <c r="AQ118" s="162"/>
      <c r="AR118" s="38"/>
      <c r="AS118" s="38"/>
      <c r="AT118" s="38"/>
      <c r="AU118" s="38"/>
      <c r="AV118" s="38"/>
      <c r="AW118" s="38"/>
      <c r="AX118" s="38"/>
      <c r="AY118" s="38"/>
      <c r="AZ118" s="38"/>
      <c r="BA118" s="38"/>
      <c r="BB118" s="38"/>
      <c r="BC118" s="8"/>
      <c r="BD118" s="8"/>
      <c r="BE118" s="8"/>
      <c r="BF118" s="8"/>
      <c r="CG118" s="40">
        <v>0</v>
      </c>
      <c r="CH118" s="40">
        <v>0</v>
      </c>
      <c r="CI118" s="40">
        <v>0</v>
      </c>
      <c r="CJ118" s="40"/>
    </row>
    <row r="119" spans="1:88" ht="16.350000000000001" customHeight="1" x14ac:dyDescent="0.2">
      <c r="A119" s="1954" t="s">
        <v>168</v>
      </c>
      <c r="B119" s="230">
        <f>SUM(C119:D119)</f>
        <v>0</v>
      </c>
      <c r="C119" s="366">
        <f t="shared" si="12"/>
        <v>0</v>
      </c>
      <c r="D119" s="367">
        <f t="shared" si="12"/>
        <v>0</v>
      </c>
      <c r="E119" s="88"/>
      <c r="F119" s="89"/>
      <c r="G119" s="88"/>
      <c r="H119" s="87"/>
      <c r="I119" s="88"/>
      <c r="J119" s="87"/>
      <c r="K119" s="88"/>
      <c r="L119" s="87"/>
      <c r="M119" s="88"/>
      <c r="N119" s="87"/>
      <c r="O119" s="88"/>
      <c r="P119" s="87"/>
      <c r="Q119" s="126"/>
      <c r="R119" s="87"/>
      <c r="S119" s="88"/>
      <c r="T119" s="87"/>
      <c r="U119" s="88"/>
      <c r="V119" s="87"/>
      <c r="W119" s="88"/>
      <c r="X119" s="87"/>
      <c r="Y119" s="88"/>
      <c r="Z119" s="87"/>
      <c r="AA119" s="88"/>
      <c r="AB119" s="87"/>
      <c r="AC119" s="88"/>
      <c r="AD119" s="87"/>
      <c r="AE119" s="88"/>
      <c r="AF119" s="87"/>
      <c r="AG119" s="88"/>
      <c r="AH119" s="87"/>
      <c r="AI119" s="88"/>
      <c r="AJ119" s="87"/>
      <c r="AK119" s="88"/>
      <c r="AL119" s="87"/>
      <c r="AM119" s="127"/>
      <c r="AN119" s="92"/>
      <c r="AO119" s="94"/>
      <c r="AP119" s="94"/>
      <c r="AQ119" s="162"/>
      <c r="AR119" s="38"/>
      <c r="AS119" s="38"/>
      <c r="AT119" s="38"/>
      <c r="AU119" s="38"/>
      <c r="AV119" s="38"/>
      <c r="AW119" s="38"/>
      <c r="AX119" s="38"/>
      <c r="AY119" s="38"/>
      <c r="AZ119" s="38"/>
      <c r="BA119" s="38"/>
      <c r="BB119" s="38"/>
      <c r="BC119" s="8"/>
      <c r="BD119" s="8"/>
      <c r="BE119" s="8"/>
      <c r="BF119" s="8"/>
      <c r="CG119" s="40">
        <v>0</v>
      </c>
      <c r="CH119" s="40">
        <v>0</v>
      </c>
      <c r="CI119" s="40">
        <v>0</v>
      </c>
      <c r="CJ119" s="40"/>
    </row>
    <row r="120" spans="1:88" ht="31.35" customHeight="1" x14ac:dyDescent="0.2">
      <c r="A120" s="9" t="s">
        <v>169</v>
      </c>
      <c r="B120" s="368"/>
      <c r="C120" s="368"/>
      <c r="D120" s="6"/>
      <c r="E120" s="368"/>
      <c r="F120" s="6"/>
      <c r="G120" s="6"/>
      <c r="H120" s="6"/>
      <c r="I120" s="6"/>
      <c r="J120" s="6"/>
      <c r="K120" s="6"/>
      <c r="L120" s="369"/>
      <c r="M120" s="369"/>
      <c r="N120" s="369"/>
      <c r="O120" s="369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CG120" s="40"/>
      <c r="CH120" s="40"/>
      <c r="CI120" s="40"/>
      <c r="CJ120" s="40"/>
    </row>
    <row r="121" spans="1:88" ht="16.350000000000001" customHeight="1" x14ac:dyDescent="0.2">
      <c r="A121" s="3775" t="s">
        <v>170</v>
      </c>
      <c r="B121" s="3004"/>
      <c r="C121" s="3775" t="s">
        <v>32</v>
      </c>
      <c r="D121" s="3777"/>
      <c r="E121" s="3004"/>
      <c r="F121" s="3766" t="s">
        <v>171</v>
      </c>
      <c r="G121" s="3778"/>
      <c r="H121" s="3778"/>
      <c r="I121" s="3778"/>
      <c r="J121" s="3778"/>
      <c r="K121" s="3778"/>
      <c r="L121" s="3778"/>
      <c r="M121" s="3778"/>
      <c r="N121" s="3778"/>
      <c r="O121" s="3767"/>
      <c r="P121" s="3010" t="s">
        <v>7</v>
      </c>
      <c r="Q121" s="3004" t="s">
        <v>8</v>
      </c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CG121" s="40"/>
      <c r="CH121" s="40"/>
      <c r="CI121" s="40"/>
      <c r="CJ121" s="40"/>
    </row>
    <row r="122" spans="1:88" ht="24" customHeight="1" x14ac:dyDescent="0.2">
      <c r="A122" s="2907"/>
      <c r="B122" s="2883"/>
      <c r="C122" s="3776"/>
      <c r="D122" s="3008"/>
      <c r="E122" s="3760"/>
      <c r="F122" s="3766" t="s">
        <v>172</v>
      </c>
      <c r="G122" s="3779"/>
      <c r="H122" s="3766" t="s">
        <v>173</v>
      </c>
      <c r="I122" s="3779"/>
      <c r="J122" s="3780" t="s">
        <v>174</v>
      </c>
      <c r="K122" s="3781"/>
      <c r="L122" s="3780" t="s">
        <v>175</v>
      </c>
      <c r="M122" s="3781"/>
      <c r="N122" s="3766" t="s">
        <v>176</v>
      </c>
      <c r="O122" s="3767"/>
      <c r="P122" s="2904"/>
      <c r="Q122" s="2883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CG122" s="40"/>
      <c r="CH122" s="40"/>
      <c r="CI122" s="40"/>
      <c r="CJ122" s="40"/>
    </row>
    <row r="123" spans="1:88" ht="22.5" customHeight="1" x14ac:dyDescent="0.2">
      <c r="A123" s="3776"/>
      <c r="B123" s="3760"/>
      <c r="C123" s="1955" t="s">
        <v>29</v>
      </c>
      <c r="D123" s="1956" t="s">
        <v>30</v>
      </c>
      <c r="E123" s="1957" t="s">
        <v>31</v>
      </c>
      <c r="F123" s="1955" t="s">
        <v>30</v>
      </c>
      <c r="G123" s="1957" t="s">
        <v>31</v>
      </c>
      <c r="H123" s="1955" t="s">
        <v>30</v>
      </c>
      <c r="I123" s="1957" t="s">
        <v>31</v>
      </c>
      <c r="J123" s="1955" t="s">
        <v>30</v>
      </c>
      <c r="K123" s="1957" t="s">
        <v>31</v>
      </c>
      <c r="L123" s="1955" t="s">
        <v>30</v>
      </c>
      <c r="M123" s="1957" t="s">
        <v>31</v>
      </c>
      <c r="N123" s="1955" t="s">
        <v>30</v>
      </c>
      <c r="O123" s="1958" t="s">
        <v>31</v>
      </c>
      <c r="P123" s="3772"/>
      <c r="Q123" s="3760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CG123" s="40"/>
      <c r="CH123" s="40"/>
      <c r="CI123" s="40"/>
      <c r="CJ123" s="40"/>
    </row>
    <row r="124" spans="1:88" ht="16.350000000000001" customHeight="1" x14ac:dyDescent="0.2">
      <c r="A124" s="3768" t="s">
        <v>177</v>
      </c>
      <c r="B124" s="1959" t="s">
        <v>178</v>
      </c>
      <c r="C124" s="1960">
        <f t="shared" ref="C124:C130" si="13">SUM(D124:E124)</f>
        <v>0</v>
      </c>
      <c r="D124" s="1961">
        <f>SUM(F124+H124+J124+L124+N124)</f>
        <v>0</v>
      </c>
      <c r="E124" s="377">
        <f>SUM(G124+I124+K124+M124+O124)</f>
        <v>0</v>
      </c>
      <c r="F124" s="1962"/>
      <c r="G124" s="1963"/>
      <c r="H124" s="1962"/>
      <c r="I124" s="1963"/>
      <c r="J124" s="1962"/>
      <c r="K124" s="1963"/>
      <c r="L124" s="1962"/>
      <c r="M124" s="1963"/>
      <c r="N124" s="1962"/>
      <c r="O124" s="1964"/>
      <c r="P124" s="1965"/>
      <c r="Q124" s="1963"/>
      <c r="R124" s="3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CG124" s="40">
        <v>0</v>
      </c>
      <c r="CH124" s="40">
        <v>0</v>
      </c>
      <c r="CI124" s="40">
        <v>0</v>
      </c>
      <c r="CJ124" s="40">
        <v>0</v>
      </c>
    </row>
    <row r="125" spans="1:88" ht="16.350000000000001" customHeight="1" x14ac:dyDescent="0.2">
      <c r="A125" s="2890"/>
      <c r="B125" s="382" t="s">
        <v>179</v>
      </c>
      <c r="C125" s="383">
        <f>SUM(D125:E125)</f>
        <v>0</v>
      </c>
      <c r="D125" s="384">
        <f t="shared" ref="D125:E130" si="14">SUM(F125+H125+J125+L125+N125)</f>
        <v>0</v>
      </c>
      <c r="E125" s="385">
        <f t="shared" si="14"/>
        <v>0</v>
      </c>
      <c r="F125" s="1966"/>
      <c r="G125" s="1967"/>
      <c r="H125" s="1966"/>
      <c r="I125" s="1967"/>
      <c r="J125" s="1966"/>
      <c r="K125" s="1967"/>
      <c r="L125" s="1966"/>
      <c r="M125" s="1967"/>
      <c r="N125" s="1966"/>
      <c r="O125" s="1968"/>
      <c r="P125" s="1969"/>
      <c r="Q125" s="1967"/>
      <c r="R125" s="3"/>
      <c r="CG125" s="40"/>
      <c r="CH125" s="40"/>
      <c r="CI125" s="40"/>
      <c r="CJ125" s="40"/>
    </row>
    <row r="126" spans="1:88" ht="30.75" customHeight="1" thickBot="1" x14ac:dyDescent="0.3">
      <c r="A126" s="2898"/>
      <c r="B126" s="390" t="s">
        <v>180</v>
      </c>
      <c r="C126" s="391">
        <f t="shared" si="13"/>
        <v>0</v>
      </c>
      <c r="D126" s="392">
        <f>SUM(F126+H126+J126+L126+N126)</f>
        <v>0</v>
      </c>
      <c r="E126" s="393">
        <f t="shared" si="14"/>
        <v>0</v>
      </c>
      <c r="F126" s="1970"/>
      <c r="G126" s="1971"/>
      <c r="H126" s="1970"/>
      <c r="I126" s="1971"/>
      <c r="J126" s="1970"/>
      <c r="K126" s="1971"/>
      <c r="L126" s="1970"/>
      <c r="M126" s="1971"/>
      <c r="N126" s="1970"/>
      <c r="O126" s="1972"/>
      <c r="P126" s="1973"/>
      <c r="Q126" s="1971"/>
      <c r="R126" s="3"/>
      <c r="CG126" s="40"/>
      <c r="CH126" s="40"/>
      <c r="CI126" s="40"/>
      <c r="CJ126" s="40"/>
    </row>
    <row r="127" spans="1:88" ht="16.350000000000001" customHeight="1" thickTop="1" x14ac:dyDescent="0.2">
      <c r="A127" s="2899" t="s">
        <v>181</v>
      </c>
      <c r="B127" s="26" t="s">
        <v>72</v>
      </c>
      <c r="C127" s="398">
        <f t="shared" si="13"/>
        <v>0</v>
      </c>
      <c r="D127" s="399">
        <f t="shared" si="14"/>
        <v>0</v>
      </c>
      <c r="E127" s="377">
        <f t="shared" si="14"/>
        <v>0</v>
      </c>
      <c r="F127" s="1962"/>
      <c r="G127" s="1963"/>
      <c r="H127" s="1962"/>
      <c r="I127" s="1963"/>
      <c r="J127" s="1962"/>
      <c r="K127" s="1963"/>
      <c r="L127" s="1962"/>
      <c r="M127" s="1963"/>
      <c r="N127" s="1962"/>
      <c r="O127" s="1964"/>
      <c r="P127" s="1965"/>
      <c r="Q127" s="1963"/>
      <c r="R127" s="3"/>
      <c r="CG127" s="40"/>
      <c r="CH127" s="40"/>
      <c r="CI127" s="40"/>
      <c r="CJ127" s="40"/>
    </row>
    <row r="128" spans="1:88" ht="16.350000000000001" customHeight="1" x14ac:dyDescent="0.2">
      <c r="A128" s="2871"/>
      <c r="B128" s="26" t="s">
        <v>182</v>
      </c>
      <c r="C128" s="398">
        <f t="shared" si="13"/>
        <v>0</v>
      </c>
      <c r="D128" s="399">
        <f t="shared" si="14"/>
        <v>0</v>
      </c>
      <c r="E128" s="377">
        <f t="shared" si="14"/>
        <v>0</v>
      </c>
      <c r="F128" s="1962"/>
      <c r="G128" s="1963"/>
      <c r="H128" s="1962"/>
      <c r="I128" s="1963"/>
      <c r="J128" s="1962"/>
      <c r="K128" s="1963"/>
      <c r="L128" s="1962"/>
      <c r="M128" s="1963"/>
      <c r="N128" s="1962"/>
      <c r="O128" s="1964"/>
      <c r="P128" s="1965"/>
      <c r="Q128" s="1963"/>
      <c r="R128" s="3"/>
      <c r="CG128" s="40"/>
      <c r="CH128" s="40"/>
      <c r="CI128" s="40"/>
      <c r="CJ128" s="40"/>
    </row>
    <row r="129" spans="1:88" ht="16.350000000000001" customHeight="1" x14ac:dyDescent="0.2">
      <c r="A129" s="2871"/>
      <c r="B129" s="41" t="s">
        <v>183</v>
      </c>
      <c r="C129" s="383">
        <f t="shared" si="13"/>
        <v>0</v>
      </c>
      <c r="D129" s="384">
        <f t="shared" si="14"/>
        <v>0</v>
      </c>
      <c r="E129" s="385">
        <f t="shared" si="14"/>
        <v>0</v>
      </c>
      <c r="F129" s="1966"/>
      <c r="G129" s="1967"/>
      <c r="H129" s="1966"/>
      <c r="I129" s="1967"/>
      <c r="J129" s="1966"/>
      <c r="K129" s="1967"/>
      <c r="L129" s="1966"/>
      <c r="M129" s="1967"/>
      <c r="N129" s="1966"/>
      <c r="O129" s="1968"/>
      <c r="P129" s="1969"/>
      <c r="Q129" s="1967"/>
      <c r="R129" s="3"/>
      <c r="CG129" s="40"/>
      <c r="CH129" s="40"/>
      <c r="CI129" s="40"/>
      <c r="CJ129" s="40"/>
    </row>
    <row r="130" spans="1:88" ht="16.350000000000001" customHeight="1" x14ac:dyDescent="0.2">
      <c r="A130" s="2976"/>
      <c r="B130" s="400" t="s">
        <v>109</v>
      </c>
      <c r="C130" s="401">
        <f t="shared" si="13"/>
        <v>0</v>
      </c>
      <c r="D130" s="402">
        <f t="shared" si="14"/>
        <v>0</v>
      </c>
      <c r="E130" s="403">
        <f t="shared" si="14"/>
        <v>0</v>
      </c>
      <c r="F130" s="1974"/>
      <c r="G130" s="1975"/>
      <c r="H130" s="1974"/>
      <c r="I130" s="1975"/>
      <c r="J130" s="1974"/>
      <c r="K130" s="1975"/>
      <c r="L130" s="1974"/>
      <c r="M130" s="1975"/>
      <c r="N130" s="1974"/>
      <c r="O130" s="1976"/>
      <c r="P130" s="1977"/>
      <c r="Q130" s="1975"/>
      <c r="R130" s="3"/>
      <c r="CG130" s="40"/>
      <c r="CH130" s="40"/>
      <c r="CI130" s="40"/>
      <c r="CJ130" s="40"/>
    </row>
    <row r="131" spans="1:88" ht="27" customHeight="1" x14ac:dyDescent="0.25">
      <c r="A131" s="9" t="s">
        <v>184</v>
      </c>
      <c r="B131" s="408"/>
      <c r="C131" s="408"/>
      <c r="D131" s="408"/>
      <c r="E131" s="408"/>
      <c r="F131" s="408"/>
      <c r="G131" s="408"/>
      <c r="H131" s="408"/>
      <c r="I131" s="408"/>
      <c r="J131" s="408"/>
      <c r="K131" s="408"/>
      <c r="L131" s="408"/>
      <c r="M131" s="408"/>
      <c r="N131" s="408"/>
      <c r="O131" s="408"/>
      <c r="P131" s="408"/>
      <c r="Q131" s="408"/>
      <c r="R131" s="408"/>
      <c r="S131" s="408"/>
      <c r="T131" s="408"/>
      <c r="U131" s="408"/>
      <c r="V131" s="408"/>
      <c r="W131" s="408"/>
      <c r="X131" s="408"/>
      <c r="Y131" s="408"/>
      <c r="Z131" s="408"/>
      <c r="AA131" s="408"/>
      <c r="AB131" s="408"/>
      <c r="AC131" s="408"/>
      <c r="AD131" s="408"/>
      <c r="AE131" s="408"/>
      <c r="AF131" s="408"/>
      <c r="AG131" s="408"/>
      <c r="AH131" s="408"/>
      <c r="AI131" s="408"/>
      <c r="AJ131" s="408"/>
      <c r="AK131" s="408"/>
      <c r="AL131" s="408"/>
      <c r="AM131" s="408"/>
      <c r="CG131" s="40"/>
      <c r="CH131" s="40"/>
      <c r="CI131" s="40"/>
      <c r="CJ131" s="40"/>
    </row>
    <row r="132" spans="1:88" ht="16.5" customHeight="1" x14ac:dyDescent="0.2">
      <c r="A132" s="3769" t="s">
        <v>49</v>
      </c>
      <c r="B132" s="3769" t="s">
        <v>185</v>
      </c>
      <c r="C132" s="3771" t="s">
        <v>29</v>
      </c>
      <c r="D132" s="3771" t="s">
        <v>30</v>
      </c>
      <c r="E132" s="3759" t="s">
        <v>31</v>
      </c>
      <c r="F132" s="3752" t="s">
        <v>186</v>
      </c>
      <c r="G132" s="3773"/>
      <c r="H132" s="3773"/>
      <c r="I132" s="3773"/>
      <c r="J132" s="3773"/>
      <c r="K132" s="3773"/>
      <c r="L132" s="3773"/>
      <c r="M132" s="3773"/>
      <c r="N132" s="3773"/>
      <c r="O132" s="3773"/>
      <c r="P132" s="3773"/>
      <c r="Q132" s="3773"/>
      <c r="R132" s="3773"/>
      <c r="S132" s="3773"/>
      <c r="T132" s="3773"/>
      <c r="U132" s="3773"/>
      <c r="V132" s="3773"/>
      <c r="W132" s="3773"/>
      <c r="X132" s="3773"/>
      <c r="Y132" s="3773"/>
      <c r="Z132" s="3773"/>
      <c r="AA132" s="3773"/>
      <c r="AB132" s="3773"/>
      <c r="AC132" s="3773"/>
      <c r="AD132" s="3773"/>
      <c r="AE132" s="3773"/>
      <c r="AF132" s="3773"/>
      <c r="AG132" s="3773"/>
      <c r="AH132" s="3773"/>
      <c r="AI132" s="3773"/>
      <c r="AJ132" s="3773"/>
      <c r="AK132" s="3773"/>
      <c r="AL132" s="3773"/>
      <c r="AM132" s="3774"/>
      <c r="AN132" s="3771" t="s">
        <v>7</v>
      </c>
      <c r="AO132" s="3759" t="s">
        <v>8</v>
      </c>
      <c r="CG132" s="40"/>
      <c r="CH132" s="40"/>
      <c r="CI132" s="40"/>
      <c r="CJ132" s="40"/>
    </row>
    <row r="133" spans="1:88" ht="15" customHeight="1" x14ac:dyDescent="0.2">
      <c r="A133" s="2901"/>
      <c r="B133" s="2901"/>
      <c r="C133" s="2904"/>
      <c r="D133" s="2904"/>
      <c r="E133" s="2883"/>
      <c r="F133" s="3757" t="s">
        <v>187</v>
      </c>
      <c r="G133" s="3761"/>
      <c r="H133" s="3757" t="s">
        <v>188</v>
      </c>
      <c r="I133" s="3761"/>
      <c r="J133" s="3757" t="s">
        <v>189</v>
      </c>
      <c r="K133" s="3761"/>
      <c r="L133" s="3757" t="s">
        <v>190</v>
      </c>
      <c r="M133" s="3761"/>
      <c r="N133" s="3757" t="s">
        <v>191</v>
      </c>
      <c r="O133" s="3761"/>
      <c r="P133" s="3757" t="s">
        <v>192</v>
      </c>
      <c r="Q133" s="3758"/>
      <c r="R133" s="3757" t="s">
        <v>193</v>
      </c>
      <c r="S133" s="3758"/>
      <c r="T133" s="3757" t="s">
        <v>194</v>
      </c>
      <c r="U133" s="3758"/>
      <c r="V133" s="3757" t="s">
        <v>195</v>
      </c>
      <c r="W133" s="3758"/>
      <c r="X133" s="3757" t="s">
        <v>196</v>
      </c>
      <c r="Y133" s="3758"/>
      <c r="Z133" s="3757" t="s">
        <v>197</v>
      </c>
      <c r="AA133" s="3758"/>
      <c r="AB133" s="3757" t="s">
        <v>198</v>
      </c>
      <c r="AC133" s="3758"/>
      <c r="AD133" s="3757" t="s">
        <v>199</v>
      </c>
      <c r="AE133" s="3758"/>
      <c r="AF133" s="3757" t="s">
        <v>200</v>
      </c>
      <c r="AG133" s="3758"/>
      <c r="AH133" s="3757" t="s">
        <v>201</v>
      </c>
      <c r="AI133" s="3758"/>
      <c r="AJ133" s="3757" t="s">
        <v>202</v>
      </c>
      <c r="AK133" s="3758"/>
      <c r="AL133" s="3757" t="s">
        <v>203</v>
      </c>
      <c r="AM133" s="3762"/>
      <c r="AN133" s="2904"/>
      <c r="AO133" s="2883"/>
      <c r="CG133" s="40"/>
      <c r="CH133" s="40"/>
      <c r="CI133" s="40"/>
      <c r="CJ133" s="40"/>
    </row>
    <row r="134" spans="1:88" ht="15.75" customHeight="1" x14ac:dyDescent="0.2">
      <c r="A134" s="3770"/>
      <c r="B134" s="3770"/>
      <c r="C134" s="3772"/>
      <c r="D134" s="3772"/>
      <c r="E134" s="3760"/>
      <c r="F134" s="1808" t="s">
        <v>204</v>
      </c>
      <c r="G134" s="1871" t="s">
        <v>31</v>
      </c>
      <c r="H134" s="1808" t="s">
        <v>204</v>
      </c>
      <c r="I134" s="1871" t="s">
        <v>31</v>
      </c>
      <c r="J134" s="1808" t="s">
        <v>204</v>
      </c>
      <c r="K134" s="1871" t="s">
        <v>31</v>
      </c>
      <c r="L134" s="1808" t="s">
        <v>204</v>
      </c>
      <c r="M134" s="1871" t="s">
        <v>31</v>
      </c>
      <c r="N134" s="1808" t="s">
        <v>204</v>
      </c>
      <c r="O134" s="1871" t="s">
        <v>31</v>
      </c>
      <c r="P134" s="1808" t="s">
        <v>204</v>
      </c>
      <c r="Q134" s="1871" t="s">
        <v>31</v>
      </c>
      <c r="R134" s="1808" t="s">
        <v>204</v>
      </c>
      <c r="S134" s="1871" t="s">
        <v>31</v>
      </c>
      <c r="T134" s="1808" t="s">
        <v>204</v>
      </c>
      <c r="U134" s="1871" t="s">
        <v>31</v>
      </c>
      <c r="V134" s="1808" t="s">
        <v>204</v>
      </c>
      <c r="W134" s="1871" t="s">
        <v>31</v>
      </c>
      <c r="X134" s="1808" t="s">
        <v>204</v>
      </c>
      <c r="Y134" s="1871" t="s">
        <v>31</v>
      </c>
      <c r="Z134" s="1808" t="s">
        <v>204</v>
      </c>
      <c r="AA134" s="1871" t="s">
        <v>31</v>
      </c>
      <c r="AB134" s="1808" t="s">
        <v>204</v>
      </c>
      <c r="AC134" s="1871" t="s">
        <v>31</v>
      </c>
      <c r="AD134" s="1808" t="s">
        <v>204</v>
      </c>
      <c r="AE134" s="1871" t="s">
        <v>31</v>
      </c>
      <c r="AF134" s="1808" t="s">
        <v>204</v>
      </c>
      <c r="AG134" s="1871" t="s">
        <v>31</v>
      </c>
      <c r="AH134" s="1808" t="s">
        <v>204</v>
      </c>
      <c r="AI134" s="1871" t="s">
        <v>31</v>
      </c>
      <c r="AJ134" s="1808" t="s">
        <v>204</v>
      </c>
      <c r="AK134" s="1871" t="s">
        <v>31</v>
      </c>
      <c r="AL134" s="1808" t="s">
        <v>204</v>
      </c>
      <c r="AM134" s="1978" t="s">
        <v>31</v>
      </c>
      <c r="AN134" s="3772"/>
      <c r="AO134" s="3760"/>
      <c r="CG134" s="40"/>
      <c r="CH134" s="40"/>
      <c r="CI134" s="40"/>
      <c r="CJ134" s="40"/>
    </row>
    <row r="135" spans="1:88" x14ac:dyDescent="0.2">
      <c r="A135" s="2975" t="s">
        <v>72</v>
      </c>
      <c r="B135" s="1838" t="s">
        <v>205</v>
      </c>
      <c r="C135" s="1979">
        <f>SUM(D135:E135)</f>
        <v>0</v>
      </c>
      <c r="D135" s="1980">
        <f>+F135+H135+J135+L135+N135+P135+R135+T135+V135+X135+Z135+AB135+AD135+AF135+AH135+AJ135+AL135</f>
        <v>0</v>
      </c>
      <c r="E135" s="1981">
        <f>+G135+I135+K135+M135+O135+Q135+S135+U135+W135+Y135+AA135+AC135+AE135+AG135+AI135+AK135+AM135</f>
        <v>0</v>
      </c>
      <c r="F135" s="1982"/>
      <c r="G135" s="1821"/>
      <c r="H135" s="1982"/>
      <c r="I135" s="1821"/>
      <c r="J135" s="1982"/>
      <c r="K135" s="1821"/>
      <c r="L135" s="1982"/>
      <c r="M135" s="1821"/>
      <c r="N135" s="1982"/>
      <c r="O135" s="1821"/>
      <c r="P135" s="1982"/>
      <c r="Q135" s="1821"/>
      <c r="R135" s="1982"/>
      <c r="S135" s="1821"/>
      <c r="T135" s="1982"/>
      <c r="U135" s="1821"/>
      <c r="V135" s="1982"/>
      <c r="W135" s="1821"/>
      <c r="X135" s="1982"/>
      <c r="Y135" s="1821"/>
      <c r="Z135" s="1982"/>
      <c r="AA135" s="1821"/>
      <c r="AB135" s="1982"/>
      <c r="AC135" s="1821"/>
      <c r="AD135" s="1982"/>
      <c r="AE135" s="1821"/>
      <c r="AF135" s="1982"/>
      <c r="AG135" s="1821"/>
      <c r="AH135" s="1982"/>
      <c r="AI135" s="1821"/>
      <c r="AJ135" s="1982"/>
      <c r="AK135" s="1821"/>
      <c r="AL135" s="1982"/>
      <c r="AM135" s="1983"/>
      <c r="AN135" s="1840"/>
      <c r="AO135" s="1821"/>
      <c r="AP135" s="3"/>
      <c r="CG135" s="5">
        <v>0</v>
      </c>
      <c r="CH135" s="5">
        <v>0</v>
      </c>
      <c r="CI135" s="5">
        <v>0</v>
      </c>
      <c r="CJ135" s="5">
        <v>0</v>
      </c>
    </row>
    <row r="136" spans="1:88" x14ac:dyDescent="0.2">
      <c r="A136" s="2871"/>
      <c r="B136" s="109" t="s">
        <v>206</v>
      </c>
      <c r="C136" s="383">
        <f>SUM(D136:E136)</f>
        <v>0</v>
      </c>
      <c r="D136" s="384">
        <f t="shared" ref="D136:E148" si="15">+F136+H136+J136+L136+N136+P136+R136+T136+V136+X136+Z136+AB136+AD136+AF136+AH136+AJ136+AL136</f>
        <v>0</v>
      </c>
      <c r="E136" s="358">
        <f t="shared" si="15"/>
        <v>0</v>
      </c>
      <c r="F136" s="65"/>
      <c r="G136" s="190"/>
      <c r="H136" s="65"/>
      <c r="I136" s="190"/>
      <c r="J136" s="65"/>
      <c r="K136" s="190"/>
      <c r="L136" s="65"/>
      <c r="M136" s="190"/>
      <c r="N136" s="65"/>
      <c r="O136" s="190"/>
      <c r="P136" s="65"/>
      <c r="Q136" s="190"/>
      <c r="R136" s="65"/>
      <c r="S136" s="190"/>
      <c r="T136" s="65"/>
      <c r="U136" s="190"/>
      <c r="V136" s="65"/>
      <c r="W136" s="190"/>
      <c r="X136" s="65"/>
      <c r="Y136" s="190"/>
      <c r="Z136" s="65"/>
      <c r="AA136" s="190"/>
      <c r="AB136" s="65"/>
      <c r="AC136" s="190"/>
      <c r="AD136" s="65"/>
      <c r="AE136" s="190"/>
      <c r="AF136" s="65"/>
      <c r="AG136" s="190"/>
      <c r="AH136" s="65"/>
      <c r="AI136" s="190"/>
      <c r="AJ136" s="65"/>
      <c r="AK136" s="190"/>
      <c r="AL136" s="65"/>
      <c r="AM136" s="414"/>
      <c r="AN136" s="362"/>
      <c r="AO136" s="190"/>
      <c r="AP136" s="3"/>
    </row>
    <row r="137" spans="1:88" x14ac:dyDescent="0.2">
      <c r="A137" s="2871"/>
      <c r="B137" s="109" t="s">
        <v>207</v>
      </c>
      <c r="C137" s="383">
        <f t="shared" ref="C137:C148" si="16">SUM(D137:E137)</f>
        <v>0</v>
      </c>
      <c r="D137" s="384">
        <f t="shared" si="15"/>
        <v>0</v>
      </c>
      <c r="E137" s="358">
        <f t="shared" si="15"/>
        <v>0</v>
      </c>
      <c r="F137" s="45"/>
      <c r="G137" s="46"/>
      <c r="H137" s="45"/>
      <c r="I137" s="46"/>
      <c r="J137" s="45"/>
      <c r="K137" s="46"/>
      <c r="L137" s="45"/>
      <c r="M137" s="46"/>
      <c r="N137" s="45"/>
      <c r="O137" s="46"/>
      <c r="P137" s="45"/>
      <c r="Q137" s="46"/>
      <c r="R137" s="45"/>
      <c r="S137" s="46"/>
      <c r="T137" s="45"/>
      <c r="U137" s="46"/>
      <c r="V137" s="45"/>
      <c r="W137" s="46"/>
      <c r="X137" s="45"/>
      <c r="Y137" s="46"/>
      <c r="Z137" s="45"/>
      <c r="AA137" s="46"/>
      <c r="AB137" s="45"/>
      <c r="AC137" s="46"/>
      <c r="AD137" s="45"/>
      <c r="AE137" s="46"/>
      <c r="AF137" s="45"/>
      <c r="AG137" s="46"/>
      <c r="AH137" s="45"/>
      <c r="AI137" s="46"/>
      <c r="AJ137" s="45"/>
      <c r="AK137" s="46"/>
      <c r="AL137" s="45"/>
      <c r="AM137" s="415"/>
      <c r="AN137" s="110"/>
      <c r="AO137" s="46"/>
      <c r="AP137" s="3"/>
    </row>
    <row r="138" spans="1:88" x14ac:dyDescent="0.2">
      <c r="A138" s="2871"/>
      <c r="B138" s="109" t="s">
        <v>208</v>
      </c>
      <c r="C138" s="383">
        <f t="shared" si="16"/>
        <v>0</v>
      </c>
      <c r="D138" s="384">
        <f t="shared" si="15"/>
        <v>0</v>
      </c>
      <c r="E138" s="358">
        <f t="shared" si="15"/>
        <v>0</v>
      </c>
      <c r="F138" s="45"/>
      <c r="G138" s="46"/>
      <c r="H138" s="45"/>
      <c r="I138" s="46"/>
      <c r="J138" s="45"/>
      <c r="K138" s="46"/>
      <c r="L138" s="45"/>
      <c r="M138" s="46"/>
      <c r="N138" s="45"/>
      <c r="O138" s="46"/>
      <c r="P138" s="45"/>
      <c r="Q138" s="46"/>
      <c r="R138" s="45"/>
      <c r="S138" s="46"/>
      <c r="T138" s="45"/>
      <c r="U138" s="46"/>
      <c r="V138" s="45"/>
      <c r="W138" s="46"/>
      <c r="X138" s="45"/>
      <c r="Y138" s="46"/>
      <c r="Z138" s="45"/>
      <c r="AA138" s="46"/>
      <c r="AB138" s="45"/>
      <c r="AC138" s="46"/>
      <c r="AD138" s="45"/>
      <c r="AE138" s="46"/>
      <c r="AF138" s="45"/>
      <c r="AG138" s="46"/>
      <c r="AH138" s="45"/>
      <c r="AI138" s="46"/>
      <c r="AJ138" s="45"/>
      <c r="AK138" s="46"/>
      <c r="AL138" s="45"/>
      <c r="AM138" s="415"/>
      <c r="AN138" s="110"/>
      <c r="AO138" s="46"/>
      <c r="AP138" s="3"/>
    </row>
    <row r="139" spans="1:88" x14ac:dyDescent="0.2">
      <c r="A139" s="2871"/>
      <c r="B139" s="416" t="s">
        <v>209</v>
      </c>
      <c r="C139" s="383">
        <f t="shared" si="16"/>
        <v>0</v>
      </c>
      <c r="D139" s="384">
        <f t="shared" si="15"/>
        <v>0</v>
      </c>
      <c r="E139" s="358">
        <f t="shared" si="15"/>
        <v>0</v>
      </c>
      <c r="F139" s="45"/>
      <c r="G139" s="46"/>
      <c r="H139" s="45"/>
      <c r="I139" s="46"/>
      <c r="J139" s="45"/>
      <c r="K139" s="46"/>
      <c r="L139" s="45"/>
      <c r="M139" s="46"/>
      <c r="N139" s="45"/>
      <c r="O139" s="46"/>
      <c r="P139" s="45"/>
      <c r="Q139" s="46"/>
      <c r="R139" s="45"/>
      <c r="S139" s="46"/>
      <c r="T139" s="45"/>
      <c r="U139" s="46"/>
      <c r="V139" s="45"/>
      <c r="W139" s="46"/>
      <c r="X139" s="45"/>
      <c r="Y139" s="46"/>
      <c r="Z139" s="45"/>
      <c r="AA139" s="46"/>
      <c r="AB139" s="45"/>
      <c r="AC139" s="46"/>
      <c r="AD139" s="45"/>
      <c r="AE139" s="46"/>
      <c r="AF139" s="45"/>
      <c r="AG139" s="46"/>
      <c r="AH139" s="45"/>
      <c r="AI139" s="46"/>
      <c r="AJ139" s="45"/>
      <c r="AK139" s="46"/>
      <c r="AL139" s="45"/>
      <c r="AM139" s="415"/>
      <c r="AN139" s="110"/>
      <c r="AO139" s="46"/>
      <c r="AP139" s="3"/>
    </row>
    <row r="140" spans="1:88" x14ac:dyDescent="0.2">
      <c r="A140" s="2871"/>
      <c r="B140" s="109" t="s">
        <v>210</v>
      </c>
      <c r="C140" s="383">
        <f t="shared" si="16"/>
        <v>0</v>
      </c>
      <c r="D140" s="384">
        <f t="shared" si="15"/>
        <v>0</v>
      </c>
      <c r="E140" s="358">
        <f t="shared" si="15"/>
        <v>0</v>
      </c>
      <c r="F140" s="79"/>
      <c r="G140" s="73"/>
      <c r="H140" s="79"/>
      <c r="I140" s="73"/>
      <c r="J140" s="79"/>
      <c r="K140" s="73"/>
      <c r="L140" s="79"/>
      <c r="M140" s="73"/>
      <c r="N140" s="79"/>
      <c r="O140" s="73"/>
      <c r="P140" s="79"/>
      <c r="Q140" s="73"/>
      <c r="R140" s="79"/>
      <c r="S140" s="73"/>
      <c r="T140" s="79"/>
      <c r="U140" s="73"/>
      <c r="V140" s="79"/>
      <c r="W140" s="73"/>
      <c r="X140" s="79"/>
      <c r="Y140" s="73"/>
      <c r="Z140" s="79"/>
      <c r="AA140" s="73"/>
      <c r="AB140" s="79"/>
      <c r="AC140" s="73"/>
      <c r="AD140" s="79"/>
      <c r="AE140" s="73"/>
      <c r="AF140" s="79"/>
      <c r="AG140" s="73"/>
      <c r="AH140" s="79"/>
      <c r="AI140" s="73"/>
      <c r="AJ140" s="79"/>
      <c r="AK140" s="73"/>
      <c r="AL140" s="79"/>
      <c r="AM140" s="417"/>
      <c r="AN140" s="418"/>
      <c r="AO140" s="73"/>
      <c r="AP140" s="3"/>
    </row>
    <row r="141" spans="1:88" x14ac:dyDescent="0.2">
      <c r="A141" s="2871"/>
      <c r="B141" s="109" t="s">
        <v>211</v>
      </c>
      <c r="C141" s="383">
        <f t="shared" si="16"/>
        <v>0</v>
      </c>
      <c r="D141" s="384">
        <f t="shared" si="15"/>
        <v>0</v>
      </c>
      <c r="E141" s="358">
        <f t="shared" si="15"/>
        <v>0</v>
      </c>
      <c r="F141" s="79"/>
      <c r="G141" s="73"/>
      <c r="H141" s="79"/>
      <c r="I141" s="73"/>
      <c r="J141" s="79"/>
      <c r="K141" s="73"/>
      <c r="L141" s="79"/>
      <c r="M141" s="73"/>
      <c r="N141" s="79"/>
      <c r="O141" s="73"/>
      <c r="P141" s="79"/>
      <c r="Q141" s="73"/>
      <c r="R141" s="79"/>
      <c r="S141" s="73"/>
      <c r="T141" s="79"/>
      <c r="U141" s="73"/>
      <c r="V141" s="79"/>
      <c r="W141" s="73"/>
      <c r="X141" s="79"/>
      <c r="Y141" s="73"/>
      <c r="Z141" s="79"/>
      <c r="AA141" s="73"/>
      <c r="AB141" s="79"/>
      <c r="AC141" s="73"/>
      <c r="AD141" s="79"/>
      <c r="AE141" s="73"/>
      <c r="AF141" s="79"/>
      <c r="AG141" s="73"/>
      <c r="AH141" s="79"/>
      <c r="AI141" s="73"/>
      <c r="AJ141" s="79"/>
      <c r="AK141" s="73"/>
      <c r="AL141" s="79"/>
      <c r="AM141" s="417"/>
      <c r="AN141" s="418"/>
      <c r="AO141" s="73"/>
      <c r="AP141" s="3"/>
    </row>
    <row r="142" spans="1:88" x14ac:dyDescent="0.2">
      <c r="A142" s="3750"/>
      <c r="B142" s="230" t="s">
        <v>212</v>
      </c>
      <c r="C142" s="401">
        <f t="shared" si="16"/>
        <v>0</v>
      </c>
      <c r="D142" s="402">
        <f t="shared" si="15"/>
        <v>0</v>
      </c>
      <c r="E142" s="419">
        <f t="shared" si="15"/>
        <v>0</v>
      </c>
      <c r="F142" s="88"/>
      <c r="G142" s="89"/>
      <c r="H142" s="88"/>
      <c r="I142" s="89"/>
      <c r="J142" s="88"/>
      <c r="K142" s="89"/>
      <c r="L142" s="88"/>
      <c r="M142" s="89"/>
      <c r="N142" s="88"/>
      <c r="O142" s="89"/>
      <c r="P142" s="88"/>
      <c r="Q142" s="89"/>
      <c r="R142" s="88"/>
      <c r="S142" s="89"/>
      <c r="T142" s="88"/>
      <c r="U142" s="89"/>
      <c r="V142" s="88"/>
      <c r="W142" s="89"/>
      <c r="X142" s="88"/>
      <c r="Y142" s="89"/>
      <c r="Z142" s="88"/>
      <c r="AA142" s="89"/>
      <c r="AB142" s="88"/>
      <c r="AC142" s="89"/>
      <c r="AD142" s="88"/>
      <c r="AE142" s="89"/>
      <c r="AF142" s="88"/>
      <c r="AG142" s="89"/>
      <c r="AH142" s="88"/>
      <c r="AI142" s="89"/>
      <c r="AJ142" s="88"/>
      <c r="AK142" s="89"/>
      <c r="AL142" s="88"/>
      <c r="AM142" s="420"/>
      <c r="AN142" s="126"/>
      <c r="AO142" s="89"/>
      <c r="AP142" s="3"/>
    </row>
    <row r="143" spans="1:88" x14ac:dyDescent="0.2">
      <c r="A143" s="2975" t="s">
        <v>183</v>
      </c>
      <c r="B143" s="1984" t="s">
        <v>213</v>
      </c>
      <c r="C143" s="1985">
        <f t="shared" si="16"/>
        <v>1</v>
      </c>
      <c r="D143" s="1986">
        <f t="shared" si="15"/>
        <v>1</v>
      </c>
      <c r="E143" s="1987">
        <f t="shared" si="15"/>
        <v>0</v>
      </c>
      <c r="F143" s="1988"/>
      <c r="G143" s="1989"/>
      <c r="H143" s="1988"/>
      <c r="I143" s="1989"/>
      <c r="J143" s="1988"/>
      <c r="K143" s="1989"/>
      <c r="L143" s="1988"/>
      <c r="M143" s="1989"/>
      <c r="N143" s="1988"/>
      <c r="O143" s="1989"/>
      <c r="P143" s="1988"/>
      <c r="Q143" s="1989"/>
      <c r="R143" s="1988"/>
      <c r="S143" s="1989"/>
      <c r="T143" s="1988"/>
      <c r="U143" s="1989"/>
      <c r="V143" s="1988"/>
      <c r="W143" s="1989"/>
      <c r="X143" s="1988">
        <v>1</v>
      </c>
      <c r="Y143" s="1989"/>
      <c r="Z143" s="1988"/>
      <c r="AA143" s="1989"/>
      <c r="AB143" s="1988"/>
      <c r="AC143" s="1989"/>
      <c r="AD143" s="1988"/>
      <c r="AE143" s="1989"/>
      <c r="AF143" s="1988"/>
      <c r="AG143" s="1989"/>
      <c r="AH143" s="1988"/>
      <c r="AI143" s="1989"/>
      <c r="AJ143" s="1988"/>
      <c r="AK143" s="1989"/>
      <c r="AL143" s="1988"/>
      <c r="AM143" s="1990"/>
      <c r="AN143" s="1991">
        <v>0</v>
      </c>
      <c r="AO143" s="1989">
        <v>0</v>
      </c>
      <c r="AP143" s="3"/>
      <c r="CG143" s="5">
        <v>0</v>
      </c>
      <c r="CH143" s="5">
        <v>0</v>
      </c>
      <c r="CI143" s="5">
        <v>0</v>
      </c>
      <c r="CJ143" s="5">
        <v>0</v>
      </c>
    </row>
    <row r="144" spans="1:88" x14ac:dyDescent="0.2">
      <c r="A144" s="2871"/>
      <c r="B144" s="109" t="s">
        <v>207</v>
      </c>
      <c r="C144" s="383">
        <f t="shared" si="16"/>
        <v>6</v>
      </c>
      <c r="D144" s="384">
        <f t="shared" si="15"/>
        <v>5</v>
      </c>
      <c r="E144" s="358">
        <f>+G144+I144+K144+M144+O144+Q144+S144+U144+W144+Y144+AA144+AC144+AE144+AG144+AI144+AK144+AM144</f>
        <v>1</v>
      </c>
      <c r="F144" s="45"/>
      <c r="G144" s="46"/>
      <c r="H144" s="45"/>
      <c r="I144" s="46"/>
      <c r="J144" s="45"/>
      <c r="K144" s="46"/>
      <c r="L144" s="45"/>
      <c r="M144" s="46"/>
      <c r="N144" s="45">
        <v>1</v>
      </c>
      <c r="O144" s="46"/>
      <c r="P144" s="45"/>
      <c r="Q144" s="46"/>
      <c r="R144" s="45"/>
      <c r="S144" s="46"/>
      <c r="T144" s="45">
        <v>1</v>
      </c>
      <c r="U144" s="46"/>
      <c r="V144" s="45"/>
      <c r="W144" s="46"/>
      <c r="X144" s="45">
        <v>2</v>
      </c>
      <c r="Y144" s="46"/>
      <c r="Z144" s="45"/>
      <c r="AA144" s="46">
        <v>1</v>
      </c>
      <c r="AB144" s="45"/>
      <c r="AC144" s="46"/>
      <c r="AD144" s="45"/>
      <c r="AE144" s="46"/>
      <c r="AF144" s="45">
        <v>1</v>
      </c>
      <c r="AG144" s="46"/>
      <c r="AH144" s="45"/>
      <c r="AI144" s="46"/>
      <c r="AJ144" s="45"/>
      <c r="AK144" s="46"/>
      <c r="AL144" s="45"/>
      <c r="AM144" s="415"/>
      <c r="AN144" s="110">
        <v>0</v>
      </c>
      <c r="AO144" s="46">
        <v>1</v>
      </c>
      <c r="AP144" s="3"/>
      <c r="CG144" s="5">
        <v>0</v>
      </c>
      <c r="CH144" s="5">
        <v>0</v>
      </c>
      <c r="CI144" s="5">
        <v>0</v>
      </c>
      <c r="CJ144" s="5">
        <v>0</v>
      </c>
    </row>
    <row r="145" spans="1:88" x14ac:dyDescent="0.2">
      <c r="A145" s="2871"/>
      <c r="B145" s="109" t="s">
        <v>208</v>
      </c>
      <c r="C145" s="383">
        <f>SUM(D145:E145)</f>
        <v>16</v>
      </c>
      <c r="D145" s="384">
        <f t="shared" si="15"/>
        <v>9</v>
      </c>
      <c r="E145" s="358">
        <f t="shared" si="15"/>
        <v>7</v>
      </c>
      <c r="F145" s="45"/>
      <c r="G145" s="46"/>
      <c r="H145" s="45">
        <v>2</v>
      </c>
      <c r="I145" s="46"/>
      <c r="J145" s="45">
        <v>1</v>
      </c>
      <c r="K145" s="46"/>
      <c r="L145" s="45">
        <v>1</v>
      </c>
      <c r="M145" s="46"/>
      <c r="N145" s="45"/>
      <c r="O145" s="46"/>
      <c r="P145" s="45"/>
      <c r="Q145" s="46">
        <v>1</v>
      </c>
      <c r="R145" s="45"/>
      <c r="S145" s="46">
        <v>3</v>
      </c>
      <c r="T145" s="45"/>
      <c r="U145" s="46">
        <v>2</v>
      </c>
      <c r="V145" s="45"/>
      <c r="W145" s="46"/>
      <c r="X145" s="45">
        <v>1</v>
      </c>
      <c r="Y145" s="46"/>
      <c r="Z145" s="45"/>
      <c r="AA145" s="46"/>
      <c r="AB145" s="45">
        <v>1</v>
      </c>
      <c r="AC145" s="46"/>
      <c r="AD145" s="45">
        <v>2</v>
      </c>
      <c r="AE145" s="46"/>
      <c r="AF145" s="45">
        <v>1</v>
      </c>
      <c r="AG145" s="46"/>
      <c r="AH145" s="45"/>
      <c r="AI145" s="46"/>
      <c r="AJ145" s="45"/>
      <c r="AK145" s="46">
        <v>1</v>
      </c>
      <c r="AL145" s="45"/>
      <c r="AM145" s="415"/>
      <c r="AN145" s="110">
        <v>0</v>
      </c>
      <c r="AO145" s="46">
        <v>2</v>
      </c>
      <c r="AP145" s="3"/>
      <c r="CG145" s="5">
        <v>0</v>
      </c>
      <c r="CH145" s="5">
        <v>0</v>
      </c>
      <c r="CI145" s="5">
        <v>0</v>
      </c>
      <c r="CJ145" s="5">
        <v>0</v>
      </c>
    </row>
    <row r="146" spans="1:88" x14ac:dyDescent="0.2">
      <c r="A146" s="2871"/>
      <c r="B146" s="416" t="s">
        <v>209</v>
      </c>
      <c r="C146" s="383">
        <f t="shared" si="16"/>
        <v>0</v>
      </c>
      <c r="D146" s="384">
        <f>+F146+H146+J146+L146+N146+P146+R146+T146+V146+X146+Z146+AB146+AD146+AF146+AH146+AJ146+AL146</f>
        <v>0</v>
      </c>
      <c r="E146" s="358">
        <f t="shared" si="15"/>
        <v>0</v>
      </c>
      <c r="F146" s="45"/>
      <c r="G146" s="46"/>
      <c r="H146" s="45"/>
      <c r="I146" s="46"/>
      <c r="J146" s="45"/>
      <c r="K146" s="46"/>
      <c r="L146" s="45"/>
      <c r="M146" s="46"/>
      <c r="N146" s="45"/>
      <c r="O146" s="46"/>
      <c r="P146" s="45"/>
      <c r="Q146" s="46"/>
      <c r="R146" s="45"/>
      <c r="S146" s="46"/>
      <c r="T146" s="45"/>
      <c r="U146" s="46"/>
      <c r="V146" s="45"/>
      <c r="W146" s="46"/>
      <c r="X146" s="45"/>
      <c r="Y146" s="46"/>
      <c r="Z146" s="45"/>
      <c r="AA146" s="46"/>
      <c r="AB146" s="45"/>
      <c r="AC146" s="46"/>
      <c r="AD146" s="45"/>
      <c r="AE146" s="46"/>
      <c r="AF146" s="45"/>
      <c r="AG146" s="46"/>
      <c r="AH146" s="45"/>
      <c r="AI146" s="46"/>
      <c r="AJ146" s="45"/>
      <c r="AK146" s="46"/>
      <c r="AL146" s="45"/>
      <c r="AM146" s="415"/>
      <c r="AN146" s="110"/>
      <c r="AO146" s="46"/>
      <c r="AP146" s="3"/>
    </row>
    <row r="147" spans="1:88" x14ac:dyDescent="0.2">
      <c r="A147" s="2871"/>
      <c r="B147" s="109" t="s">
        <v>210</v>
      </c>
      <c r="C147" s="421">
        <f t="shared" si="16"/>
        <v>0</v>
      </c>
      <c r="D147" s="422">
        <f t="shared" si="15"/>
        <v>0</v>
      </c>
      <c r="E147" s="423">
        <f t="shared" si="15"/>
        <v>0</v>
      </c>
      <c r="F147" s="79"/>
      <c r="G147" s="73"/>
      <c r="H147" s="79"/>
      <c r="I147" s="73"/>
      <c r="J147" s="79"/>
      <c r="K147" s="73"/>
      <c r="L147" s="79"/>
      <c r="M147" s="73"/>
      <c r="N147" s="79"/>
      <c r="O147" s="73"/>
      <c r="P147" s="79"/>
      <c r="Q147" s="73"/>
      <c r="R147" s="79"/>
      <c r="S147" s="73"/>
      <c r="T147" s="79"/>
      <c r="U147" s="73"/>
      <c r="V147" s="79"/>
      <c r="W147" s="73"/>
      <c r="X147" s="79"/>
      <c r="Y147" s="73"/>
      <c r="Z147" s="79"/>
      <c r="AA147" s="73"/>
      <c r="AB147" s="79"/>
      <c r="AC147" s="73"/>
      <c r="AD147" s="79"/>
      <c r="AE147" s="73"/>
      <c r="AF147" s="79"/>
      <c r="AG147" s="73"/>
      <c r="AH147" s="79"/>
      <c r="AI147" s="73"/>
      <c r="AJ147" s="79"/>
      <c r="AK147" s="73"/>
      <c r="AL147" s="79"/>
      <c r="AM147" s="417"/>
      <c r="AN147" s="418"/>
      <c r="AO147" s="73"/>
      <c r="AP147" s="3"/>
    </row>
    <row r="148" spans="1:88" x14ac:dyDescent="0.2">
      <c r="A148" s="3750"/>
      <c r="B148" s="230" t="s">
        <v>212</v>
      </c>
      <c r="C148" s="401">
        <f t="shared" si="16"/>
        <v>0</v>
      </c>
      <c r="D148" s="402">
        <f t="shared" si="15"/>
        <v>0</v>
      </c>
      <c r="E148" s="419">
        <f t="shared" si="15"/>
        <v>0</v>
      </c>
      <c r="F148" s="88"/>
      <c r="G148" s="89"/>
      <c r="H148" s="88"/>
      <c r="I148" s="89"/>
      <c r="J148" s="88"/>
      <c r="K148" s="89"/>
      <c r="L148" s="88"/>
      <c r="M148" s="89"/>
      <c r="N148" s="88"/>
      <c r="O148" s="89"/>
      <c r="P148" s="88"/>
      <c r="Q148" s="89"/>
      <c r="R148" s="88"/>
      <c r="S148" s="89"/>
      <c r="T148" s="88"/>
      <c r="U148" s="89"/>
      <c r="V148" s="88"/>
      <c r="W148" s="89"/>
      <c r="X148" s="88"/>
      <c r="Y148" s="89"/>
      <c r="Z148" s="88"/>
      <c r="AA148" s="89"/>
      <c r="AB148" s="88"/>
      <c r="AC148" s="89"/>
      <c r="AD148" s="88"/>
      <c r="AE148" s="89"/>
      <c r="AF148" s="88"/>
      <c r="AG148" s="89"/>
      <c r="AH148" s="88"/>
      <c r="AI148" s="89"/>
      <c r="AJ148" s="88"/>
      <c r="AK148" s="89"/>
      <c r="AL148" s="88"/>
      <c r="AM148" s="420"/>
      <c r="AN148" s="126"/>
      <c r="AO148" s="89"/>
      <c r="AP148" s="3"/>
    </row>
    <row r="149" spans="1:88" ht="21.75" customHeight="1" x14ac:dyDescent="0.25">
      <c r="A149" s="9" t="s">
        <v>214</v>
      </c>
      <c r="B149" s="424"/>
      <c r="C149" s="424"/>
      <c r="D149" s="424"/>
      <c r="E149" s="424"/>
      <c r="F149" s="424"/>
      <c r="G149" s="424"/>
      <c r="H149" s="424"/>
      <c r="I149" s="424"/>
      <c r="J149" s="424"/>
      <c r="K149" s="424"/>
      <c r="L149" s="424"/>
      <c r="M149" s="424"/>
      <c r="N149" s="424"/>
      <c r="O149" s="424"/>
      <c r="P149" s="408"/>
    </row>
    <row r="150" spans="1:88" ht="17.25" customHeight="1" x14ac:dyDescent="0.2">
      <c r="A150" s="2975" t="s">
        <v>215</v>
      </c>
      <c r="B150" s="2977" t="s">
        <v>32</v>
      </c>
      <c r="C150" s="3752" t="s">
        <v>186</v>
      </c>
      <c r="D150" s="3753"/>
      <c r="E150" s="3753"/>
      <c r="F150" s="3753"/>
      <c r="G150" s="3753"/>
      <c r="H150" s="3753"/>
      <c r="I150" s="3753"/>
      <c r="J150" s="3753"/>
      <c r="K150" s="3753"/>
      <c r="L150" s="3753"/>
      <c r="M150" s="3753"/>
      <c r="N150" s="3753"/>
      <c r="O150" s="3753"/>
      <c r="P150" s="3753"/>
      <c r="Q150" s="3753"/>
      <c r="R150" s="3753"/>
      <c r="S150" s="3754"/>
      <c r="T150" s="3755" t="s">
        <v>7</v>
      </c>
      <c r="U150" s="3756" t="s">
        <v>8</v>
      </c>
      <c r="BX150" s="2"/>
      <c r="BY150" s="2"/>
      <c r="BZ150" s="2"/>
    </row>
    <row r="151" spans="1:88" ht="24" customHeight="1" x14ac:dyDescent="0.2">
      <c r="A151" s="3750"/>
      <c r="B151" s="3751"/>
      <c r="C151" s="1992" t="s">
        <v>216</v>
      </c>
      <c r="D151" s="1993" t="s">
        <v>217</v>
      </c>
      <c r="E151" s="1993" t="s">
        <v>218</v>
      </c>
      <c r="F151" s="1993" t="s">
        <v>69</v>
      </c>
      <c r="G151" s="1993" t="s">
        <v>219</v>
      </c>
      <c r="H151" s="1993" t="s">
        <v>220</v>
      </c>
      <c r="I151" s="1993" t="s">
        <v>221</v>
      </c>
      <c r="J151" s="1993" t="s">
        <v>222</v>
      </c>
      <c r="K151" s="1993" t="s">
        <v>223</v>
      </c>
      <c r="L151" s="1993" t="s">
        <v>224</v>
      </c>
      <c r="M151" s="1993" t="s">
        <v>225</v>
      </c>
      <c r="N151" s="1993" t="s">
        <v>226</v>
      </c>
      <c r="O151" s="1993" t="s">
        <v>227</v>
      </c>
      <c r="P151" s="1993" t="s">
        <v>228</v>
      </c>
      <c r="Q151" s="1993" t="s">
        <v>229</v>
      </c>
      <c r="R151" s="1993" t="s">
        <v>230</v>
      </c>
      <c r="S151" s="1994" t="s">
        <v>231</v>
      </c>
      <c r="T151" s="3755"/>
      <c r="U151" s="3756"/>
      <c r="BX151" s="2"/>
      <c r="BY151" s="2"/>
      <c r="BZ151" s="2"/>
    </row>
    <row r="152" spans="1:88" ht="29.25" customHeight="1" x14ac:dyDescent="0.2">
      <c r="A152" s="1995" t="s">
        <v>232</v>
      </c>
      <c r="B152" s="1996">
        <f>SUM(C152:S152)</f>
        <v>142</v>
      </c>
      <c r="C152" s="88"/>
      <c r="D152" s="145"/>
      <c r="E152" s="145">
        <v>1</v>
      </c>
      <c r="F152" s="145">
        <v>5</v>
      </c>
      <c r="G152" s="145">
        <v>2</v>
      </c>
      <c r="H152" s="145">
        <v>6</v>
      </c>
      <c r="I152" s="145">
        <v>6</v>
      </c>
      <c r="J152" s="145">
        <v>4</v>
      </c>
      <c r="K152" s="145">
        <v>3</v>
      </c>
      <c r="L152" s="145">
        <v>2</v>
      </c>
      <c r="M152" s="145">
        <v>10</v>
      </c>
      <c r="N152" s="145">
        <v>6</v>
      </c>
      <c r="O152" s="145">
        <v>17</v>
      </c>
      <c r="P152" s="145">
        <v>16</v>
      </c>
      <c r="Q152" s="145">
        <v>18</v>
      </c>
      <c r="R152" s="145">
        <v>18</v>
      </c>
      <c r="S152" s="420">
        <v>28</v>
      </c>
      <c r="T152" s="126">
        <v>0</v>
      </c>
      <c r="U152" s="167">
        <v>0</v>
      </c>
      <c r="V152" s="3"/>
      <c r="BX152" s="2"/>
      <c r="BY152" s="2"/>
      <c r="BZ152" s="2"/>
      <c r="CG152" s="5">
        <v>0</v>
      </c>
      <c r="CH152" s="5">
        <v>0</v>
      </c>
      <c r="CI152" s="5">
        <v>0</v>
      </c>
      <c r="CJ152" s="5">
        <v>0</v>
      </c>
    </row>
    <row r="204" spans="1:104" hidden="1" x14ac:dyDescent="0.2"/>
    <row r="205" spans="1:104" hidden="1" x14ac:dyDescent="0.2"/>
    <row r="206" spans="1:104" s="430" customFormat="1" ht="18.75" hidden="1" customHeight="1" x14ac:dyDescent="0.2">
      <c r="A206" s="430">
        <f>SUM(B12:D12,B31:B44,B48:B49,B54,B57,C82:E82,B96:B98,B106:F106,B110:B112,B117:B119,C124:C130,C83:C85,B77,B72:B73,B63:G64)</f>
        <v>65227</v>
      </c>
      <c r="B206" s="430">
        <f>SUM(CG13:CJ134)</f>
        <v>0</v>
      </c>
      <c r="BX206" s="431"/>
      <c r="BY206" s="431"/>
      <c r="BZ206" s="431"/>
      <c r="CA206" s="431"/>
      <c r="CB206" s="431"/>
      <c r="CC206" s="431"/>
      <c r="CD206" s="431"/>
      <c r="CE206" s="431"/>
      <c r="CF206" s="431"/>
      <c r="CG206" s="431"/>
      <c r="CH206" s="431"/>
      <c r="CI206" s="431"/>
      <c r="CJ206" s="431"/>
      <c r="CK206" s="431"/>
      <c r="CL206" s="431"/>
      <c r="CM206" s="431"/>
      <c r="CN206" s="431"/>
      <c r="CO206" s="431"/>
      <c r="CP206" s="431"/>
      <c r="CQ206" s="431"/>
      <c r="CR206" s="431"/>
      <c r="CS206" s="431"/>
      <c r="CT206" s="431"/>
      <c r="CU206" s="431"/>
      <c r="CV206" s="431"/>
      <c r="CW206" s="431"/>
      <c r="CX206" s="431"/>
      <c r="CY206" s="431"/>
      <c r="CZ206" s="431"/>
    </row>
    <row r="207" spans="1:104" hidden="1" x14ac:dyDescent="0.2"/>
    <row r="208" spans="1:104" hidden="1" x14ac:dyDescent="0.2"/>
  </sheetData>
  <mergeCells count="200">
    <mergeCell ref="A6:W6"/>
    <mergeCell ref="A9:A11"/>
    <mergeCell ref="B9:D10"/>
    <mergeCell ref="E9:AN9"/>
    <mergeCell ref="AO9:AO11"/>
    <mergeCell ref="AP9:AP11"/>
    <mergeCell ref="S10:T10"/>
    <mergeCell ref="U10:V10"/>
    <mergeCell ref="W10:X10"/>
    <mergeCell ref="Y10:Z10"/>
    <mergeCell ref="AQ9:AQ11"/>
    <mergeCell ref="AR9:AR11"/>
    <mergeCell ref="AS9:AS11"/>
    <mergeCell ref="E10:F10"/>
    <mergeCell ref="G10:H10"/>
    <mergeCell ref="I10:J10"/>
    <mergeCell ref="K10:L10"/>
    <mergeCell ref="M10:N10"/>
    <mergeCell ref="O10:P10"/>
    <mergeCell ref="Q10:R10"/>
    <mergeCell ref="AM10:AN10"/>
    <mergeCell ref="AA10:AB10"/>
    <mergeCell ref="AC10:AD10"/>
    <mergeCell ref="AE10:AF10"/>
    <mergeCell ref="AG10:AH10"/>
    <mergeCell ref="AI10:AJ10"/>
    <mergeCell ref="AK10:AL10"/>
    <mergeCell ref="A28:A30"/>
    <mergeCell ref="B28:D29"/>
    <mergeCell ref="E28:AN28"/>
    <mergeCell ref="AO28:AO30"/>
    <mergeCell ref="AP28:AP30"/>
    <mergeCell ref="S29:T29"/>
    <mergeCell ref="U29:V29"/>
    <mergeCell ref="W29:X29"/>
    <mergeCell ref="Y29:Z29"/>
    <mergeCell ref="AQ28:AQ30"/>
    <mergeCell ref="AR28:AR30"/>
    <mergeCell ref="AS28:AS30"/>
    <mergeCell ref="E29:F29"/>
    <mergeCell ref="G29:H29"/>
    <mergeCell ref="I29:J29"/>
    <mergeCell ref="K29:L29"/>
    <mergeCell ref="M29:N29"/>
    <mergeCell ref="O29:P29"/>
    <mergeCell ref="Q29:R29"/>
    <mergeCell ref="W51:W53"/>
    <mergeCell ref="E52:E53"/>
    <mergeCell ref="F52:F53"/>
    <mergeCell ref="G52:G53"/>
    <mergeCell ref="H52:H53"/>
    <mergeCell ref="I52:I53"/>
    <mergeCell ref="J52:J53"/>
    <mergeCell ref="AM29:AN29"/>
    <mergeCell ref="A46:A47"/>
    <mergeCell ref="B46:B47"/>
    <mergeCell ref="C46:F46"/>
    <mergeCell ref="G46:J46"/>
    <mergeCell ref="L46:R46"/>
    <mergeCell ref="AA29:AB29"/>
    <mergeCell ref="AC29:AD29"/>
    <mergeCell ref="AE29:AF29"/>
    <mergeCell ref="AG29:AH29"/>
    <mergeCell ref="AI29:AJ29"/>
    <mergeCell ref="AK29:AL29"/>
    <mergeCell ref="S52:S53"/>
    <mergeCell ref="T52:T53"/>
    <mergeCell ref="U52:U53"/>
    <mergeCell ref="V52:V53"/>
    <mergeCell ref="K52:K53"/>
    <mergeCell ref="A66:A67"/>
    <mergeCell ref="B66:C66"/>
    <mergeCell ref="D66:E66"/>
    <mergeCell ref="Q52:Q53"/>
    <mergeCell ref="R52:R53"/>
    <mergeCell ref="A51:A53"/>
    <mergeCell ref="B51:D52"/>
    <mergeCell ref="E51:V51"/>
    <mergeCell ref="A75:A76"/>
    <mergeCell ref="B75:B76"/>
    <mergeCell ref="C75:C76"/>
    <mergeCell ref="D75:D76"/>
    <mergeCell ref="L52:L53"/>
    <mergeCell ref="M52:M53"/>
    <mergeCell ref="N52:N53"/>
    <mergeCell ref="O52:O53"/>
    <mergeCell ref="P52:P53"/>
    <mergeCell ref="A61:A62"/>
    <mergeCell ref="B61:C61"/>
    <mergeCell ref="D61:E61"/>
    <mergeCell ref="F61:G61"/>
    <mergeCell ref="A78:G78"/>
    <mergeCell ref="A79:A81"/>
    <mergeCell ref="B79:B81"/>
    <mergeCell ref="C79:E80"/>
    <mergeCell ref="F79:AI79"/>
    <mergeCell ref="V80:W80"/>
    <mergeCell ref="AD80:AE80"/>
    <mergeCell ref="AF80:AG80"/>
    <mergeCell ref="AH80:AI80"/>
    <mergeCell ref="AJ79:AJ81"/>
    <mergeCell ref="AK79:AK81"/>
    <mergeCell ref="F80:G80"/>
    <mergeCell ref="H80:I80"/>
    <mergeCell ref="J80:K80"/>
    <mergeCell ref="L80:M80"/>
    <mergeCell ref="N80:O80"/>
    <mergeCell ref="P80:Q80"/>
    <mergeCell ref="R80:S80"/>
    <mergeCell ref="T80:U80"/>
    <mergeCell ref="A83:A84"/>
    <mergeCell ref="A87:A88"/>
    <mergeCell ref="B87:B88"/>
    <mergeCell ref="C87:C88"/>
    <mergeCell ref="D87:D88"/>
    <mergeCell ref="E87:E88"/>
    <mergeCell ref="X80:Y80"/>
    <mergeCell ref="Z80:AA80"/>
    <mergeCell ref="AB80:AC80"/>
    <mergeCell ref="A108:A109"/>
    <mergeCell ref="B108:B109"/>
    <mergeCell ref="C108:L108"/>
    <mergeCell ref="M108:M109"/>
    <mergeCell ref="F87:F88"/>
    <mergeCell ref="A89:F89"/>
    <mergeCell ref="A95:F95"/>
    <mergeCell ref="A99:F99"/>
    <mergeCell ref="A100:A102"/>
    <mergeCell ref="B100:E101"/>
    <mergeCell ref="F100:I101"/>
    <mergeCell ref="AO114:AO116"/>
    <mergeCell ref="AP114:AP116"/>
    <mergeCell ref="E115:F115"/>
    <mergeCell ref="G115:H115"/>
    <mergeCell ref="I115:J115"/>
    <mergeCell ref="K115:L115"/>
    <mergeCell ref="M115:N115"/>
    <mergeCell ref="J100:J102"/>
    <mergeCell ref="K100:L101"/>
    <mergeCell ref="M100:N101"/>
    <mergeCell ref="AM115:AN115"/>
    <mergeCell ref="AA115:AB115"/>
    <mergeCell ref="AC115:AD115"/>
    <mergeCell ref="AE115:AF115"/>
    <mergeCell ref="AG115:AH115"/>
    <mergeCell ref="AI115:AJ115"/>
    <mergeCell ref="AK115:AL115"/>
    <mergeCell ref="O115:P115"/>
    <mergeCell ref="Q115:R115"/>
    <mergeCell ref="S115:T115"/>
    <mergeCell ref="U115:V115"/>
    <mergeCell ref="W115:X115"/>
    <mergeCell ref="Y115:Z115"/>
    <mergeCell ref="A114:A116"/>
    <mergeCell ref="B114:D115"/>
    <mergeCell ref="N122:O122"/>
    <mergeCell ref="A124:A126"/>
    <mergeCell ref="A127:A130"/>
    <mergeCell ref="A132:A134"/>
    <mergeCell ref="B132:B134"/>
    <mergeCell ref="C132:C134"/>
    <mergeCell ref="D132:D134"/>
    <mergeCell ref="E132:E134"/>
    <mergeCell ref="F132:AM132"/>
    <mergeCell ref="V133:W133"/>
    <mergeCell ref="A121:B123"/>
    <mergeCell ref="C121:E122"/>
    <mergeCell ref="F121:O121"/>
    <mergeCell ref="P121:P123"/>
    <mergeCell ref="Q121:Q123"/>
    <mergeCell ref="F122:G122"/>
    <mergeCell ref="H122:I122"/>
    <mergeCell ref="J122:K122"/>
    <mergeCell ref="L122:M122"/>
    <mergeCell ref="E114:AN114"/>
    <mergeCell ref="AN132:AN134"/>
    <mergeCell ref="AO132:AO134"/>
    <mergeCell ref="F133:G133"/>
    <mergeCell ref="H133:I133"/>
    <mergeCell ref="J133:K133"/>
    <mergeCell ref="L133:M133"/>
    <mergeCell ref="N133:O133"/>
    <mergeCell ref="P133:Q133"/>
    <mergeCell ref="R133:S133"/>
    <mergeCell ref="T133:U133"/>
    <mergeCell ref="AJ133:AK133"/>
    <mergeCell ref="AL133:AM133"/>
    <mergeCell ref="AB133:AC133"/>
    <mergeCell ref="AD133:AE133"/>
    <mergeCell ref="AF133:AG133"/>
    <mergeCell ref="AH133:AI133"/>
    <mergeCell ref="A135:A142"/>
    <mergeCell ref="A143:A148"/>
    <mergeCell ref="A150:A151"/>
    <mergeCell ref="B150:B151"/>
    <mergeCell ref="C150:S150"/>
    <mergeCell ref="T150:T151"/>
    <mergeCell ref="U150:U151"/>
    <mergeCell ref="X133:Y133"/>
    <mergeCell ref="Z133:AA133"/>
  </mergeCells>
  <dataValidations count="2">
    <dataValidation type="whole" operator="greaterThanOrEqual" allowBlank="1" showInputMessage="1" showErrorMessage="1" errorTitle="Error" error="Favor Ingrese sólo Números." sqref="E13:AS26 E31:AS44 C48:J49 C55:W56 C58:W59 B63:G64 B68:E69 B72:B73 C77:D77 F82:AK85 C90:F94 C96:F98 B103:N105 B110:M112 E117:AP119 F124:Q130 F135:AO148 C152:U152" xr:uid="{B50E0B84-A418-423D-83B3-2E6A0DD1EE13}">
      <formula1>0</formula1>
    </dataValidation>
    <dataValidation type="whole" allowBlank="1" showInputMessage="1" showErrorMessage="1" sqref="C132:E132" xr:uid="{EDFC28DE-BD8A-4D5F-AEC8-DA299DEE1657}">
      <formula1>0</formula1>
      <formula2>1E+30</formula2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4EE57-C2A6-4D9D-9E4B-9196EE977546}">
  <dimension ref="A1:CZ208"/>
  <sheetViews>
    <sheetView workbookViewId="0">
      <selection activeCell="A6" sqref="A6:W6"/>
    </sheetView>
  </sheetViews>
  <sheetFormatPr baseColWidth="10" defaultColWidth="11.42578125" defaultRowHeight="14.25" x14ac:dyDescent="0.2"/>
  <cols>
    <col min="1" max="1" width="45.7109375" style="2" customWidth="1"/>
    <col min="2" max="2" width="24" style="2" customWidth="1"/>
    <col min="3" max="3" width="12.5703125" style="2" customWidth="1"/>
    <col min="4" max="4" width="17.28515625" style="2" customWidth="1"/>
    <col min="5" max="5" width="16.28515625" style="2" customWidth="1"/>
    <col min="6" max="6" width="13.85546875" style="2" customWidth="1"/>
    <col min="7" max="7" width="12.28515625" style="2" customWidth="1"/>
    <col min="8" max="8" width="14.5703125" style="2" customWidth="1"/>
    <col min="9" max="9" width="12.28515625" style="2" customWidth="1"/>
    <col min="10" max="10" width="13.28515625" style="2" customWidth="1"/>
    <col min="11" max="12" width="11.42578125" style="2"/>
    <col min="13" max="13" width="11.85546875" style="2" customWidth="1"/>
    <col min="14" max="14" width="13.85546875" style="2" customWidth="1"/>
    <col min="15" max="18" width="11.42578125" style="2"/>
    <col min="19" max="19" width="13.5703125" style="2" customWidth="1"/>
    <col min="20" max="40" width="11.42578125" style="2"/>
    <col min="41" max="41" width="11.28515625" style="2" customWidth="1"/>
    <col min="42" max="42" width="12" style="2" customWidth="1"/>
    <col min="43" max="75" width="11.42578125" style="2"/>
    <col min="76" max="76" width="11.28515625" style="3" customWidth="1"/>
    <col min="77" max="77" width="11.85546875" style="3" customWidth="1"/>
    <col min="78" max="78" width="10.85546875" style="4" customWidth="1"/>
    <col min="79" max="103" width="10.85546875" style="5" hidden="1" customWidth="1"/>
    <col min="104" max="104" width="6.42578125" style="5" hidden="1" customWidth="1"/>
    <col min="105" max="105" width="10.85546875" style="2" customWidth="1"/>
    <col min="106" max="16384" width="11.42578125" style="2"/>
  </cols>
  <sheetData>
    <row r="1" spans="1:104" ht="16.350000000000001" customHeight="1" x14ac:dyDescent="0.2">
      <c r="A1" s="1" t="s">
        <v>0</v>
      </c>
    </row>
    <row r="2" spans="1:104" ht="16.350000000000001" customHeight="1" x14ac:dyDescent="0.2">
      <c r="A2" s="1" t="str">
        <f>CONCATENATE("COMUNA: ",[12]NOMBRE!B2," - ","( ",[12]NOMBRE!C2,[12]NOMBRE!D2,[12]NOMBRE!E2,[12]NOMBRE!F2,[12]NOMBRE!G2," )")</f>
        <v>COMUNA: LINARES - ( 07401 )</v>
      </c>
    </row>
    <row r="3" spans="1:104" ht="16.350000000000001" customHeight="1" x14ac:dyDescent="0.2">
      <c r="A3" s="1" t="str">
        <f>CONCATENATE("ESTABLECIMIENTO/ESTRATEGIA: ",[12]NOMBRE!B3," - ","( ",[12]NOMBRE!C3,[12]NOMBRE!D3,[12]NOMBRE!E3,[12]NOMBRE!F3,[12]NOMBRE!G3,[12]NOMBRE!H3," )")</f>
        <v>ESTABLECIMIENTO/ESTRATEGIA: HOSPITAL PRESIDENTE CARLOS IBAÑEZ DEL CAMPO - ( 116108 )</v>
      </c>
    </row>
    <row r="4" spans="1:104" ht="16.350000000000001" customHeight="1" x14ac:dyDescent="0.2">
      <c r="A4" s="1" t="str">
        <f>CONCATENATE("MES: ",[12]NOMBRE!B6," - ","( ",[12]NOMBRE!C6,[12]NOMBRE!D6," )")</f>
        <v>MES: NOVIEMBRE - ( 11 )</v>
      </c>
    </row>
    <row r="5" spans="1:104" ht="16.350000000000001" customHeight="1" x14ac:dyDescent="0.2">
      <c r="A5" s="1" t="str">
        <f>CONCATENATE("AÑO: ",[12]NOMBRE!B7)</f>
        <v>AÑO: 2022</v>
      </c>
    </row>
    <row r="6" spans="1:104" ht="15" x14ac:dyDescent="0.2">
      <c r="A6" s="2974" t="s">
        <v>1</v>
      </c>
      <c r="B6" s="2974"/>
      <c r="C6" s="2974"/>
      <c r="D6" s="2974"/>
      <c r="E6" s="2974"/>
      <c r="F6" s="2974"/>
      <c r="G6" s="2974"/>
      <c r="H6" s="2974"/>
      <c r="I6" s="2974"/>
      <c r="J6" s="2974"/>
      <c r="K6" s="2974"/>
      <c r="L6" s="2974"/>
      <c r="M6" s="2974"/>
      <c r="N6" s="2974"/>
      <c r="O6" s="2974"/>
      <c r="P6" s="2974"/>
      <c r="Q6" s="2974"/>
      <c r="R6" s="2974"/>
      <c r="S6" s="2974"/>
      <c r="T6" s="2974"/>
      <c r="U6" s="2974"/>
      <c r="V6" s="2974"/>
      <c r="W6" s="2974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</row>
    <row r="7" spans="1:104" ht="15" x14ac:dyDescent="0.2">
      <c r="A7" s="2426"/>
      <c r="B7" s="2426"/>
      <c r="C7" s="2426"/>
      <c r="D7" s="2426"/>
      <c r="E7" s="2426"/>
      <c r="F7" s="2426"/>
      <c r="G7" s="2426"/>
      <c r="H7" s="2426"/>
      <c r="I7" s="2426"/>
      <c r="J7" s="2426"/>
      <c r="K7" s="2426"/>
      <c r="L7" s="2426"/>
      <c r="M7" s="2426"/>
      <c r="N7" s="2426"/>
      <c r="O7" s="2426"/>
      <c r="P7" s="2426"/>
      <c r="Q7" s="2426"/>
      <c r="R7" s="2426"/>
      <c r="S7" s="2426"/>
      <c r="T7" s="2426"/>
      <c r="U7" s="2426"/>
      <c r="V7" s="2426"/>
      <c r="W7" s="242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</row>
    <row r="8" spans="1:104" ht="31.35" customHeight="1" x14ac:dyDescent="0.2">
      <c r="A8" s="9" t="s">
        <v>2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"/>
      <c r="Z8" s="1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</row>
    <row r="9" spans="1:104" ht="20.100000000000001" customHeight="1" x14ac:dyDescent="0.2">
      <c r="A9" s="3878" t="s">
        <v>3</v>
      </c>
      <c r="B9" s="3873" t="s">
        <v>4</v>
      </c>
      <c r="C9" s="3338"/>
      <c r="D9" s="3870"/>
      <c r="E9" s="3879" t="s">
        <v>5</v>
      </c>
      <c r="F9" s="3880"/>
      <c r="G9" s="3880"/>
      <c r="H9" s="3880"/>
      <c r="I9" s="3880"/>
      <c r="J9" s="3880"/>
      <c r="K9" s="3880"/>
      <c r="L9" s="3880"/>
      <c r="M9" s="3880"/>
      <c r="N9" s="3880"/>
      <c r="O9" s="3880"/>
      <c r="P9" s="3880"/>
      <c r="Q9" s="3880"/>
      <c r="R9" s="3880"/>
      <c r="S9" s="3880"/>
      <c r="T9" s="3880"/>
      <c r="U9" s="3880"/>
      <c r="V9" s="3880"/>
      <c r="W9" s="3880"/>
      <c r="X9" s="3880"/>
      <c r="Y9" s="3880"/>
      <c r="Z9" s="3880"/>
      <c r="AA9" s="3880"/>
      <c r="AB9" s="3880"/>
      <c r="AC9" s="3880"/>
      <c r="AD9" s="3880"/>
      <c r="AE9" s="3880"/>
      <c r="AF9" s="3880"/>
      <c r="AG9" s="3880"/>
      <c r="AH9" s="3880"/>
      <c r="AI9" s="3880"/>
      <c r="AJ9" s="3880"/>
      <c r="AK9" s="3880"/>
      <c r="AL9" s="3880"/>
      <c r="AM9" s="3880"/>
      <c r="AN9" s="3884"/>
      <c r="AO9" s="3870" t="s">
        <v>6</v>
      </c>
      <c r="AP9" s="3504" t="s">
        <v>7</v>
      </c>
      <c r="AQ9" s="3504" t="s">
        <v>8</v>
      </c>
      <c r="AR9" s="3870" t="s">
        <v>9</v>
      </c>
      <c r="AS9" s="3870" t="s">
        <v>10</v>
      </c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W9" s="3"/>
      <c r="BY9" s="4"/>
      <c r="CZ9" s="2"/>
    </row>
    <row r="10" spans="1:104" ht="20.100000000000001" customHeight="1" x14ac:dyDescent="0.2">
      <c r="A10" s="2888"/>
      <c r="B10" s="3089"/>
      <c r="C10" s="2993"/>
      <c r="D10" s="3137"/>
      <c r="E10" s="3879" t="s">
        <v>11</v>
      </c>
      <c r="F10" s="3201"/>
      <c r="G10" s="3881" t="s">
        <v>12</v>
      </c>
      <c r="H10" s="3882"/>
      <c r="I10" s="3881" t="s">
        <v>13</v>
      </c>
      <c r="J10" s="3882"/>
      <c r="K10" s="3881" t="s">
        <v>14</v>
      </c>
      <c r="L10" s="3882"/>
      <c r="M10" s="3881" t="s">
        <v>15</v>
      </c>
      <c r="N10" s="3882"/>
      <c r="O10" s="3881" t="s">
        <v>16</v>
      </c>
      <c r="P10" s="3882"/>
      <c r="Q10" s="3881" t="s">
        <v>17</v>
      </c>
      <c r="R10" s="3882"/>
      <c r="S10" s="3881" t="s">
        <v>18</v>
      </c>
      <c r="T10" s="3882"/>
      <c r="U10" s="3881" t="s">
        <v>19</v>
      </c>
      <c r="V10" s="3882"/>
      <c r="W10" s="3881" t="s">
        <v>20</v>
      </c>
      <c r="X10" s="3882"/>
      <c r="Y10" s="3881" t="s">
        <v>21</v>
      </c>
      <c r="Z10" s="3882"/>
      <c r="AA10" s="3881" t="s">
        <v>22</v>
      </c>
      <c r="AB10" s="3882"/>
      <c r="AC10" s="3881" t="s">
        <v>23</v>
      </c>
      <c r="AD10" s="3882"/>
      <c r="AE10" s="3881" t="s">
        <v>24</v>
      </c>
      <c r="AF10" s="3882"/>
      <c r="AG10" s="3881" t="s">
        <v>25</v>
      </c>
      <c r="AH10" s="3882"/>
      <c r="AI10" s="3881" t="s">
        <v>26</v>
      </c>
      <c r="AJ10" s="3882"/>
      <c r="AK10" s="3881" t="s">
        <v>27</v>
      </c>
      <c r="AL10" s="3882"/>
      <c r="AM10" s="3879" t="s">
        <v>28</v>
      </c>
      <c r="AN10" s="3884"/>
      <c r="AO10" s="2892"/>
      <c r="AP10" s="2871"/>
      <c r="AQ10" s="2871"/>
      <c r="AR10" s="2892"/>
      <c r="AS10" s="2892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W10" s="3"/>
      <c r="BY10" s="4"/>
      <c r="CZ10" s="2"/>
    </row>
    <row r="11" spans="1:104" ht="20.100000000000001" customHeight="1" x14ac:dyDescent="0.2">
      <c r="A11" s="3088"/>
      <c r="B11" s="2651" t="s">
        <v>29</v>
      </c>
      <c r="C11" s="2652" t="s">
        <v>30</v>
      </c>
      <c r="D11" s="2607" t="s">
        <v>31</v>
      </c>
      <c r="E11" s="2653" t="s">
        <v>30</v>
      </c>
      <c r="F11" s="2654" t="s">
        <v>31</v>
      </c>
      <c r="G11" s="2653" t="s">
        <v>30</v>
      </c>
      <c r="H11" s="2654" t="s">
        <v>31</v>
      </c>
      <c r="I11" s="2653" t="s">
        <v>30</v>
      </c>
      <c r="J11" s="2654" t="s">
        <v>31</v>
      </c>
      <c r="K11" s="2653" t="s">
        <v>30</v>
      </c>
      <c r="L11" s="2654" t="s">
        <v>31</v>
      </c>
      <c r="M11" s="2653" t="s">
        <v>30</v>
      </c>
      <c r="N11" s="2654" t="s">
        <v>31</v>
      </c>
      <c r="O11" s="2653" t="s">
        <v>30</v>
      </c>
      <c r="P11" s="2654" t="s">
        <v>31</v>
      </c>
      <c r="Q11" s="2653" t="s">
        <v>30</v>
      </c>
      <c r="R11" s="2654" t="s">
        <v>31</v>
      </c>
      <c r="S11" s="2653" t="s">
        <v>30</v>
      </c>
      <c r="T11" s="2654" t="s">
        <v>31</v>
      </c>
      <c r="U11" s="2653" t="s">
        <v>30</v>
      </c>
      <c r="V11" s="2654" t="s">
        <v>31</v>
      </c>
      <c r="W11" s="2653" t="s">
        <v>30</v>
      </c>
      <c r="X11" s="2654" t="s">
        <v>31</v>
      </c>
      <c r="Y11" s="2653" t="s">
        <v>30</v>
      </c>
      <c r="Z11" s="2654" t="s">
        <v>31</v>
      </c>
      <c r="AA11" s="2653" t="s">
        <v>30</v>
      </c>
      <c r="AB11" s="2654" t="s">
        <v>31</v>
      </c>
      <c r="AC11" s="2653" t="s">
        <v>30</v>
      </c>
      <c r="AD11" s="2654" t="s">
        <v>31</v>
      </c>
      <c r="AE11" s="2653" t="s">
        <v>30</v>
      </c>
      <c r="AF11" s="2654" t="s">
        <v>31</v>
      </c>
      <c r="AG11" s="2653" t="s">
        <v>30</v>
      </c>
      <c r="AH11" s="2654" t="s">
        <v>31</v>
      </c>
      <c r="AI11" s="2653" t="s">
        <v>30</v>
      </c>
      <c r="AJ11" s="2654" t="s">
        <v>31</v>
      </c>
      <c r="AK11" s="2653" t="s">
        <v>30</v>
      </c>
      <c r="AL11" s="2654" t="s">
        <v>31</v>
      </c>
      <c r="AM11" s="2653" t="s">
        <v>30</v>
      </c>
      <c r="AN11" s="2655" t="s">
        <v>31</v>
      </c>
      <c r="AO11" s="3137"/>
      <c r="AP11" s="3093"/>
      <c r="AQ11" s="3093"/>
      <c r="AR11" s="3137"/>
      <c r="AS11" s="3137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W11" s="3"/>
      <c r="BY11" s="4"/>
      <c r="CZ11" s="2"/>
    </row>
    <row r="12" spans="1:104" ht="16.350000000000001" customHeight="1" x14ac:dyDescent="0.2">
      <c r="A12" s="2656" t="s">
        <v>32</v>
      </c>
      <c r="B12" s="2657">
        <f>SUM(B13:B26)</f>
        <v>0</v>
      </c>
      <c r="C12" s="2658">
        <f>SUM(C13:C26)</f>
        <v>0</v>
      </c>
      <c r="D12" s="20">
        <f>SUM(D13:D26)</f>
        <v>0</v>
      </c>
      <c r="E12" s="2653">
        <f>SUM(E13:E26)</f>
        <v>0</v>
      </c>
      <c r="F12" s="21">
        <f t="shared" ref="F12:AO12" si="0">SUM(F13:F26)</f>
        <v>0</v>
      </c>
      <c r="G12" s="22">
        <f>SUM(G13:G26)</f>
        <v>0</v>
      </c>
      <c r="H12" s="21">
        <f t="shared" si="0"/>
        <v>0</v>
      </c>
      <c r="I12" s="2653">
        <f t="shared" si="0"/>
        <v>0</v>
      </c>
      <c r="J12" s="21">
        <f t="shared" si="0"/>
        <v>0</v>
      </c>
      <c r="K12" s="2653">
        <f t="shared" si="0"/>
        <v>0</v>
      </c>
      <c r="L12" s="21">
        <f t="shared" si="0"/>
        <v>0</v>
      </c>
      <c r="M12" s="2653">
        <f t="shared" si="0"/>
        <v>0</v>
      </c>
      <c r="N12" s="21">
        <f t="shared" si="0"/>
        <v>0</v>
      </c>
      <c r="O12" s="2653">
        <f t="shared" si="0"/>
        <v>0</v>
      </c>
      <c r="P12" s="21">
        <f t="shared" si="0"/>
        <v>0</v>
      </c>
      <c r="Q12" s="2653">
        <f t="shared" si="0"/>
        <v>0</v>
      </c>
      <c r="R12" s="21">
        <f t="shared" si="0"/>
        <v>0</v>
      </c>
      <c r="S12" s="2653">
        <f t="shared" si="0"/>
        <v>0</v>
      </c>
      <c r="T12" s="21">
        <f t="shared" si="0"/>
        <v>0</v>
      </c>
      <c r="U12" s="2653">
        <f>SUM(U13:U26)</f>
        <v>0</v>
      </c>
      <c r="V12" s="21">
        <f>SUM(V13:V26)</f>
        <v>0</v>
      </c>
      <c r="W12" s="2653">
        <f t="shared" si="0"/>
        <v>0</v>
      </c>
      <c r="X12" s="21">
        <f t="shared" si="0"/>
        <v>0</v>
      </c>
      <c r="Y12" s="2653">
        <f t="shared" si="0"/>
        <v>0</v>
      </c>
      <c r="Z12" s="21">
        <f t="shared" si="0"/>
        <v>0</v>
      </c>
      <c r="AA12" s="2653">
        <f t="shared" si="0"/>
        <v>0</v>
      </c>
      <c r="AB12" s="21">
        <f t="shared" si="0"/>
        <v>0</v>
      </c>
      <c r="AC12" s="2653">
        <f t="shared" si="0"/>
        <v>0</v>
      </c>
      <c r="AD12" s="21">
        <f t="shared" si="0"/>
        <v>0</v>
      </c>
      <c r="AE12" s="2653">
        <f t="shared" si="0"/>
        <v>0</v>
      </c>
      <c r="AF12" s="21">
        <f t="shared" si="0"/>
        <v>0</v>
      </c>
      <c r="AG12" s="2653">
        <f t="shared" si="0"/>
        <v>0</v>
      </c>
      <c r="AH12" s="21">
        <f t="shared" si="0"/>
        <v>0</v>
      </c>
      <c r="AI12" s="2653">
        <f t="shared" si="0"/>
        <v>0</v>
      </c>
      <c r="AJ12" s="21">
        <f t="shared" si="0"/>
        <v>0</v>
      </c>
      <c r="AK12" s="2653">
        <f t="shared" si="0"/>
        <v>0</v>
      </c>
      <c r="AL12" s="21">
        <f t="shared" si="0"/>
        <v>0</v>
      </c>
      <c r="AM12" s="2653">
        <f t="shared" si="0"/>
        <v>0</v>
      </c>
      <c r="AN12" s="23">
        <f t="shared" si="0"/>
        <v>0</v>
      </c>
      <c r="AO12" s="2654">
        <f t="shared" si="0"/>
        <v>0</v>
      </c>
      <c r="AP12" s="24">
        <f>SUM(AP13:AP26)</f>
        <v>0</v>
      </c>
      <c r="AQ12" s="2659">
        <f>SUM(AQ13:AQ26)</f>
        <v>0</v>
      </c>
      <c r="AR12" s="2654">
        <f>SUM(AR13:AR26)</f>
        <v>0</v>
      </c>
      <c r="AS12" s="2654">
        <f>SUM(AS13:AS26)</f>
        <v>0</v>
      </c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W12" s="3"/>
      <c r="BY12" s="4"/>
      <c r="CZ12" s="2"/>
    </row>
    <row r="13" spans="1:104" ht="16.350000000000001" customHeight="1" x14ac:dyDescent="0.2">
      <c r="A13" s="26" t="s">
        <v>33</v>
      </c>
      <c r="B13" s="27">
        <f>SUM(C13:D13)</f>
        <v>0</v>
      </c>
      <c r="C13" s="2012">
        <f>SUM(E13+G13+I13+K13+M13+O13+Q13+S13+U13+W13+Y13+AA13+AC13+AE13+AG13+AI13+AK13+AM13)</f>
        <v>0</v>
      </c>
      <c r="D13" s="2660">
        <f>SUM(F13+H13+J13+L13+N13+P13+R13+T13+V13+X13+Z13+AB13+AD13+AF13+AH13+AJ13+AL13+AN13)</f>
        <v>0</v>
      </c>
      <c r="E13" s="2638"/>
      <c r="F13" s="2639"/>
      <c r="G13" s="2638"/>
      <c r="H13" s="2639"/>
      <c r="I13" s="2638"/>
      <c r="J13" s="2661"/>
      <c r="K13" s="2638"/>
      <c r="L13" s="2661"/>
      <c r="M13" s="2638"/>
      <c r="N13" s="2661"/>
      <c r="O13" s="2638"/>
      <c r="P13" s="2661"/>
      <c r="Q13" s="2638"/>
      <c r="R13" s="2661"/>
      <c r="S13" s="2638"/>
      <c r="T13" s="2661"/>
      <c r="U13" s="2638"/>
      <c r="V13" s="2661"/>
      <c r="W13" s="2638"/>
      <c r="X13" s="2661"/>
      <c r="Y13" s="2638"/>
      <c r="Z13" s="2661"/>
      <c r="AA13" s="2638"/>
      <c r="AB13" s="2661"/>
      <c r="AC13" s="2638"/>
      <c r="AD13" s="2661"/>
      <c r="AE13" s="2638"/>
      <c r="AF13" s="2661"/>
      <c r="AG13" s="2638"/>
      <c r="AH13" s="2661"/>
      <c r="AI13" s="2638"/>
      <c r="AJ13" s="2661"/>
      <c r="AK13" s="2638"/>
      <c r="AL13" s="2661"/>
      <c r="AM13" s="2662"/>
      <c r="AN13" s="2663"/>
      <c r="AO13" s="2639"/>
      <c r="AP13" s="2664"/>
      <c r="AQ13" s="2664"/>
      <c r="AR13" s="2665"/>
      <c r="AS13" s="2665"/>
      <c r="AT13" s="37"/>
      <c r="AU13" s="38"/>
      <c r="AV13" s="38"/>
      <c r="AW13" s="38"/>
      <c r="AX13" s="38"/>
      <c r="AY13" s="38"/>
      <c r="AZ13" s="38"/>
      <c r="BA13" s="38"/>
      <c r="BB13" s="38"/>
      <c r="BC13" s="38"/>
      <c r="BD13" s="8"/>
      <c r="BE13" s="8"/>
      <c r="BF13" s="8"/>
      <c r="BW13" s="3"/>
      <c r="BY13" s="4"/>
      <c r="CA13" s="39"/>
      <c r="CG13" s="40">
        <v>0</v>
      </c>
      <c r="CH13" s="40"/>
      <c r="CI13" s="40">
        <v>0</v>
      </c>
      <c r="CJ13" s="40">
        <v>0</v>
      </c>
      <c r="CZ13" s="2"/>
    </row>
    <row r="14" spans="1:104" ht="16.350000000000001" customHeight="1" x14ac:dyDescent="0.2">
      <c r="A14" s="41" t="s">
        <v>34</v>
      </c>
      <c r="B14" s="42">
        <f t="shared" ref="B14:B26" si="1">SUM(C14:D14)</f>
        <v>0</v>
      </c>
      <c r="C14" s="43">
        <f>SUM(E14+G14+I14)</f>
        <v>0</v>
      </c>
      <c r="D14" s="44">
        <f>SUM(F14+H14+J14)</f>
        <v>0</v>
      </c>
      <c r="E14" s="45"/>
      <c r="F14" s="46"/>
      <c r="G14" s="45"/>
      <c r="H14" s="46"/>
      <c r="I14" s="45"/>
      <c r="J14" s="47"/>
      <c r="K14" s="48"/>
      <c r="L14" s="49"/>
      <c r="M14" s="48"/>
      <c r="N14" s="49"/>
      <c r="O14" s="48"/>
      <c r="P14" s="49"/>
      <c r="Q14" s="48"/>
      <c r="R14" s="49"/>
      <c r="S14" s="48"/>
      <c r="T14" s="49"/>
      <c r="U14" s="48"/>
      <c r="V14" s="49"/>
      <c r="W14" s="48"/>
      <c r="X14" s="49"/>
      <c r="Y14" s="48"/>
      <c r="Z14" s="49"/>
      <c r="AA14" s="48"/>
      <c r="AB14" s="49"/>
      <c r="AC14" s="48"/>
      <c r="AD14" s="49"/>
      <c r="AE14" s="48"/>
      <c r="AF14" s="49"/>
      <c r="AG14" s="48"/>
      <c r="AH14" s="49"/>
      <c r="AI14" s="48"/>
      <c r="AJ14" s="49"/>
      <c r="AK14" s="48"/>
      <c r="AL14" s="49"/>
      <c r="AM14" s="48"/>
      <c r="AN14" s="50"/>
      <c r="AO14" s="46"/>
      <c r="AP14" s="51"/>
      <c r="AQ14" s="51"/>
      <c r="AR14" s="52"/>
      <c r="AS14" s="52"/>
      <c r="AT14" s="37"/>
      <c r="AU14" s="38"/>
      <c r="AV14" s="38"/>
      <c r="AW14" s="38"/>
      <c r="AX14" s="38"/>
      <c r="AY14" s="38"/>
      <c r="AZ14" s="38"/>
      <c r="BA14" s="38"/>
      <c r="BB14" s="38"/>
      <c r="BC14" s="38"/>
      <c r="BD14" s="8"/>
      <c r="BE14" s="8"/>
      <c r="BF14" s="8"/>
      <c r="BW14" s="3"/>
      <c r="BY14" s="4"/>
      <c r="CA14" s="39"/>
      <c r="CG14" s="40">
        <v>0</v>
      </c>
      <c r="CH14" s="40"/>
      <c r="CI14" s="40">
        <v>0</v>
      </c>
      <c r="CJ14" s="40">
        <v>0</v>
      </c>
      <c r="CZ14" s="2"/>
    </row>
    <row r="15" spans="1:104" ht="16.350000000000001" customHeight="1" x14ac:dyDescent="0.2">
      <c r="A15" s="53" t="s">
        <v>35</v>
      </c>
      <c r="B15" s="42">
        <f t="shared" si="1"/>
        <v>0</v>
      </c>
      <c r="C15" s="43">
        <f>SUM(E15+G15+I15+K15+M15+O15+Q15+S15+U15+W15+Y15+AA15+AC15+AE15+AG15+AI15+AK15+AM15)</f>
        <v>0</v>
      </c>
      <c r="D15" s="44">
        <f>SUM(F15+H15+J15+L15+N15+P15+R15+T15+V15+X15+Z15+AB15+AD15+AF15+AH15+AJ15+AL15+AN15)</f>
        <v>0</v>
      </c>
      <c r="E15" s="45"/>
      <c r="F15" s="46"/>
      <c r="G15" s="45"/>
      <c r="H15" s="46"/>
      <c r="I15" s="45"/>
      <c r="J15" s="47"/>
      <c r="K15" s="45"/>
      <c r="L15" s="47"/>
      <c r="M15" s="45"/>
      <c r="N15" s="47"/>
      <c r="O15" s="45"/>
      <c r="P15" s="47"/>
      <c r="Q15" s="45"/>
      <c r="R15" s="47"/>
      <c r="S15" s="45"/>
      <c r="T15" s="47"/>
      <c r="U15" s="45"/>
      <c r="V15" s="47"/>
      <c r="W15" s="45"/>
      <c r="X15" s="47"/>
      <c r="Y15" s="45"/>
      <c r="Z15" s="47"/>
      <c r="AA15" s="45"/>
      <c r="AB15" s="47"/>
      <c r="AC15" s="45"/>
      <c r="AD15" s="47"/>
      <c r="AE15" s="45"/>
      <c r="AF15" s="47"/>
      <c r="AG15" s="45"/>
      <c r="AH15" s="47"/>
      <c r="AI15" s="45"/>
      <c r="AJ15" s="47"/>
      <c r="AK15" s="45"/>
      <c r="AL15" s="47"/>
      <c r="AM15" s="54"/>
      <c r="AN15" s="55"/>
      <c r="AO15" s="46"/>
      <c r="AP15" s="51"/>
      <c r="AQ15" s="51"/>
      <c r="AR15" s="52"/>
      <c r="AS15" s="52"/>
      <c r="AT15" s="37"/>
      <c r="AU15" s="38"/>
      <c r="AV15" s="38"/>
      <c r="AW15" s="38"/>
      <c r="AX15" s="38"/>
      <c r="AY15" s="38"/>
      <c r="AZ15" s="38"/>
      <c r="BA15" s="38"/>
      <c r="BB15" s="38"/>
      <c r="BC15" s="38"/>
      <c r="BD15" s="8"/>
      <c r="BE15" s="8"/>
      <c r="BF15" s="8"/>
      <c r="BW15" s="3"/>
      <c r="BY15" s="4"/>
      <c r="CA15" s="39"/>
      <c r="CG15" s="40">
        <v>0</v>
      </c>
      <c r="CH15" s="40"/>
      <c r="CI15" s="40">
        <v>0</v>
      </c>
      <c r="CJ15" s="40">
        <v>0</v>
      </c>
      <c r="CZ15" s="2"/>
    </row>
    <row r="16" spans="1:104" ht="16.350000000000001" customHeight="1" x14ac:dyDescent="0.2">
      <c r="A16" s="56" t="s">
        <v>36</v>
      </c>
      <c r="B16" s="57">
        <f t="shared" si="1"/>
        <v>0</v>
      </c>
      <c r="C16" s="58">
        <f>SUM(I16+K16+M16+O16+Q16+S16+U16+W16+Y16+AA16+AC16+AE16+AG16+AI16+AK16+AM16)</f>
        <v>0</v>
      </c>
      <c r="D16" s="59">
        <f>SUM(J16+L16+N16+P16+R16+T16+V16+X16+Z16+AB16+AD16+AF16+AH16+AJ16+AL16+AN16)</f>
        <v>0</v>
      </c>
      <c r="E16" s="48"/>
      <c r="F16" s="49"/>
      <c r="G16" s="60"/>
      <c r="H16" s="61"/>
      <c r="I16" s="45"/>
      <c r="J16" s="47"/>
      <c r="K16" s="45"/>
      <c r="L16" s="47"/>
      <c r="M16" s="45"/>
      <c r="N16" s="47"/>
      <c r="O16" s="45"/>
      <c r="P16" s="47"/>
      <c r="Q16" s="45"/>
      <c r="R16" s="47"/>
      <c r="S16" s="45"/>
      <c r="T16" s="47"/>
      <c r="U16" s="45"/>
      <c r="V16" s="47"/>
      <c r="W16" s="45"/>
      <c r="X16" s="47"/>
      <c r="Y16" s="45"/>
      <c r="Z16" s="47"/>
      <c r="AA16" s="45"/>
      <c r="AB16" s="47"/>
      <c r="AC16" s="45"/>
      <c r="AD16" s="47"/>
      <c r="AE16" s="45"/>
      <c r="AF16" s="47"/>
      <c r="AG16" s="45"/>
      <c r="AH16" s="47"/>
      <c r="AI16" s="45"/>
      <c r="AJ16" s="47"/>
      <c r="AK16" s="45"/>
      <c r="AL16" s="47"/>
      <c r="AM16" s="54"/>
      <c r="AN16" s="55"/>
      <c r="AO16" s="46"/>
      <c r="AP16" s="51"/>
      <c r="AQ16" s="51"/>
      <c r="AR16" s="52"/>
      <c r="AS16" s="52"/>
      <c r="AT16" s="37"/>
      <c r="AU16" s="38"/>
      <c r="AV16" s="38"/>
      <c r="AW16" s="38"/>
      <c r="AX16" s="38"/>
      <c r="AY16" s="38"/>
      <c r="AZ16" s="38"/>
      <c r="BA16" s="38"/>
      <c r="BB16" s="38"/>
      <c r="BC16" s="38"/>
      <c r="BD16" s="8"/>
      <c r="BE16" s="8"/>
      <c r="BF16" s="8"/>
      <c r="BW16" s="3"/>
      <c r="BY16" s="4"/>
      <c r="CA16" s="39"/>
      <c r="CG16" s="40">
        <v>0</v>
      </c>
      <c r="CH16" s="40"/>
      <c r="CI16" s="40">
        <v>0</v>
      </c>
      <c r="CJ16" s="40">
        <v>0</v>
      </c>
      <c r="CZ16" s="2"/>
    </row>
    <row r="17" spans="1:104" ht="16.350000000000001" customHeight="1" x14ac:dyDescent="0.2">
      <c r="A17" s="62" t="s">
        <v>37</v>
      </c>
      <c r="B17" s="42">
        <f t="shared" si="1"/>
        <v>0</v>
      </c>
      <c r="C17" s="43">
        <f>SUM(U17+W17+Y17+AA17+AC17+AE17+AG17+AI17+AK17+AM17)</f>
        <v>0</v>
      </c>
      <c r="D17" s="44">
        <f>SUM(V17+X17+Z17+AB17+AD17+AF17+AH17+AJ17+AL17+AN17)</f>
        <v>0</v>
      </c>
      <c r="E17" s="48"/>
      <c r="F17" s="63"/>
      <c r="G17" s="48"/>
      <c r="H17" s="63"/>
      <c r="I17" s="48"/>
      <c r="J17" s="49"/>
      <c r="K17" s="48"/>
      <c r="L17" s="49"/>
      <c r="M17" s="48"/>
      <c r="N17" s="49"/>
      <c r="O17" s="48"/>
      <c r="P17" s="49"/>
      <c r="Q17" s="48"/>
      <c r="R17" s="49"/>
      <c r="S17" s="48"/>
      <c r="T17" s="49"/>
      <c r="U17" s="45"/>
      <c r="V17" s="47"/>
      <c r="W17" s="45"/>
      <c r="X17" s="47"/>
      <c r="Y17" s="45"/>
      <c r="Z17" s="47"/>
      <c r="AA17" s="45"/>
      <c r="AB17" s="47"/>
      <c r="AC17" s="45"/>
      <c r="AD17" s="47"/>
      <c r="AE17" s="45"/>
      <c r="AF17" s="47"/>
      <c r="AG17" s="45"/>
      <c r="AH17" s="47"/>
      <c r="AI17" s="45"/>
      <c r="AJ17" s="47"/>
      <c r="AK17" s="45"/>
      <c r="AL17" s="47"/>
      <c r="AM17" s="54"/>
      <c r="AN17" s="55"/>
      <c r="AO17" s="46"/>
      <c r="AP17" s="51"/>
      <c r="AQ17" s="51"/>
      <c r="AR17" s="52"/>
      <c r="AS17" s="52"/>
      <c r="AT17" s="37"/>
      <c r="AU17" s="38"/>
      <c r="AV17" s="38"/>
      <c r="AW17" s="38"/>
      <c r="AX17" s="38"/>
      <c r="AY17" s="38"/>
      <c r="AZ17" s="38"/>
      <c r="BA17" s="38"/>
      <c r="BB17" s="38"/>
      <c r="BC17" s="38"/>
      <c r="BD17" s="8"/>
      <c r="BE17" s="8"/>
      <c r="BF17" s="8"/>
      <c r="BW17" s="3"/>
      <c r="BY17" s="4"/>
      <c r="CA17" s="39"/>
      <c r="CG17" s="40">
        <v>0</v>
      </c>
      <c r="CH17" s="40"/>
      <c r="CI17" s="40">
        <v>0</v>
      </c>
      <c r="CJ17" s="40">
        <v>0</v>
      </c>
      <c r="CZ17" s="2"/>
    </row>
    <row r="18" spans="1:104" ht="16.350000000000001" customHeight="1" x14ac:dyDescent="0.2">
      <c r="A18" s="64" t="s">
        <v>38</v>
      </c>
      <c r="B18" s="42">
        <f t="shared" si="1"/>
        <v>0</v>
      </c>
      <c r="C18" s="43">
        <f>SUM(E18+G18+I18+K18+M18+O18+Q18+S18+U18+W18+Y18+AA18+AC18+AE18+AG18+AI18+AK18+AM18)</f>
        <v>0</v>
      </c>
      <c r="D18" s="44">
        <f>SUM(F18+H18+J18+L18+N18+P18+R18+T18+V18+X18+Z18+AB18+AD18+AF18+AH18+AJ18+AL18+AN18)</f>
        <v>0</v>
      </c>
      <c r="E18" s="45"/>
      <c r="F18" s="46"/>
      <c r="G18" s="45"/>
      <c r="H18" s="46"/>
      <c r="I18" s="45"/>
      <c r="J18" s="47"/>
      <c r="K18" s="65"/>
      <c r="L18" s="47"/>
      <c r="M18" s="45"/>
      <c r="N18" s="47"/>
      <c r="O18" s="45"/>
      <c r="P18" s="47"/>
      <c r="Q18" s="45"/>
      <c r="R18" s="47"/>
      <c r="S18" s="45"/>
      <c r="T18" s="47"/>
      <c r="U18" s="45"/>
      <c r="V18" s="47"/>
      <c r="W18" s="45"/>
      <c r="X18" s="47"/>
      <c r="Y18" s="45"/>
      <c r="Z18" s="47"/>
      <c r="AA18" s="45"/>
      <c r="AB18" s="47"/>
      <c r="AC18" s="45"/>
      <c r="AD18" s="47"/>
      <c r="AE18" s="45"/>
      <c r="AF18" s="47"/>
      <c r="AG18" s="45"/>
      <c r="AH18" s="47"/>
      <c r="AI18" s="45"/>
      <c r="AJ18" s="47"/>
      <c r="AK18" s="45"/>
      <c r="AL18" s="47"/>
      <c r="AM18" s="54"/>
      <c r="AN18" s="55"/>
      <c r="AO18" s="46"/>
      <c r="AP18" s="51"/>
      <c r="AQ18" s="51"/>
      <c r="AR18" s="52"/>
      <c r="AS18" s="52"/>
      <c r="AT18" s="37"/>
      <c r="AU18" s="38"/>
      <c r="AV18" s="38"/>
      <c r="AW18" s="38"/>
      <c r="AX18" s="38"/>
      <c r="AY18" s="38"/>
      <c r="AZ18" s="38"/>
      <c r="BA18" s="38"/>
      <c r="BB18" s="38"/>
      <c r="BC18" s="38"/>
      <c r="BD18" s="8"/>
      <c r="BE18" s="8"/>
      <c r="BF18" s="8"/>
      <c r="BW18" s="3"/>
      <c r="BY18" s="4"/>
      <c r="CA18" s="39"/>
      <c r="CG18" s="40">
        <v>0</v>
      </c>
      <c r="CH18" s="40"/>
      <c r="CI18" s="40">
        <v>0</v>
      </c>
      <c r="CJ18" s="40">
        <v>0</v>
      </c>
      <c r="CZ18" s="2"/>
    </row>
    <row r="19" spans="1:104" ht="16.350000000000001" customHeight="1" x14ac:dyDescent="0.2">
      <c r="A19" s="66" t="s">
        <v>39</v>
      </c>
      <c r="B19" s="42">
        <f>SUM(C19:D19)</f>
        <v>0</v>
      </c>
      <c r="C19" s="67"/>
      <c r="D19" s="68">
        <f>SUM(L19+N19+P19+R19+T19+V19+X19+Z19+AB19+AD19+AF19)</f>
        <v>0</v>
      </c>
      <c r="E19" s="60"/>
      <c r="F19" s="61"/>
      <c r="G19" s="60"/>
      <c r="H19" s="61"/>
      <c r="I19" s="60"/>
      <c r="J19" s="69"/>
      <c r="K19" s="48"/>
      <c r="L19" s="70"/>
      <c r="M19" s="71"/>
      <c r="N19" s="70"/>
      <c r="O19" s="71"/>
      <c r="P19" s="70"/>
      <c r="Q19" s="71"/>
      <c r="R19" s="70"/>
      <c r="S19" s="71"/>
      <c r="T19" s="70"/>
      <c r="U19" s="71"/>
      <c r="V19" s="70"/>
      <c r="W19" s="71"/>
      <c r="X19" s="70"/>
      <c r="Y19" s="71"/>
      <c r="Z19" s="70"/>
      <c r="AA19" s="71"/>
      <c r="AB19" s="70"/>
      <c r="AC19" s="71"/>
      <c r="AD19" s="70"/>
      <c r="AE19" s="71"/>
      <c r="AF19" s="70"/>
      <c r="AG19" s="60"/>
      <c r="AH19" s="69"/>
      <c r="AI19" s="60"/>
      <c r="AJ19" s="69"/>
      <c r="AK19" s="60"/>
      <c r="AL19" s="69"/>
      <c r="AM19" s="72"/>
      <c r="AN19" s="50"/>
      <c r="AO19" s="73"/>
      <c r="AP19" s="74"/>
      <c r="AQ19" s="74"/>
      <c r="AR19" s="75"/>
      <c r="AS19" s="75"/>
      <c r="AT19" s="37"/>
      <c r="AU19" s="38"/>
      <c r="AV19" s="38"/>
      <c r="AW19" s="38"/>
      <c r="AX19" s="38"/>
      <c r="AY19" s="38"/>
      <c r="AZ19" s="38"/>
      <c r="BA19" s="38"/>
      <c r="BB19" s="38"/>
      <c r="BC19" s="38"/>
      <c r="BD19" s="8"/>
      <c r="BE19" s="8"/>
      <c r="BF19" s="8"/>
      <c r="BW19" s="3"/>
      <c r="BY19" s="4"/>
      <c r="CA19" s="39"/>
      <c r="CG19" s="40">
        <v>0</v>
      </c>
      <c r="CH19" s="40"/>
      <c r="CI19" s="40">
        <v>0</v>
      </c>
      <c r="CJ19" s="40">
        <v>0</v>
      </c>
      <c r="CZ19" s="2"/>
    </row>
    <row r="20" spans="1:104" ht="16.350000000000001" customHeight="1" x14ac:dyDescent="0.2">
      <c r="A20" s="66" t="s">
        <v>40</v>
      </c>
      <c r="B20" s="42">
        <f>SUM(C20:D20)</f>
        <v>0</v>
      </c>
      <c r="C20" s="67"/>
      <c r="D20" s="44">
        <f>SUM(F20+H20+J20+L20+N20+P20+R20+T20+V20+X20+Z20+AB20+AD20+AF20+AH20+AJ20+AL20+AN20)</f>
        <v>0</v>
      </c>
      <c r="E20" s="60"/>
      <c r="F20" s="46"/>
      <c r="G20" s="60"/>
      <c r="H20" s="46"/>
      <c r="I20" s="60"/>
      <c r="J20" s="70"/>
      <c r="K20" s="60"/>
      <c r="L20" s="70"/>
      <c r="M20" s="71"/>
      <c r="N20" s="70"/>
      <c r="O20" s="71"/>
      <c r="P20" s="70"/>
      <c r="Q20" s="71"/>
      <c r="R20" s="70"/>
      <c r="S20" s="71"/>
      <c r="T20" s="70"/>
      <c r="U20" s="71"/>
      <c r="V20" s="70"/>
      <c r="W20" s="71"/>
      <c r="X20" s="70"/>
      <c r="Y20" s="71"/>
      <c r="Z20" s="70"/>
      <c r="AA20" s="71"/>
      <c r="AB20" s="70"/>
      <c r="AC20" s="71"/>
      <c r="AD20" s="70"/>
      <c r="AE20" s="71"/>
      <c r="AF20" s="70"/>
      <c r="AG20" s="71"/>
      <c r="AH20" s="70"/>
      <c r="AI20" s="71"/>
      <c r="AJ20" s="70"/>
      <c r="AK20" s="71"/>
      <c r="AL20" s="70"/>
      <c r="AM20" s="71"/>
      <c r="AN20" s="76"/>
      <c r="AO20" s="73"/>
      <c r="AP20" s="74"/>
      <c r="AQ20" s="74"/>
      <c r="AR20" s="75"/>
      <c r="AS20" s="75"/>
      <c r="AT20" s="37"/>
      <c r="AU20" s="38"/>
      <c r="AV20" s="38"/>
      <c r="AW20" s="38"/>
      <c r="AX20" s="38"/>
      <c r="AY20" s="38"/>
      <c r="AZ20" s="38"/>
      <c r="BA20" s="38"/>
      <c r="BB20" s="38"/>
      <c r="BC20" s="38"/>
      <c r="BD20" s="8"/>
      <c r="BE20" s="8"/>
      <c r="BF20" s="8"/>
      <c r="BW20" s="3"/>
      <c r="BY20" s="4"/>
      <c r="CA20" s="39"/>
      <c r="CG20" s="40">
        <v>0</v>
      </c>
      <c r="CH20" s="40"/>
      <c r="CI20" s="40">
        <v>0</v>
      </c>
      <c r="CJ20" s="40">
        <v>0</v>
      </c>
      <c r="CZ20" s="2"/>
    </row>
    <row r="21" spans="1:104" ht="16.350000000000001" customHeight="1" x14ac:dyDescent="0.2">
      <c r="A21" s="66" t="s">
        <v>41</v>
      </c>
      <c r="B21" s="77">
        <f t="shared" si="1"/>
        <v>0</v>
      </c>
      <c r="C21" s="78">
        <f>SUM(O21+Q21+S21+U21+W21+Y21+AA21)</f>
        <v>0</v>
      </c>
      <c r="D21" s="44">
        <f>SUM(P21+R21+T21+V21+X21+Z21+AB21)</f>
        <v>0</v>
      </c>
      <c r="E21" s="60"/>
      <c r="F21" s="61"/>
      <c r="G21" s="60"/>
      <c r="H21" s="61"/>
      <c r="I21" s="60"/>
      <c r="J21" s="69"/>
      <c r="K21" s="48"/>
      <c r="L21" s="69"/>
      <c r="M21" s="60"/>
      <c r="N21" s="69"/>
      <c r="O21" s="79"/>
      <c r="P21" s="70"/>
      <c r="Q21" s="79"/>
      <c r="R21" s="70"/>
      <c r="S21" s="79"/>
      <c r="T21" s="70"/>
      <c r="U21" s="79"/>
      <c r="V21" s="70"/>
      <c r="W21" s="79"/>
      <c r="X21" s="70"/>
      <c r="Y21" s="79"/>
      <c r="Z21" s="70"/>
      <c r="AA21" s="79"/>
      <c r="AB21" s="70"/>
      <c r="AC21" s="60"/>
      <c r="AD21" s="69"/>
      <c r="AE21" s="60"/>
      <c r="AF21" s="69"/>
      <c r="AG21" s="71"/>
      <c r="AH21" s="69"/>
      <c r="AI21" s="60"/>
      <c r="AJ21" s="69"/>
      <c r="AK21" s="60"/>
      <c r="AL21" s="69"/>
      <c r="AM21" s="72"/>
      <c r="AN21" s="50"/>
      <c r="AO21" s="73"/>
      <c r="AP21" s="74"/>
      <c r="AQ21" s="74"/>
      <c r="AR21" s="75"/>
      <c r="AS21" s="75"/>
      <c r="AT21" s="37"/>
      <c r="AU21" s="38"/>
      <c r="AV21" s="38"/>
      <c r="AW21" s="38"/>
      <c r="AX21" s="38"/>
      <c r="AY21" s="38"/>
      <c r="AZ21" s="38"/>
      <c r="BA21" s="38"/>
      <c r="BB21" s="38"/>
      <c r="BC21" s="38"/>
      <c r="BD21" s="8"/>
      <c r="BE21" s="8"/>
      <c r="BF21" s="8"/>
      <c r="BW21" s="3"/>
      <c r="BY21" s="4"/>
      <c r="CA21" s="39"/>
      <c r="CG21" s="40">
        <v>0</v>
      </c>
      <c r="CH21" s="40"/>
      <c r="CI21" s="40">
        <v>0</v>
      </c>
      <c r="CJ21" s="40">
        <v>0</v>
      </c>
      <c r="CZ21" s="2"/>
    </row>
    <row r="22" spans="1:104" ht="16.350000000000001" customHeight="1" x14ac:dyDescent="0.2">
      <c r="A22" s="66" t="s">
        <v>42</v>
      </c>
      <c r="B22" s="77">
        <f t="shared" si="1"/>
        <v>0</v>
      </c>
      <c r="C22" s="78">
        <f>SUM(E22+G22+I22+K22+M22+O22+Q22+S22+U22+W22+Y22+AA22+AC22+AE22+AG22+AI22+AK22+AM22)</f>
        <v>0</v>
      </c>
      <c r="D22" s="68">
        <f>SUM(F22+H22+J22+L22+N22+P22+R22+T22+V22+X22+Z22+AB22+AD22+AF22+AH22+AJ22+AL22+AN22)</f>
        <v>0</v>
      </c>
      <c r="E22" s="79"/>
      <c r="F22" s="73"/>
      <c r="G22" s="79"/>
      <c r="H22" s="73"/>
      <c r="I22" s="79"/>
      <c r="J22" s="70"/>
      <c r="K22" s="65"/>
      <c r="L22" s="70"/>
      <c r="M22" s="79"/>
      <c r="N22" s="70"/>
      <c r="O22" s="79"/>
      <c r="P22" s="70"/>
      <c r="Q22" s="79"/>
      <c r="R22" s="70"/>
      <c r="S22" s="79"/>
      <c r="T22" s="70"/>
      <c r="U22" s="79"/>
      <c r="V22" s="70"/>
      <c r="W22" s="79"/>
      <c r="X22" s="70"/>
      <c r="Y22" s="79"/>
      <c r="Z22" s="70"/>
      <c r="AA22" s="79"/>
      <c r="AB22" s="70"/>
      <c r="AC22" s="79"/>
      <c r="AD22" s="70"/>
      <c r="AE22" s="79"/>
      <c r="AF22" s="70"/>
      <c r="AG22" s="79"/>
      <c r="AH22" s="70"/>
      <c r="AI22" s="79"/>
      <c r="AJ22" s="70"/>
      <c r="AK22" s="79"/>
      <c r="AL22" s="70"/>
      <c r="AM22" s="80"/>
      <c r="AN22" s="76"/>
      <c r="AO22" s="73"/>
      <c r="AP22" s="74"/>
      <c r="AQ22" s="74"/>
      <c r="AR22" s="75"/>
      <c r="AS22" s="75"/>
      <c r="AT22" s="37"/>
      <c r="AU22" s="38"/>
      <c r="AV22" s="38"/>
      <c r="AW22" s="38"/>
      <c r="AX22" s="38"/>
      <c r="AY22" s="38"/>
      <c r="AZ22" s="38"/>
      <c r="BA22" s="38"/>
      <c r="BB22" s="38"/>
      <c r="BC22" s="38"/>
      <c r="BD22" s="8"/>
      <c r="BE22" s="8"/>
      <c r="BF22" s="8"/>
      <c r="BW22" s="3"/>
      <c r="BY22" s="4"/>
      <c r="CG22" s="40">
        <v>0</v>
      </c>
      <c r="CH22" s="40"/>
      <c r="CI22" s="40">
        <v>0</v>
      </c>
      <c r="CJ22" s="40">
        <v>0</v>
      </c>
      <c r="CZ22" s="2"/>
    </row>
    <row r="23" spans="1:104" ht="16.350000000000001" customHeight="1" x14ac:dyDescent="0.2">
      <c r="A23" s="62" t="s">
        <v>43</v>
      </c>
      <c r="B23" s="77">
        <f t="shared" si="1"/>
        <v>0</v>
      </c>
      <c r="C23" s="78">
        <f>SUM(E23+G23+I23+K23+M23+O23+Q23+S23+U23+W23+Y23+AA23+AC23+AE23+AG23+AI23+AK23+AM23)</f>
        <v>0</v>
      </c>
      <c r="D23" s="68">
        <f>SUM(F23+H23+J23+L23+N23+P23+R23+T23+V23+X23+Z23+AB23+AD23+AF23+AH23+AJ23+AL23+AN23)</f>
        <v>0</v>
      </c>
      <c r="E23" s="79"/>
      <c r="F23" s="73"/>
      <c r="G23" s="79"/>
      <c r="H23" s="73"/>
      <c r="I23" s="79"/>
      <c r="J23" s="70"/>
      <c r="K23" s="65"/>
      <c r="L23" s="70"/>
      <c r="M23" s="79"/>
      <c r="N23" s="70"/>
      <c r="O23" s="79"/>
      <c r="P23" s="70"/>
      <c r="Q23" s="79"/>
      <c r="R23" s="70"/>
      <c r="S23" s="79"/>
      <c r="T23" s="70"/>
      <c r="U23" s="79"/>
      <c r="V23" s="70"/>
      <c r="W23" s="79"/>
      <c r="X23" s="70"/>
      <c r="Y23" s="79"/>
      <c r="Z23" s="70"/>
      <c r="AA23" s="79"/>
      <c r="AB23" s="70"/>
      <c r="AC23" s="79"/>
      <c r="AD23" s="70"/>
      <c r="AE23" s="79"/>
      <c r="AF23" s="70"/>
      <c r="AG23" s="79"/>
      <c r="AH23" s="70"/>
      <c r="AI23" s="79"/>
      <c r="AJ23" s="70"/>
      <c r="AK23" s="79"/>
      <c r="AL23" s="70"/>
      <c r="AM23" s="80"/>
      <c r="AN23" s="76"/>
      <c r="AO23" s="73"/>
      <c r="AP23" s="74"/>
      <c r="AQ23" s="74"/>
      <c r="AR23" s="75"/>
      <c r="AS23" s="75"/>
      <c r="AT23" s="37"/>
      <c r="AU23" s="38"/>
      <c r="AV23" s="38"/>
      <c r="AW23" s="38"/>
      <c r="AX23" s="38"/>
      <c r="AY23" s="38"/>
      <c r="AZ23" s="38"/>
      <c r="BA23" s="38"/>
      <c r="BB23" s="38"/>
      <c r="BC23" s="38"/>
      <c r="BD23" s="8"/>
      <c r="BE23" s="8"/>
      <c r="BF23" s="8"/>
      <c r="BW23" s="3"/>
      <c r="BY23" s="4"/>
      <c r="CG23" s="40">
        <v>0</v>
      </c>
      <c r="CH23" s="40"/>
      <c r="CI23" s="40">
        <v>0</v>
      </c>
      <c r="CJ23" s="40">
        <v>0</v>
      </c>
      <c r="CZ23" s="2"/>
    </row>
    <row r="24" spans="1:104" ht="16.350000000000001" customHeight="1" x14ac:dyDescent="0.2">
      <c r="A24" s="62" t="s">
        <v>44</v>
      </c>
      <c r="B24" s="42">
        <f t="shared" si="1"/>
        <v>0</v>
      </c>
      <c r="C24" s="43">
        <f>SUM(G24+I24+K24+M24+O24+Q24+S24+U24+W24+Y24+AA24+AC24+AE24+AG24+AI24+AK24+AM24)</f>
        <v>0</v>
      </c>
      <c r="D24" s="44">
        <f>SUM(H24+J24+L24+N24+P24+R24+T24+V24+X24+Z24+AB24+AD24+AF24+AH24+AJ24+AL24+AN24)</f>
        <v>0</v>
      </c>
      <c r="E24" s="48"/>
      <c r="F24" s="49"/>
      <c r="G24" s="79"/>
      <c r="H24" s="73"/>
      <c r="I24" s="79"/>
      <c r="J24" s="70"/>
      <c r="K24" s="65"/>
      <c r="L24" s="70"/>
      <c r="M24" s="79"/>
      <c r="N24" s="70"/>
      <c r="O24" s="79"/>
      <c r="P24" s="70"/>
      <c r="Q24" s="79"/>
      <c r="R24" s="70"/>
      <c r="S24" s="79"/>
      <c r="T24" s="70"/>
      <c r="U24" s="79"/>
      <c r="V24" s="70"/>
      <c r="W24" s="79"/>
      <c r="X24" s="70"/>
      <c r="Y24" s="79"/>
      <c r="Z24" s="70"/>
      <c r="AA24" s="79"/>
      <c r="AB24" s="70"/>
      <c r="AC24" s="79"/>
      <c r="AD24" s="70"/>
      <c r="AE24" s="79"/>
      <c r="AF24" s="70"/>
      <c r="AG24" s="79"/>
      <c r="AH24" s="70"/>
      <c r="AI24" s="79"/>
      <c r="AJ24" s="70"/>
      <c r="AK24" s="79"/>
      <c r="AL24" s="70"/>
      <c r="AM24" s="80"/>
      <c r="AN24" s="76"/>
      <c r="AO24" s="73"/>
      <c r="AP24" s="74"/>
      <c r="AQ24" s="74"/>
      <c r="AR24" s="75"/>
      <c r="AS24" s="75"/>
      <c r="AT24" s="37"/>
      <c r="AU24" s="38"/>
      <c r="AV24" s="38"/>
      <c r="AW24" s="38"/>
      <c r="AX24" s="38"/>
      <c r="AY24" s="38"/>
      <c r="AZ24" s="38"/>
      <c r="BA24" s="38"/>
      <c r="BB24" s="38"/>
      <c r="BC24" s="38"/>
      <c r="BD24" s="8"/>
      <c r="BE24" s="8"/>
      <c r="BF24" s="8"/>
      <c r="BW24" s="3"/>
      <c r="BY24" s="4"/>
      <c r="CG24" s="40">
        <v>0</v>
      </c>
      <c r="CH24" s="40"/>
      <c r="CI24" s="40">
        <v>0</v>
      </c>
      <c r="CJ24" s="40">
        <v>0</v>
      </c>
      <c r="CZ24" s="2"/>
    </row>
    <row r="25" spans="1:104" ht="16.350000000000001" customHeight="1" x14ac:dyDescent="0.2">
      <c r="A25" s="62" t="s">
        <v>45</v>
      </c>
      <c r="B25" s="42">
        <f t="shared" si="1"/>
        <v>0</v>
      </c>
      <c r="C25" s="43">
        <f>SUM(M25+O25+Q25+S25+U25+W25+Y25+AA25+AC25+AE25+AG25+AI25+AK25+AM25)</f>
        <v>0</v>
      </c>
      <c r="D25" s="44">
        <f>SUM(N25+P25+R25+T25+V25+X25+Z25+AB25+AD25+AF25+AH25+AJ25+AL25+AN25)</f>
        <v>0</v>
      </c>
      <c r="E25" s="81"/>
      <c r="F25" s="69"/>
      <c r="G25" s="60"/>
      <c r="H25" s="61"/>
      <c r="I25" s="60"/>
      <c r="J25" s="61"/>
      <c r="K25" s="60"/>
      <c r="L25" s="61"/>
      <c r="M25" s="79"/>
      <c r="N25" s="70"/>
      <c r="O25" s="79"/>
      <c r="P25" s="70"/>
      <c r="Q25" s="79"/>
      <c r="R25" s="70"/>
      <c r="S25" s="79"/>
      <c r="T25" s="70"/>
      <c r="U25" s="79"/>
      <c r="V25" s="70"/>
      <c r="W25" s="79"/>
      <c r="X25" s="70"/>
      <c r="Y25" s="79"/>
      <c r="Z25" s="70"/>
      <c r="AA25" s="79"/>
      <c r="AB25" s="70"/>
      <c r="AC25" s="79"/>
      <c r="AD25" s="70"/>
      <c r="AE25" s="79"/>
      <c r="AF25" s="70"/>
      <c r="AG25" s="79"/>
      <c r="AH25" s="70"/>
      <c r="AI25" s="79"/>
      <c r="AJ25" s="70"/>
      <c r="AK25" s="79"/>
      <c r="AL25" s="70"/>
      <c r="AM25" s="80"/>
      <c r="AN25" s="76"/>
      <c r="AO25" s="73"/>
      <c r="AP25" s="74"/>
      <c r="AQ25" s="74"/>
      <c r="AR25" s="75"/>
      <c r="AS25" s="75"/>
      <c r="AT25" s="37"/>
      <c r="AU25" s="38"/>
      <c r="AV25" s="38"/>
      <c r="AW25" s="38"/>
      <c r="AX25" s="38"/>
      <c r="AY25" s="38"/>
      <c r="AZ25" s="38"/>
      <c r="BA25" s="38"/>
      <c r="BB25" s="38"/>
      <c r="BC25" s="38"/>
      <c r="BD25" s="8"/>
      <c r="BE25" s="8"/>
      <c r="BF25" s="8"/>
      <c r="BW25" s="3"/>
      <c r="BY25" s="4"/>
      <c r="CG25" s="40">
        <v>0</v>
      </c>
      <c r="CH25" s="40"/>
      <c r="CI25" s="40">
        <v>0</v>
      </c>
      <c r="CJ25" s="40">
        <v>0</v>
      </c>
      <c r="CZ25" s="2"/>
    </row>
    <row r="26" spans="1:104" ht="16.350000000000001" customHeight="1" x14ac:dyDescent="0.2">
      <c r="A26" s="82" t="s">
        <v>46</v>
      </c>
      <c r="B26" s="2448">
        <f t="shared" si="1"/>
        <v>0</v>
      </c>
      <c r="C26" s="2666">
        <f>SUM(E26+G26+I26+K26+M26+O26+Q26+S26+U26+W26+Y26+AA26+AC26+AE26+AG26+AI26+AK26+AM26)</f>
        <v>0</v>
      </c>
      <c r="D26" s="2450">
        <f>SUM(F26+H26+J26+L26+N26+P26+R26+T26+V26+X26+Z26+AB26+AD26+AF26+AH26+AJ26+AL26+AN26)</f>
        <v>0</v>
      </c>
      <c r="E26" s="2667"/>
      <c r="F26" s="87"/>
      <c r="G26" s="88"/>
      <c r="H26" s="89"/>
      <c r="I26" s="88"/>
      <c r="J26" s="87"/>
      <c r="K26" s="2264"/>
      <c r="L26" s="87"/>
      <c r="M26" s="88"/>
      <c r="N26" s="87"/>
      <c r="O26" s="88"/>
      <c r="P26" s="87"/>
      <c r="Q26" s="88"/>
      <c r="R26" s="87"/>
      <c r="S26" s="88"/>
      <c r="T26" s="87"/>
      <c r="U26" s="88"/>
      <c r="V26" s="87"/>
      <c r="W26" s="88"/>
      <c r="X26" s="87"/>
      <c r="Y26" s="88"/>
      <c r="Z26" s="87"/>
      <c r="AA26" s="88"/>
      <c r="AB26" s="87"/>
      <c r="AC26" s="88"/>
      <c r="AD26" s="87"/>
      <c r="AE26" s="88"/>
      <c r="AF26" s="87"/>
      <c r="AG26" s="88"/>
      <c r="AH26" s="87"/>
      <c r="AI26" s="88"/>
      <c r="AJ26" s="87"/>
      <c r="AK26" s="88"/>
      <c r="AL26" s="87"/>
      <c r="AM26" s="91"/>
      <c r="AN26" s="92"/>
      <c r="AO26" s="89"/>
      <c r="AP26" s="93"/>
      <c r="AQ26" s="93"/>
      <c r="AR26" s="94"/>
      <c r="AS26" s="94"/>
      <c r="AT26" s="37"/>
      <c r="AU26" s="38"/>
      <c r="AV26" s="38"/>
      <c r="AW26" s="38"/>
      <c r="AX26" s="38"/>
      <c r="AY26" s="38"/>
      <c r="AZ26" s="38"/>
      <c r="BA26" s="38"/>
      <c r="BB26" s="38"/>
      <c r="BC26" s="38"/>
      <c r="BD26" s="8"/>
      <c r="BE26" s="8"/>
      <c r="BF26" s="8"/>
      <c r="BW26" s="3"/>
      <c r="BY26" s="4"/>
      <c r="CG26" s="40">
        <v>0</v>
      </c>
      <c r="CH26" s="40"/>
      <c r="CI26" s="40">
        <v>0</v>
      </c>
      <c r="CJ26" s="40">
        <v>0</v>
      </c>
      <c r="CZ26" s="2"/>
    </row>
    <row r="27" spans="1:104" ht="31.35" customHeight="1" x14ac:dyDescent="0.2">
      <c r="A27" s="9" t="s">
        <v>47</v>
      </c>
      <c r="B27" s="10"/>
      <c r="C27" s="10"/>
      <c r="D27" s="10"/>
      <c r="E27" s="10"/>
      <c r="F27" s="2668"/>
      <c r="G27" s="2668" t="s">
        <v>48</v>
      </c>
      <c r="H27" s="2669"/>
      <c r="I27" s="2669"/>
      <c r="J27" s="2668"/>
      <c r="K27" s="2668"/>
      <c r="L27" s="2668"/>
      <c r="M27" s="2668"/>
      <c r="N27" s="2668"/>
      <c r="O27" s="2668"/>
      <c r="P27" s="2668"/>
      <c r="Q27" s="2668"/>
      <c r="R27" s="2668"/>
      <c r="S27" s="2668"/>
      <c r="T27" s="2668"/>
      <c r="U27" s="2668"/>
      <c r="V27" s="2668"/>
      <c r="W27" s="2668"/>
      <c r="X27" s="2668"/>
      <c r="Y27" s="2670"/>
      <c r="Z27" s="2670"/>
      <c r="AA27" s="2670"/>
      <c r="AB27" s="2670"/>
      <c r="AC27" s="2670"/>
      <c r="AD27" s="2670"/>
      <c r="AE27" s="2670"/>
      <c r="AF27" s="2670"/>
      <c r="AG27" s="2670"/>
      <c r="AH27" s="2670"/>
      <c r="AI27" s="2670"/>
      <c r="AJ27" s="2670"/>
      <c r="AK27" s="2670"/>
      <c r="AL27" s="2670"/>
      <c r="AM27" s="2670"/>
      <c r="AN27" s="2670"/>
      <c r="AO27" s="2670"/>
      <c r="AP27" s="2671"/>
      <c r="AQ27" s="2672"/>
      <c r="AR27" s="100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CG27" s="40"/>
      <c r="CH27" s="40"/>
      <c r="CI27" s="40"/>
      <c r="CJ27" s="40"/>
    </row>
    <row r="28" spans="1:104" ht="20.100000000000001" customHeight="1" x14ac:dyDescent="0.2">
      <c r="A28" s="3878" t="s">
        <v>49</v>
      </c>
      <c r="B28" s="3873" t="s">
        <v>4</v>
      </c>
      <c r="C28" s="3338"/>
      <c r="D28" s="3870"/>
      <c r="E28" s="3879" t="s">
        <v>5</v>
      </c>
      <c r="F28" s="3880"/>
      <c r="G28" s="3880"/>
      <c r="H28" s="3880"/>
      <c r="I28" s="3880"/>
      <c r="J28" s="3880"/>
      <c r="K28" s="3880"/>
      <c r="L28" s="3880"/>
      <c r="M28" s="3880"/>
      <c r="N28" s="3880"/>
      <c r="O28" s="3880"/>
      <c r="P28" s="3880"/>
      <c r="Q28" s="3880"/>
      <c r="R28" s="3880"/>
      <c r="S28" s="3880"/>
      <c r="T28" s="3880"/>
      <c r="U28" s="3880"/>
      <c r="V28" s="3880"/>
      <c r="W28" s="3880"/>
      <c r="X28" s="3880"/>
      <c r="Y28" s="3880"/>
      <c r="Z28" s="3880"/>
      <c r="AA28" s="3880"/>
      <c r="AB28" s="3880"/>
      <c r="AC28" s="3880"/>
      <c r="AD28" s="3880"/>
      <c r="AE28" s="3880"/>
      <c r="AF28" s="3880"/>
      <c r="AG28" s="3880"/>
      <c r="AH28" s="3880"/>
      <c r="AI28" s="3880"/>
      <c r="AJ28" s="3880"/>
      <c r="AK28" s="3880"/>
      <c r="AL28" s="3880"/>
      <c r="AM28" s="3880"/>
      <c r="AN28" s="3884"/>
      <c r="AO28" s="3870" t="s">
        <v>6</v>
      </c>
      <c r="AP28" s="3504" t="s">
        <v>7</v>
      </c>
      <c r="AQ28" s="3504" t="s">
        <v>8</v>
      </c>
      <c r="AR28" s="3504" t="s">
        <v>50</v>
      </c>
      <c r="AS28" s="3870" t="s">
        <v>9</v>
      </c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X28" s="2"/>
      <c r="CG28" s="40"/>
      <c r="CH28" s="40"/>
      <c r="CI28" s="40"/>
      <c r="CJ28" s="40"/>
    </row>
    <row r="29" spans="1:104" ht="20.100000000000001" customHeight="1" x14ac:dyDescent="0.2">
      <c r="A29" s="2888"/>
      <c r="B29" s="3089"/>
      <c r="C29" s="2993"/>
      <c r="D29" s="3137"/>
      <c r="E29" s="3879" t="s">
        <v>11</v>
      </c>
      <c r="F29" s="3201"/>
      <c r="G29" s="3879" t="s">
        <v>12</v>
      </c>
      <c r="H29" s="3201"/>
      <c r="I29" s="3879" t="s">
        <v>13</v>
      </c>
      <c r="J29" s="3201"/>
      <c r="K29" s="3879" t="s">
        <v>14</v>
      </c>
      <c r="L29" s="3201"/>
      <c r="M29" s="3879" t="s">
        <v>15</v>
      </c>
      <c r="N29" s="3201"/>
      <c r="O29" s="3879" t="s">
        <v>16</v>
      </c>
      <c r="P29" s="3201"/>
      <c r="Q29" s="3880" t="s">
        <v>17</v>
      </c>
      <c r="R29" s="3201"/>
      <c r="S29" s="3879" t="s">
        <v>18</v>
      </c>
      <c r="T29" s="3201"/>
      <c r="U29" s="3879" t="s">
        <v>19</v>
      </c>
      <c r="V29" s="3201"/>
      <c r="W29" s="3879" t="s">
        <v>20</v>
      </c>
      <c r="X29" s="3201"/>
      <c r="Y29" s="3879" t="s">
        <v>21</v>
      </c>
      <c r="Z29" s="3201"/>
      <c r="AA29" s="3879" t="s">
        <v>22</v>
      </c>
      <c r="AB29" s="3201"/>
      <c r="AC29" s="3880" t="s">
        <v>23</v>
      </c>
      <c r="AD29" s="3201"/>
      <c r="AE29" s="3879" t="s">
        <v>24</v>
      </c>
      <c r="AF29" s="3201"/>
      <c r="AG29" s="3880" t="s">
        <v>25</v>
      </c>
      <c r="AH29" s="3201"/>
      <c r="AI29" s="3879" t="s">
        <v>26</v>
      </c>
      <c r="AJ29" s="3201"/>
      <c r="AK29" s="3880" t="s">
        <v>27</v>
      </c>
      <c r="AL29" s="3201"/>
      <c r="AM29" s="3880" t="s">
        <v>28</v>
      </c>
      <c r="AN29" s="3884"/>
      <c r="AO29" s="2892"/>
      <c r="AP29" s="2871"/>
      <c r="AQ29" s="2871"/>
      <c r="AR29" s="2871"/>
      <c r="AS29" s="2892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X29" s="2"/>
      <c r="CG29" s="40"/>
      <c r="CH29" s="40"/>
      <c r="CI29" s="40"/>
      <c r="CJ29" s="40"/>
    </row>
    <row r="30" spans="1:104" ht="20.100000000000001" customHeight="1" x14ac:dyDescent="0.2">
      <c r="A30" s="3088"/>
      <c r="B30" s="2651" t="s">
        <v>29</v>
      </c>
      <c r="C30" s="2652" t="s">
        <v>30</v>
      </c>
      <c r="D30" s="2428" t="s">
        <v>31</v>
      </c>
      <c r="E30" s="2651" t="s">
        <v>30</v>
      </c>
      <c r="F30" s="2673" t="s">
        <v>31</v>
      </c>
      <c r="G30" s="2651" t="s">
        <v>30</v>
      </c>
      <c r="H30" s="2673" t="s">
        <v>31</v>
      </c>
      <c r="I30" s="2651" t="s">
        <v>30</v>
      </c>
      <c r="J30" s="2673" t="s">
        <v>31</v>
      </c>
      <c r="K30" s="2651" t="s">
        <v>30</v>
      </c>
      <c r="L30" s="2673" t="s">
        <v>31</v>
      </c>
      <c r="M30" s="2651" t="s">
        <v>30</v>
      </c>
      <c r="N30" s="2673" t="s">
        <v>31</v>
      </c>
      <c r="O30" s="2651" t="s">
        <v>30</v>
      </c>
      <c r="P30" s="2673" t="s">
        <v>31</v>
      </c>
      <c r="Q30" s="2651" t="s">
        <v>30</v>
      </c>
      <c r="R30" s="2673" t="s">
        <v>31</v>
      </c>
      <c r="S30" s="2651" t="s">
        <v>30</v>
      </c>
      <c r="T30" s="2673" t="s">
        <v>31</v>
      </c>
      <c r="U30" s="2651" t="s">
        <v>30</v>
      </c>
      <c r="V30" s="2673" t="s">
        <v>31</v>
      </c>
      <c r="W30" s="2651" t="s">
        <v>30</v>
      </c>
      <c r="X30" s="2673" t="s">
        <v>31</v>
      </c>
      <c r="Y30" s="2651" t="s">
        <v>30</v>
      </c>
      <c r="Z30" s="2673" t="s">
        <v>31</v>
      </c>
      <c r="AA30" s="2651" t="s">
        <v>30</v>
      </c>
      <c r="AB30" s="2673" t="s">
        <v>31</v>
      </c>
      <c r="AC30" s="2651" t="s">
        <v>30</v>
      </c>
      <c r="AD30" s="2673" t="s">
        <v>31</v>
      </c>
      <c r="AE30" s="2651" t="s">
        <v>30</v>
      </c>
      <c r="AF30" s="2673" t="s">
        <v>31</v>
      </c>
      <c r="AG30" s="2651" t="s">
        <v>30</v>
      </c>
      <c r="AH30" s="2673" t="s">
        <v>31</v>
      </c>
      <c r="AI30" s="2651" t="s">
        <v>30</v>
      </c>
      <c r="AJ30" s="2673" t="s">
        <v>31</v>
      </c>
      <c r="AK30" s="2674" t="s">
        <v>30</v>
      </c>
      <c r="AL30" s="2673" t="s">
        <v>31</v>
      </c>
      <c r="AM30" s="2651" t="s">
        <v>30</v>
      </c>
      <c r="AN30" s="945" t="s">
        <v>31</v>
      </c>
      <c r="AO30" s="3137"/>
      <c r="AP30" s="3093"/>
      <c r="AQ30" s="3093"/>
      <c r="AR30" s="3093"/>
      <c r="AS30" s="3137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X30" s="2"/>
      <c r="CG30" s="40"/>
      <c r="CH30" s="40"/>
      <c r="CI30" s="40"/>
      <c r="CJ30" s="40"/>
    </row>
    <row r="31" spans="1:104" ht="16.350000000000001" customHeight="1" x14ac:dyDescent="0.2">
      <c r="A31" s="2634" t="s">
        <v>51</v>
      </c>
      <c r="B31" s="2675">
        <f t="shared" ref="B31:B44" si="2">SUM(C31:D31)</f>
        <v>0</v>
      </c>
      <c r="C31" s="2012">
        <f>SUM(E31+G31+I31+K31+M31+O31+Q31+S31+U31+W31+Y31+AA31+AC31+AE31+AG31+AI31+AK31+AM31)</f>
        <v>0</v>
      </c>
      <c r="D31" s="2660">
        <f>SUM(F31+H31+J31+L31+N31+P31+R31+T31+V31+X31+Z31+AB31+AD31+AF31+AH31+AJ31+AL31+AN31)</f>
        <v>0</v>
      </c>
      <c r="E31" s="2638"/>
      <c r="F31" s="2639"/>
      <c r="G31" s="2638"/>
      <c r="H31" s="2661"/>
      <c r="I31" s="2638"/>
      <c r="J31" s="2661"/>
      <c r="K31" s="2638"/>
      <c r="L31" s="2661"/>
      <c r="M31" s="2638"/>
      <c r="N31" s="2661"/>
      <c r="O31" s="2638"/>
      <c r="P31" s="2661"/>
      <c r="Q31" s="2641"/>
      <c r="R31" s="2661"/>
      <c r="S31" s="2638"/>
      <c r="T31" s="2661"/>
      <c r="U31" s="2638"/>
      <c r="V31" s="2661"/>
      <c r="W31" s="2638"/>
      <c r="X31" s="2661"/>
      <c r="Y31" s="2638"/>
      <c r="Z31" s="2661"/>
      <c r="AA31" s="2638"/>
      <c r="AB31" s="2661"/>
      <c r="AC31" s="2641"/>
      <c r="AD31" s="2661"/>
      <c r="AE31" s="2638"/>
      <c r="AF31" s="2661"/>
      <c r="AG31" s="2641"/>
      <c r="AH31" s="2661"/>
      <c r="AI31" s="2638"/>
      <c r="AJ31" s="2661"/>
      <c r="AK31" s="2641"/>
      <c r="AL31" s="2661"/>
      <c r="AM31" s="2676"/>
      <c r="AN31" s="2663"/>
      <c r="AO31" s="2665"/>
      <c r="AP31" s="2664"/>
      <c r="AQ31" s="2664"/>
      <c r="AR31" s="2664"/>
      <c r="AS31" s="2665"/>
      <c r="AT31" s="37"/>
      <c r="AU31" s="38"/>
      <c r="AV31" s="38"/>
      <c r="AW31" s="38"/>
      <c r="AX31" s="38"/>
      <c r="AY31" s="38"/>
      <c r="AZ31" s="38"/>
      <c r="BA31" s="38"/>
      <c r="BB31" s="38"/>
      <c r="BC31" s="8"/>
      <c r="BD31" s="8"/>
      <c r="BE31" s="8"/>
      <c r="BF31" s="8"/>
      <c r="BG31" s="8"/>
      <c r="BX31" s="2"/>
      <c r="CA31" s="39"/>
      <c r="CB31" s="39"/>
      <c r="CG31" s="40">
        <v>0</v>
      </c>
      <c r="CH31" s="40">
        <v>0</v>
      </c>
      <c r="CI31" s="40"/>
      <c r="CJ31" s="40"/>
    </row>
    <row r="32" spans="1:104" ht="16.350000000000001" customHeight="1" x14ac:dyDescent="0.2">
      <c r="A32" s="109" t="s">
        <v>52</v>
      </c>
      <c r="B32" s="42">
        <f t="shared" si="2"/>
        <v>0</v>
      </c>
      <c r="C32" s="43">
        <f t="shared" ref="C32:D33" si="3">SUM(E32+G32+I32+K32+M32+O32+Q32+S32+U32+W32+Y32+AA32+AC32+AE32+AG32+AI32+AK32+AM32)</f>
        <v>0</v>
      </c>
      <c r="D32" s="44">
        <f t="shared" si="3"/>
        <v>0</v>
      </c>
      <c r="E32" s="45"/>
      <c r="F32" s="46"/>
      <c r="G32" s="45"/>
      <c r="H32" s="47"/>
      <c r="I32" s="45"/>
      <c r="J32" s="47"/>
      <c r="K32" s="45"/>
      <c r="L32" s="47"/>
      <c r="M32" s="45"/>
      <c r="N32" s="47"/>
      <c r="O32" s="45"/>
      <c r="P32" s="47"/>
      <c r="Q32" s="110"/>
      <c r="R32" s="47"/>
      <c r="S32" s="45"/>
      <c r="T32" s="47"/>
      <c r="U32" s="45"/>
      <c r="V32" s="47"/>
      <c r="W32" s="45"/>
      <c r="X32" s="47"/>
      <c r="Y32" s="45"/>
      <c r="Z32" s="47"/>
      <c r="AA32" s="45"/>
      <c r="AB32" s="47"/>
      <c r="AC32" s="110"/>
      <c r="AD32" s="47"/>
      <c r="AE32" s="45"/>
      <c r="AF32" s="47"/>
      <c r="AG32" s="110"/>
      <c r="AH32" s="47"/>
      <c r="AI32" s="45"/>
      <c r="AJ32" s="47"/>
      <c r="AK32" s="110"/>
      <c r="AL32" s="47"/>
      <c r="AM32" s="111"/>
      <c r="AN32" s="55"/>
      <c r="AO32" s="112"/>
      <c r="AP32" s="113"/>
      <c r="AQ32" s="113"/>
      <c r="AR32" s="113"/>
      <c r="AS32" s="112"/>
      <c r="AT32" s="37"/>
      <c r="AU32" s="38"/>
      <c r="AV32" s="38"/>
      <c r="AW32" s="38"/>
      <c r="AX32" s="38"/>
      <c r="AY32" s="38"/>
      <c r="AZ32" s="38"/>
      <c r="BA32" s="38"/>
      <c r="BB32" s="38"/>
      <c r="BC32" s="8"/>
      <c r="BD32" s="8"/>
      <c r="BE32" s="8"/>
      <c r="BF32" s="8"/>
      <c r="BG32" s="8"/>
      <c r="BX32" s="2"/>
      <c r="CB32" s="39"/>
      <c r="CG32" s="40">
        <v>0</v>
      </c>
      <c r="CH32" s="40">
        <v>0</v>
      </c>
      <c r="CI32" s="40"/>
      <c r="CJ32" s="40"/>
    </row>
    <row r="33" spans="1:88" ht="16.350000000000001" customHeight="1" x14ac:dyDescent="0.2">
      <c r="A33" s="114" t="s">
        <v>53</v>
      </c>
      <c r="B33" s="42">
        <f t="shared" si="2"/>
        <v>0</v>
      </c>
      <c r="C33" s="43">
        <f t="shared" si="3"/>
        <v>0</v>
      </c>
      <c r="D33" s="68">
        <f t="shared" si="3"/>
        <v>0</v>
      </c>
      <c r="E33" s="45"/>
      <c r="F33" s="46"/>
      <c r="G33" s="45"/>
      <c r="H33" s="47"/>
      <c r="I33" s="45"/>
      <c r="J33" s="47"/>
      <c r="K33" s="45"/>
      <c r="L33" s="47"/>
      <c r="M33" s="45"/>
      <c r="N33" s="47"/>
      <c r="O33" s="45"/>
      <c r="P33" s="47"/>
      <c r="Q33" s="110"/>
      <c r="R33" s="47"/>
      <c r="S33" s="45"/>
      <c r="T33" s="47"/>
      <c r="U33" s="45"/>
      <c r="V33" s="47"/>
      <c r="W33" s="45"/>
      <c r="X33" s="47"/>
      <c r="Y33" s="45"/>
      <c r="Z33" s="47"/>
      <c r="AA33" s="45"/>
      <c r="AB33" s="47"/>
      <c r="AC33" s="110"/>
      <c r="AD33" s="47"/>
      <c r="AE33" s="45"/>
      <c r="AF33" s="47"/>
      <c r="AG33" s="110"/>
      <c r="AH33" s="47"/>
      <c r="AI33" s="45"/>
      <c r="AJ33" s="47"/>
      <c r="AK33" s="110"/>
      <c r="AL33" s="47"/>
      <c r="AM33" s="111"/>
      <c r="AN33" s="55"/>
      <c r="AO33" s="52"/>
      <c r="AP33" s="51"/>
      <c r="AQ33" s="51"/>
      <c r="AR33" s="51"/>
      <c r="AS33" s="52"/>
      <c r="AT33" s="37"/>
      <c r="AU33" s="38"/>
      <c r="AV33" s="38"/>
      <c r="AW33" s="38"/>
      <c r="AX33" s="38"/>
      <c r="AY33" s="38"/>
      <c r="AZ33" s="38"/>
      <c r="BA33" s="38"/>
      <c r="BB33" s="38"/>
      <c r="BC33" s="8"/>
      <c r="BD33" s="8"/>
      <c r="BE33" s="8"/>
      <c r="BF33" s="8"/>
      <c r="BG33" s="8"/>
      <c r="BX33" s="2"/>
      <c r="CB33" s="39"/>
      <c r="CG33" s="40">
        <v>0</v>
      </c>
      <c r="CH33" s="40">
        <v>0</v>
      </c>
      <c r="CI33" s="40"/>
      <c r="CJ33" s="40"/>
    </row>
    <row r="34" spans="1:88" ht="16.350000000000001" customHeight="1" x14ac:dyDescent="0.2">
      <c r="A34" s="114" t="s">
        <v>54</v>
      </c>
      <c r="B34" s="42">
        <f t="shared" si="2"/>
        <v>0</v>
      </c>
      <c r="C34" s="43">
        <f>SUM(O34+Q34+S34+U34+W34+Y34+AA34)</f>
        <v>0</v>
      </c>
      <c r="D34" s="68">
        <f>SUM(P34+R34+T34+V34+X34+Z34+AB34)</f>
        <v>0</v>
      </c>
      <c r="E34" s="60"/>
      <c r="F34" s="61"/>
      <c r="G34" s="60"/>
      <c r="H34" s="69"/>
      <c r="I34" s="60"/>
      <c r="J34" s="69"/>
      <c r="K34" s="60"/>
      <c r="L34" s="69"/>
      <c r="M34" s="60"/>
      <c r="N34" s="69"/>
      <c r="O34" s="45"/>
      <c r="P34" s="47"/>
      <c r="Q34" s="110"/>
      <c r="R34" s="47"/>
      <c r="S34" s="45"/>
      <c r="T34" s="47"/>
      <c r="U34" s="45"/>
      <c r="V34" s="47"/>
      <c r="W34" s="45"/>
      <c r="X34" s="47"/>
      <c r="Y34" s="45"/>
      <c r="Z34" s="47"/>
      <c r="AA34" s="45"/>
      <c r="AB34" s="70"/>
      <c r="AC34" s="115"/>
      <c r="AD34" s="69"/>
      <c r="AE34" s="60"/>
      <c r="AF34" s="69"/>
      <c r="AG34" s="115"/>
      <c r="AH34" s="69"/>
      <c r="AI34" s="60"/>
      <c r="AJ34" s="69"/>
      <c r="AK34" s="115"/>
      <c r="AL34" s="69"/>
      <c r="AM34" s="116"/>
      <c r="AN34" s="50"/>
      <c r="AO34" s="52"/>
      <c r="AP34" s="51"/>
      <c r="AQ34" s="51"/>
      <c r="AR34" s="51"/>
      <c r="AS34" s="52"/>
      <c r="AT34" s="37"/>
      <c r="AU34" s="38"/>
      <c r="AV34" s="38"/>
      <c r="AW34" s="38"/>
      <c r="AX34" s="38"/>
      <c r="AY34" s="38"/>
      <c r="AZ34" s="38"/>
      <c r="BA34" s="38"/>
      <c r="BB34" s="38"/>
      <c r="BC34" s="8"/>
      <c r="BD34" s="8"/>
      <c r="BE34" s="8"/>
      <c r="BF34" s="8"/>
      <c r="BG34" s="8"/>
      <c r="BX34" s="2"/>
      <c r="CB34" s="39"/>
      <c r="CG34" s="40">
        <v>0</v>
      </c>
      <c r="CH34" s="40">
        <v>0</v>
      </c>
      <c r="CI34" s="40"/>
      <c r="CJ34" s="40"/>
    </row>
    <row r="35" spans="1:88" ht="16.350000000000001" customHeight="1" x14ac:dyDescent="0.2">
      <c r="A35" s="114" t="s">
        <v>55</v>
      </c>
      <c r="B35" s="42">
        <f>SUM(C35:D35)</f>
        <v>0</v>
      </c>
      <c r="C35" s="43">
        <f>SUM(E35+G35+I35+K35+M35+O35+Q35+S35+U35+W35+Y35+AA35+AC35+AE35+AG35+AI35+AK35+AM35)</f>
        <v>0</v>
      </c>
      <c r="D35" s="68">
        <f t="shared" ref="C35:D44" si="4">SUM(F35+H35+J35+L35+N35+P35+R35+T35+V35+X35+Z35+AB35+AD35+AF35+AH35+AJ35+AL35+AN35)</f>
        <v>0</v>
      </c>
      <c r="E35" s="45"/>
      <c r="F35" s="46"/>
      <c r="G35" s="45"/>
      <c r="H35" s="47"/>
      <c r="I35" s="45"/>
      <c r="J35" s="47"/>
      <c r="K35" s="45"/>
      <c r="L35" s="47"/>
      <c r="M35" s="45"/>
      <c r="N35" s="47"/>
      <c r="O35" s="45"/>
      <c r="P35" s="47"/>
      <c r="Q35" s="110"/>
      <c r="R35" s="47"/>
      <c r="S35" s="45"/>
      <c r="T35" s="47"/>
      <c r="U35" s="45"/>
      <c r="V35" s="47"/>
      <c r="W35" s="45"/>
      <c r="X35" s="47"/>
      <c r="Y35" s="45"/>
      <c r="Z35" s="47"/>
      <c r="AA35" s="45"/>
      <c r="AB35" s="47"/>
      <c r="AC35" s="110"/>
      <c r="AD35" s="47"/>
      <c r="AE35" s="45"/>
      <c r="AF35" s="47"/>
      <c r="AG35" s="110"/>
      <c r="AH35" s="47"/>
      <c r="AI35" s="45"/>
      <c r="AJ35" s="47"/>
      <c r="AK35" s="110"/>
      <c r="AL35" s="47"/>
      <c r="AM35" s="111"/>
      <c r="AN35" s="55"/>
      <c r="AO35" s="112"/>
      <c r="AP35" s="113"/>
      <c r="AQ35" s="113"/>
      <c r="AR35" s="113"/>
      <c r="AS35" s="112"/>
      <c r="AT35" s="37"/>
      <c r="AU35" s="38"/>
      <c r="AV35" s="38"/>
      <c r="AW35" s="38"/>
      <c r="AX35" s="38"/>
      <c r="AY35" s="38"/>
      <c r="AZ35" s="38"/>
      <c r="BA35" s="38"/>
      <c r="BB35" s="38"/>
      <c r="BC35" s="8"/>
      <c r="BD35" s="8"/>
      <c r="BE35" s="8"/>
      <c r="BF35" s="8"/>
      <c r="BG35" s="8"/>
      <c r="BX35" s="2"/>
      <c r="CB35" s="39"/>
      <c r="CG35" s="40">
        <v>0</v>
      </c>
      <c r="CH35" s="40">
        <v>0</v>
      </c>
      <c r="CI35" s="40"/>
      <c r="CJ35" s="40"/>
    </row>
    <row r="36" spans="1:88" ht="16.350000000000001" customHeight="1" x14ac:dyDescent="0.2">
      <c r="A36" s="114" t="s">
        <v>56</v>
      </c>
      <c r="B36" s="117">
        <f>SUM(C36:D36)</f>
        <v>0</v>
      </c>
      <c r="C36" s="118">
        <f>SUM(K36+M36+O36+Q36+S36+U36+W36+Y36+AA36+AC36+AE36+AG36+AI36+AK36+AM36)</f>
        <v>0</v>
      </c>
      <c r="D36" s="68">
        <f>SUM(L36+N36+P36+R36+T36+V36+X36+Z36+AB36+AD36+AF36+AH36+AJ36+AL36+AN36)</f>
        <v>0</v>
      </c>
      <c r="E36" s="119"/>
      <c r="F36" s="120"/>
      <c r="G36" s="119"/>
      <c r="H36" s="121"/>
      <c r="I36" s="119"/>
      <c r="J36" s="121"/>
      <c r="K36" s="45"/>
      <c r="L36" s="47"/>
      <c r="M36" s="45"/>
      <c r="N36" s="47"/>
      <c r="O36" s="45"/>
      <c r="P36" s="47"/>
      <c r="Q36" s="110"/>
      <c r="R36" s="47"/>
      <c r="S36" s="45"/>
      <c r="T36" s="47"/>
      <c r="U36" s="45"/>
      <c r="V36" s="47"/>
      <c r="W36" s="45"/>
      <c r="X36" s="47"/>
      <c r="Y36" s="45"/>
      <c r="Z36" s="47"/>
      <c r="AA36" s="45"/>
      <c r="AB36" s="47"/>
      <c r="AC36" s="110"/>
      <c r="AD36" s="47"/>
      <c r="AE36" s="45"/>
      <c r="AF36" s="47"/>
      <c r="AG36" s="110"/>
      <c r="AH36" s="47"/>
      <c r="AI36" s="45"/>
      <c r="AJ36" s="47"/>
      <c r="AK36" s="110"/>
      <c r="AL36" s="47"/>
      <c r="AM36" s="111"/>
      <c r="AN36" s="55"/>
      <c r="AO36" s="112"/>
      <c r="AP36" s="113"/>
      <c r="AQ36" s="113"/>
      <c r="AR36" s="113"/>
      <c r="AS36" s="112"/>
      <c r="AT36" s="37"/>
      <c r="AU36" s="38"/>
      <c r="AV36" s="38"/>
      <c r="AW36" s="38"/>
      <c r="AX36" s="38"/>
      <c r="AY36" s="38"/>
      <c r="AZ36" s="38"/>
      <c r="BA36" s="38"/>
      <c r="BB36" s="38"/>
      <c r="BC36" s="8"/>
      <c r="BD36" s="8"/>
      <c r="BE36" s="8"/>
      <c r="BF36" s="8"/>
      <c r="BG36" s="8"/>
      <c r="BX36" s="2"/>
      <c r="CB36" s="39"/>
      <c r="CG36" s="40">
        <v>0</v>
      </c>
      <c r="CH36" s="40">
        <v>0</v>
      </c>
      <c r="CI36" s="40"/>
      <c r="CJ36" s="40"/>
    </row>
    <row r="37" spans="1:88" ht="16.350000000000001" customHeight="1" x14ac:dyDescent="0.2">
      <c r="A37" s="62" t="s">
        <v>57</v>
      </c>
      <c r="B37" s="42">
        <f t="shared" si="2"/>
        <v>0</v>
      </c>
      <c r="C37" s="43">
        <f t="shared" si="4"/>
        <v>0</v>
      </c>
      <c r="D37" s="44">
        <f t="shared" si="4"/>
        <v>0</v>
      </c>
      <c r="E37" s="45"/>
      <c r="F37" s="46"/>
      <c r="G37" s="45"/>
      <c r="H37" s="47"/>
      <c r="I37" s="45"/>
      <c r="J37" s="47"/>
      <c r="K37" s="45"/>
      <c r="L37" s="47"/>
      <c r="M37" s="45"/>
      <c r="N37" s="47"/>
      <c r="O37" s="45"/>
      <c r="P37" s="47"/>
      <c r="Q37" s="110"/>
      <c r="R37" s="47"/>
      <c r="S37" s="45"/>
      <c r="T37" s="47"/>
      <c r="U37" s="45"/>
      <c r="V37" s="47"/>
      <c r="W37" s="45"/>
      <c r="X37" s="47"/>
      <c r="Y37" s="45"/>
      <c r="Z37" s="47"/>
      <c r="AA37" s="45"/>
      <c r="AB37" s="47"/>
      <c r="AC37" s="110"/>
      <c r="AD37" s="47"/>
      <c r="AE37" s="45"/>
      <c r="AF37" s="47"/>
      <c r="AG37" s="110"/>
      <c r="AH37" s="47"/>
      <c r="AI37" s="45"/>
      <c r="AJ37" s="47"/>
      <c r="AK37" s="110"/>
      <c r="AL37" s="47"/>
      <c r="AM37" s="111"/>
      <c r="AN37" s="55"/>
      <c r="AO37" s="52"/>
      <c r="AP37" s="51"/>
      <c r="AQ37" s="51"/>
      <c r="AR37" s="51"/>
      <c r="AS37" s="52"/>
      <c r="AT37" s="37"/>
      <c r="AU37" s="38"/>
      <c r="AV37" s="38"/>
      <c r="AW37" s="38"/>
      <c r="AX37" s="38"/>
      <c r="AY37" s="38"/>
      <c r="AZ37" s="38"/>
      <c r="BA37" s="38"/>
      <c r="BB37" s="38"/>
      <c r="BC37" s="8"/>
      <c r="BD37" s="8"/>
      <c r="BE37" s="8"/>
      <c r="BF37" s="8"/>
      <c r="BG37" s="8"/>
      <c r="BX37" s="2"/>
      <c r="CG37" s="40">
        <v>0</v>
      </c>
      <c r="CH37" s="40">
        <v>0</v>
      </c>
      <c r="CI37" s="40"/>
      <c r="CJ37" s="40"/>
    </row>
    <row r="38" spans="1:88" ht="16.350000000000001" customHeight="1" x14ac:dyDescent="0.2">
      <c r="A38" s="62" t="s">
        <v>58</v>
      </c>
      <c r="B38" s="42">
        <f>SUM(C38:D38)</f>
        <v>0</v>
      </c>
      <c r="C38" s="43">
        <f>SUM(E38+G38+I38+K38+M38+O38+Q38+S38+U38+W38+Y38+AA38+AC38+AE38+AG38+AI38+AK38+AM38)</f>
        <v>0</v>
      </c>
      <c r="D38" s="44">
        <f>SUM(F38+H38+J38+L38+N38+P38+R38+T38+V38+X38+Z38+AB38+AD38+AF38+AH38+AJ38+AL38+AN38)</f>
        <v>0</v>
      </c>
      <c r="E38" s="45"/>
      <c r="F38" s="46"/>
      <c r="G38" s="45"/>
      <c r="H38" s="47"/>
      <c r="I38" s="45"/>
      <c r="J38" s="47"/>
      <c r="K38" s="45"/>
      <c r="L38" s="47"/>
      <c r="M38" s="45"/>
      <c r="N38" s="47"/>
      <c r="O38" s="45"/>
      <c r="P38" s="47"/>
      <c r="Q38" s="110"/>
      <c r="R38" s="47"/>
      <c r="S38" s="45"/>
      <c r="T38" s="47"/>
      <c r="U38" s="45"/>
      <c r="V38" s="47"/>
      <c r="W38" s="45"/>
      <c r="X38" s="47"/>
      <c r="Y38" s="45"/>
      <c r="Z38" s="47"/>
      <c r="AA38" s="45"/>
      <c r="AB38" s="47"/>
      <c r="AC38" s="110"/>
      <c r="AD38" s="47"/>
      <c r="AE38" s="45"/>
      <c r="AF38" s="47"/>
      <c r="AG38" s="110"/>
      <c r="AH38" s="47"/>
      <c r="AI38" s="45"/>
      <c r="AJ38" s="47"/>
      <c r="AK38" s="110"/>
      <c r="AL38" s="47"/>
      <c r="AM38" s="111"/>
      <c r="AN38" s="55"/>
      <c r="AO38" s="52"/>
      <c r="AP38" s="51"/>
      <c r="AQ38" s="51"/>
      <c r="AR38" s="51"/>
      <c r="AS38" s="52"/>
      <c r="AT38" s="37"/>
      <c r="AU38" s="38"/>
      <c r="AV38" s="38"/>
      <c r="AW38" s="38"/>
      <c r="AX38" s="38"/>
      <c r="AY38" s="38"/>
      <c r="AZ38" s="38"/>
      <c r="BA38" s="38"/>
      <c r="BB38" s="38"/>
      <c r="BC38" s="8"/>
      <c r="BD38" s="8"/>
      <c r="BE38" s="8"/>
      <c r="BF38" s="8"/>
      <c r="BG38" s="8"/>
      <c r="BX38" s="2"/>
      <c r="CG38" s="40"/>
      <c r="CH38" s="40"/>
      <c r="CI38" s="40"/>
      <c r="CJ38" s="40"/>
    </row>
    <row r="39" spans="1:88" ht="16.350000000000001" customHeight="1" x14ac:dyDescent="0.2">
      <c r="A39" s="62" t="s">
        <v>59</v>
      </c>
      <c r="B39" s="42">
        <f>SUM(C39:D39)</f>
        <v>0</v>
      </c>
      <c r="C39" s="43">
        <f>SUM(E39+G39+I39+K39+M39+O39+Q39+S39+U39+W39+Y39+AA39+AC39+AE39+AG39+AI39+AK39+AM39)</f>
        <v>0</v>
      </c>
      <c r="D39" s="44">
        <f>SUM(F39+H39+J39+L39+N39+P39+R39+T39+V39+X39+Z39+AB39+AD39+AF39+AH39+AJ39+AL39+AN39)</f>
        <v>0</v>
      </c>
      <c r="E39" s="45"/>
      <c r="F39" s="46"/>
      <c r="G39" s="45"/>
      <c r="H39" s="47"/>
      <c r="I39" s="45"/>
      <c r="J39" s="47"/>
      <c r="K39" s="45"/>
      <c r="L39" s="47"/>
      <c r="M39" s="45"/>
      <c r="N39" s="47"/>
      <c r="O39" s="45"/>
      <c r="P39" s="47"/>
      <c r="Q39" s="110"/>
      <c r="R39" s="47"/>
      <c r="S39" s="45"/>
      <c r="T39" s="47"/>
      <c r="U39" s="45"/>
      <c r="V39" s="47"/>
      <c r="W39" s="45"/>
      <c r="X39" s="47"/>
      <c r="Y39" s="45"/>
      <c r="Z39" s="47"/>
      <c r="AA39" s="45"/>
      <c r="AB39" s="47"/>
      <c r="AC39" s="110"/>
      <c r="AD39" s="47"/>
      <c r="AE39" s="45"/>
      <c r="AF39" s="47"/>
      <c r="AG39" s="110"/>
      <c r="AH39" s="47"/>
      <c r="AI39" s="45"/>
      <c r="AJ39" s="47"/>
      <c r="AK39" s="110"/>
      <c r="AL39" s="47"/>
      <c r="AM39" s="111"/>
      <c r="AN39" s="55"/>
      <c r="AO39" s="52"/>
      <c r="AP39" s="51"/>
      <c r="AQ39" s="51"/>
      <c r="AR39" s="51"/>
      <c r="AS39" s="52"/>
      <c r="AT39" s="37"/>
      <c r="AU39" s="38"/>
      <c r="AV39" s="38"/>
      <c r="AW39" s="38"/>
      <c r="AX39" s="38"/>
      <c r="AY39" s="38"/>
      <c r="AZ39" s="38"/>
      <c r="BA39" s="38"/>
      <c r="BB39" s="38"/>
      <c r="BC39" s="8"/>
      <c r="BD39" s="8"/>
      <c r="BE39" s="8"/>
      <c r="BF39" s="8"/>
      <c r="BG39" s="8"/>
      <c r="BX39" s="2"/>
      <c r="CG39" s="40"/>
      <c r="CH39" s="40"/>
      <c r="CI39" s="40"/>
      <c r="CJ39" s="40"/>
    </row>
    <row r="40" spans="1:88" ht="16.350000000000001" customHeight="1" x14ac:dyDescent="0.2">
      <c r="A40" s="62" t="s">
        <v>60</v>
      </c>
      <c r="B40" s="42">
        <f t="shared" si="2"/>
        <v>0</v>
      </c>
      <c r="C40" s="43">
        <f t="shared" si="4"/>
        <v>0</v>
      </c>
      <c r="D40" s="44">
        <f t="shared" si="4"/>
        <v>0</v>
      </c>
      <c r="E40" s="45"/>
      <c r="F40" s="46"/>
      <c r="G40" s="45"/>
      <c r="H40" s="47"/>
      <c r="I40" s="45"/>
      <c r="J40" s="47"/>
      <c r="K40" s="45"/>
      <c r="L40" s="47"/>
      <c r="M40" s="45"/>
      <c r="N40" s="47"/>
      <c r="O40" s="45"/>
      <c r="P40" s="47"/>
      <c r="Q40" s="110"/>
      <c r="R40" s="47"/>
      <c r="S40" s="45"/>
      <c r="T40" s="47"/>
      <c r="U40" s="45"/>
      <c r="V40" s="47"/>
      <c r="W40" s="45"/>
      <c r="X40" s="47"/>
      <c r="Y40" s="45"/>
      <c r="Z40" s="47"/>
      <c r="AA40" s="45"/>
      <c r="AB40" s="47"/>
      <c r="AC40" s="110"/>
      <c r="AD40" s="47"/>
      <c r="AE40" s="45"/>
      <c r="AF40" s="47"/>
      <c r="AG40" s="110"/>
      <c r="AH40" s="47"/>
      <c r="AI40" s="45"/>
      <c r="AJ40" s="47"/>
      <c r="AK40" s="110"/>
      <c r="AL40" s="47"/>
      <c r="AM40" s="111"/>
      <c r="AN40" s="55"/>
      <c r="AO40" s="52"/>
      <c r="AP40" s="51"/>
      <c r="AQ40" s="51"/>
      <c r="AR40" s="51"/>
      <c r="AS40" s="52"/>
      <c r="AT40" s="37"/>
      <c r="AU40" s="38"/>
      <c r="AV40" s="38"/>
      <c r="AW40" s="38"/>
      <c r="AX40" s="38"/>
      <c r="AY40" s="38"/>
      <c r="AZ40" s="38"/>
      <c r="BA40" s="38"/>
      <c r="BB40" s="38"/>
      <c r="BC40" s="8"/>
      <c r="BD40" s="8"/>
      <c r="BE40" s="8"/>
      <c r="BF40" s="8"/>
      <c r="BG40" s="8"/>
      <c r="BX40" s="2"/>
      <c r="CG40" s="40"/>
      <c r="CH40" s="40"/>
      <c r="CI40" s="40"/>
      <c r="CJ40" s="40"/>
    </row>
    <row r="41" spans="1:88" ht="16.350000000000001" customHeight="1" x14ac:dyDescent="0.2">
      <c r="A41" s="62" t="s">
        <v>61</v>
      </c>
      <c r="B41" s="42">
        <f t="shared" si="2"/>
        <v>0</v>
      </c>
      <c r="C41" s="43">
        <f t="shared" si="4"/>
        <v>0</v>
      </c>
      <c r="D41" s="44">
        <f t="shared" si="4"/>
        <v>0</v>
      </c>
      <c r="E41" s="45"/>
      <c r="F41" s="46"/>
      <c r="G41" s="45"/>
      <c r="H41" s="47"/>
      <c r="I41" s="45"/>
      <c r="J41" s="47"/>
      <c r="K41" s="45"/>
      <c r="L41" s="47"/>
      <c r="M41" s="45"/>
      <c r="N41" s="47"/>
      <c r="O41" s="45"/>
      <c r="P41" s="47"/>
      <c r="Q41" s="110"/>
      <c r="R41" s="47"/>
      <c r="S41" s="45"/>
      <c r="T41" s="47"/>
      <c r="U41" s="45"/>
      <c r="V41" s="47"/>
      <c r="W41" s="45"/>
      <c r="X41" s="47"/>
      <c r="Y41" s="45"/>
      <c r="Z41" s="47"/>
      <c r="AA41" s="45"/>
      <c r="AB41" s="47"/>
      <c r="AC41" s="110"/>
      <c r="AD41" s="47"/>
      <c r="AE41" s="45"/>
      <c r="AF41" s="47"/>
      <c r="AG41" s="110"/>
      <c r="AH41" s="47"/>
      <c r="AI41" s="45"/>
      <c r="AJ41" s="47"/>
      <c r="AK41" s="110"/>
      <c r="AL41" s="47"/>
      <c r="AM41" s="111"/>
      <c r="AN41" s="55"/>
      <c r="AO41" s="75"/>
      <c r="AP41" s="74"/>
      <c r="AQ41" s="74"/>
      <c r="AR41" s="74"/>
      <c r="AS41" s="75"/>
      <c r="AT41" s="37"/>
      <c r="AU41" s="38"/>
      <c r="AV41" s="38"/>
      <c r="AW41" s="38"/>
      <c r="AX41" s="38"/>
      <c r="AY41" s="38"/>
      <c r="AZ41" s="38"/>
      <c r="BA41" s="38"/>
      <c r="BB41" s="38"/>
      <c r="BC41" s="8"/>
      <c r="BD41" s="8"/>
      <c r="BE41" s="8"/>
      <c r="BF41" s="8"/>
      <c r="BG41" s="8"/>
      <c r="BX41" s="2"/>
      <c r="CG41" s="40"/>
      <c r="CH41" s="40"/>
      <c r="CI41" s="40"/>
      <c r="CJ41" s="40"/>
    </row>
    <row r="42" spans="1:88" ht="16.350000000000001" customHeight="1" x14ac:dyDescent="0.2">
      <c r="A42" s="62" t="s">
        <v>62</v>
      </c>
      <c r="B42" s="42">
        <f t="shared" si="2"/>
        <v>0</v>
      </c>
      <c r="C42" s="43">
        <f t="shared" si="4"/>
        <v>0</v>
      </c>
      <c r="D42" s="44">
        <f t="shared" si="4"/>
        <v>0</v>
      </c>
      <c r="E42" s="45"/>
      <c r="F42" s="46"/>
      <c r="G42" s="45"/>
      <c r="H42" s="47"/>
      <c r="I42" s="45"/>
      <c r="J42" s="47"/>
      <c r="K42" s="45"/>
      <c r="L42" s="47"/>
      <c r="M42" s="45"/>
      <c r="N42" s="47"/>
      <c r="O42" s="45"/>
      <c r="P42" s="47"/>
      <c r="Q42" s="110"/>
      <c r="R42" s="47"/>
      <c r="S42" s="45"/>
      <c r="T42" s="47"/>
      <c r="U42" s="45"/>
      <c r="V42" s="47"/>
      <c r="W42" s="45"/>
      <c r="X42" s="47"/>
      <c r="Y42" s="45"/>
      <c r="Z42" s="47"/>
      <c r="AA42" s="45"/>
      <c r="AB42" s="47"/>
      <c r="AC42" s="110"/>
      <c r="AD42" s="47"/>
      <c r="AE42" s="45"/>
      <c r="AF42" s="47"/>
      <c r="AG42" s="110"/>
      <c r="AH42" s="47"/>
      <c r="AI42" s="45"/>
      <c r="AJ42" s="47"/>
      <c r="AK42" s="110"/>
      <c r="AL42" s="47"/>
      <c r="AM42" s="111"/>
      <c r="AN42" s="55"/>
      <c r="AO42" s="75"/>
      <c r="AP42" s="74"/>
      <c r="AQ42" s="74"/>
      <c r="AR42" s="74"/>
      <c r="AS42" s="75"/>
      <c r="AT42" s="37"/>
      <c r="AU42" s="38"/>
      <c r="AV42" s="38"/>
      <c r="AW42" s="38"/>
      <c r="AX42" s="38"/>
      <c r="AY42" s="38"/>
      <c r="AZ42" s="38"/>
      <c r="BA42" s="38"/>
      <c r="BB42" s="38"/>
      <c r="BC42" s="8"/>
      <c r="BD42" s="8"/>
      <c r="BE42" s="8"/>
      <c r="BF42" s="8"/>
      <c r="BG42" s="8"/>
      <c r="BX42" s="2"/>
      <c r="CG42" s="40"/>
      <c r="CH42" s="40"/>
      <c r="CI42" s="40"/>
      <c r="CJ42" s="40"/>
    </row>
    <row r="43" spans="1:88" ht="16.350000000000001" customHeight="1" x14ac:dyDescent="0.2">
      <c r="A43" s="62" t="s">
        <v>63</v>
      </c>
      <c r="B43" s="42">
        <f t="shared" si="2"/>
        <v>0</v>
      </c>
      <c r="C43" s="43">
        <f t="shared" si="4"/>
        <v>0</v>
      </c>
      <c r="D43" s="44">
        <f t="shared" si="4"/>
        <v>0</v>
      </c>
      <c r="E43" s="45"/>
      <c r="F43" s="46"/>
      <c r="G43" s="45"/>
      <c r="H43" s="47"/>
      <c r="I43" s="45"/>
      <c r="J43" s="47"/>
      <c r="K43" s="45"/>
      <c r="L43" s="47"/>
      <c r="M43" s="45"/>
      <c r="N43" s="47"/>
      <c r="O43" s="45"/>
      <c r="P43" s="47"/>
      <c r="Q43" s="110"/>
      <c r="R43" s="47"/>
      <c r="S43" s="45"/>
      <c r="T43" s="47"/>
      <c r="U43" s="45"/>
      <c r="V43" s="47"/>
      <c r="W43" s="45"/>
      <c r="X43" s="47"/>
      <c r="Y43" s="45"/>
      <c r="Z43" s="47"/>
      <c r="AA43" s="45"/>
      <c r="AB43" s="47"/>
      <c r="AC43" s="110"/>
      <c r="AD43" s="47"/>
      <c r="AE43" s="45"/>
      <c r="AF43" s="47"/>
      <c r="AG43" s="110"/>
      <c r="AH43" s="47"/>
      <c r="AI43" s="45"/>
      <c r="AJ43" s="47"/>
      <c r="AK43" s="110"/>
      <c r="AL43" s="47"/>
      <c r="AM43" s="111"/>
      <c r="AN43" s="55"/>
      <c r="AO43" s="75"/>
      <c r="AP43" s="74"/>
      <c r="AQ43" s="74"/>
      <c r="AR43" s="74"/>
      <c r="AS43" s="75"/>
      <c r="AT43" s="37"/>
      <c r="AU43" s="38"/>
      <c r="AV43" s="38"/>
      <c r="AW43" s="38"/>
      <c r="AX43" s="38"/>
      <c r="AY43" s="38"/>
      <c r="AZ43" s="38"/>
      <c r="BA43" s="38"/>
      <c r="BB43" s="38"/>
      <c r="BC43" s="8"/>
      <c r="BD43" s="8"/>
      <c r="BE43" s="8"/>
      <c r="BF43" s="8"/>
      <c r="BG43" s="8"/>
      <c r="BX43" s="2"/>
      <c r="CG43" s="40"/>
      <c r="CH43" s="40"/>
      <c r="CI43" s="40"/>
      <c r="CJ43" s="40"/>
    </row>
    <row r="44" spans="1:88" ht="16.350000000000001" customHeight="1" x14ac:dyDescent="0.2">
      <c r="A44" s="122" t="s">
        <v>64</v>
      </c>
      <c r="B44" s="123">
        <f t="shared" si="2"/>
        <v>0</v>
      </c>
      <c r="C44" s="124">
        <f t="shared" si="4"/>
        <v>0</v>
      </c>
      <c r="D44" s="125">
        <f t="shared" si="4"/>
        <v>0</v>
      </c>
      <c r="E44" s="88"/>
      <c r="F44" s="89"/>
      <c r="G44" s="88"/>
      <c r="H44" s="87"/>
      <c r="I44" s="88"/>
      <c r="J44" s="87"/>
      <c r="K44" s="88"/>
      <c r="L44" s="87"/>
      <c r="M44" s="88"/>
      <c r="N44" s="87"/>
      <c r="O44" s="88"/>
      <c r="P44" s="87"/>
      <c r="Q44" s="126"/>
      <c r="R44" s="87"/>
      <c r="S44" s="88"/>
      <c r="T44" s="87"/>
      <c r="U44" s="88"/>
      <c r="V44" s="87"/>
      <c r="W44" s="88"/>
      <c r="X44" s="87"/>
      <c r="Y44" s="88"/>
      <c r="Z44" s="87"/>
      <c r="AA44" s="88"/>
      <c r="AB44" s="87"/>
      <c r="AC44" s="126"/>
      <c r="AD44" s="87"/>
      <c r="AE44" s="88"/>
      <c r="AF44" s="87"/>
      <c r="AG44" s="126"/>
      <c r="AH44" s="87"/>
      <c r="AI44" s="88"/>
      <c r="AJ44" s="87"/>
      <c r="AK44" s="126"/>
      <c r="AL44" s="87"/>
      <c r="AM44" s="127"/>
      <c r="AN44" s="92"/>
      <c r="AO44" s="94"/>
      <c r="AP44" s="93"/>
      <c r="AQ44" s="93"/>
      <c r="AR44" s="93"/>
      <c r="AS44" s="94"/>
      <c r="AT44" s="37"/>
      <c r="AU44" s="38"/>
      <c r="AV44" s="38"/>
      <c r="AW44" s="38"/>
      <c r="AX44" s="38"/>
      <c r="AY44" s="38"/>
      <c r="AZ44" s="38"/>
      <c r="BA44" s="38"/>
      <c r="BB44" s="38"/>
      <c r="BC44" s="8"/>
      <c r="BD44" s="8"/>
      <c r="BE44" s="8"/>
      <c r="BF44" s="8"/>
      <c r="BG44" s="8"/>
      <c r="BX44" s="2"/>
      <c r="CG44" s="40"/>
      <c r="CH44" s="40"/>
      <c r="CI44" s="40"/>
      <c r="CJ44" s="40"/>
    </row>
    <row r="45" spans="1:88" ht="31.35" customHeight="1" x14ac:dyDescent="0.2">
      <c r="A45" s="9" t="s">
        <v>65</v>
      </c>
      <c r="B45" s="9"/>
      <c r="C45" s="9"/>
      <c r="D45" s="9"/>
      <c r="E45" s="9"/>
      <c r="F45" s="9"/>
      <c r="G45" s="9"/>
      <c r="H45" s="9"/>
      <c r="I45" s="10"/>
      <c r="J45" s="10"/>
      <c r="K45" s="10"/>
      <c r="L45" s="10"/>
      <c r="M45" s="10"/>
      <c r="N45" s="6"/>
      <c r="O45" s="6"/>
      <c r="P45" s="6"/>
      <c r="Q45" s="6"/>
      <c r="R45" s="6"/>
      <c r="S45" s="6"/>
      <c r="T45" s="6"/>
      <c r="U45" s="6"/>
      <c r="V45" s="6"/>
      <c r="W45" s="6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28"/>
      <c r="AP45" s="129"/>
      <c r="AQ45" s="1610"/>
      <c r="AR45" s="1611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CG45" s="40"/>
      <c r="CH45" s="40"/>
      <c r="CI45" s="40"/>
      <c r="CJ45" s="40"/>
    </row>
    <row r="46" spans="1:88" ht="16.350000000000001" customHeight="1" x14ac:dyDescent="0.25">
      <c r="A46" s="3878" t="s">
        <v>49</v>
      </c>
      <c r="B46" s="3504" t="s">
        <v>4</v>
      </c>
      <c r="C46" s="3881" t="s">
        <v>66</v>
      </c>
      <c r="D46" s="3883"/>
      <c r="E46" s="3883"/>
      <c r="F46" s="3882"/>
      <c r="G46" s="3881" t="s">
        <v>67</v>
      </c>
      <c r="H46" s="3883"/>
      <c r="I46" s="3883"/>
      <c r="J46" s="3882"/>
      <c r="K46" s="6"/>
      <c r="L46" s="2973"/>
      <c r="M46" s="2973"/>
      <c r="N46" s="2973"/>
      <c r="O46" s="2973"/>
      <c r="P46" s="2973"/>
      <c r="Q46" s="2973"/>
      <c r="R46" s="2973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1612"/>
      <c r="AR46" s="133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CG46" s="40"/>
      <c r="CH46" s="40"/>
      <c r="CI46" s="40"/>
      <c r="CJ46" s="40"/>
    </row>
    <row r="47" spans="1:88" ht="27.75" customHeight="1" x14ac:dyDescent="0.2">
      <c r="A47" s="3088"/>
      <c r="B47" s="3093"/>
      <c r="C47" s="2677" t="s">
        <v>68</v>
      </c>
      <c r="D47" s="2677" t="s">
        <v>69</v>
      </c>
      <c r="E47" s="2652" t="s">
        <v>70</v>
      </c>
      <c r="F47" s="2607" t="s">
        <v>71</v>
      </c>
      <c r="G47" s="2677" t="s">
        <v>68</v>
      </c>
      <c r="H47" s="2677" t="s">
        <v>69</v>
      </c>
      <c r="I47" s="2652" t="s">
        <v>70</v>
      </c>
      <c r="J47" s="2607" t="s">
        <v>71</v>
      </c>
      <c r="K47" s="6"/>
      <c r="L47" s="2678"/>
      <c r="M47" s="2678"/>
      <c r="N47" s="2679"/>
      <c r="O47" s="2678"/>
      <c r="P47" s="2678"/>
      <c r="Q47" s="2678"/>
      <c r="R47" s="2678"/>
      <c r="S47" s="2678"/>
      <c r="T47" s="2678"/>
      <c r="U47" s="2678"/>
      <c r="V47" s="2678"/>
      <c r="W47" s="2678"/>
      <c r="X47" s="2678"/>
      <c r="Y47" s="2678"/>
      <c r="Z47" s="2678"/>
      <c r="AA47" s="2678"/>
      <c r="AB47" s="2678"/>
      <c r="AC47" s="2678"/>
      <c r="AD47" s="2678"/>
      <c r="AE47" s="2678"/>
      <c r="AF47" s="2678"/>
      <c r="AG47" s="2678"/>
      <c r="AH47" s="2678"/>
      <c r="AI47" s="2678"/>
      <c r="AJ47" s="2678"/>
      <c r="AK47" s="2678"/>
      <c r="AL47" s="2678"/>
      <c r="AM47" s="2678"/>
      <c r="AN47" s="2678"/>
      <c r="AO47" s="2678"/>
      <c r="AP47" s="2678"/>
      <c r="AQ47" s="2680"/>
      <c r="AR47" s="2680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CG47" s="40"/>
      <c r="CH47" s="40"/>
      <c r="CI47" s="40"/>
      <c r="CJ47" s="40"/>
    </row>
    <row r="48" spans="1:88" ht="16.350000000000001" customHeight="1" x14ac:dyDescent="0.2">
      <c r="A48" s="138" t="s">
        <v>72</v>
      </c>
      <c r="B48" s="139">
        <f>SUM(C48:J48)</f>
        <v>0</v>
      </c>
      <c r="C48" s="2638"/>
      <c r="D48" s="2028"/>
      <c r="E48" s="2028"/>
      <c r="F48" s="2639"/>
      <c r="G48" s="2638"/>
      <c r="H48" s="2028"/>
      <c r="I48" s="2028"/>
      <c r="J48" s="2661"/>
      <c r="K48" s="141"/>
      <c r="L48" s="2681"/>
      <c r="M48" s="2681"/>
      <c r="N48" s="2682"/>
      <c r="O48" s="2681"/>
      <c r="P48" s="2681"/>
      <c r="Q48" s="2681"/>
      <c r="R48" s="2681"/>
      <c r="S48" s="2681"/>
      <c r="T48" s="2681"/>
      <c r="U48" s="2681"/>
      <c r="V48" s="2681"/>
      <c r="W48" s="2681"/>
      <c r="X48" s="2683"/>
      <c r="Y48" s="2683"/>
      <c r="Z48" s="2683"/>
      <c r="AA48" s="2683"/>
      <c r="AB48" s="2683"/>
      <c r="AC48" s="2683"/>
      <c r="AD48" s="2683"/>
      <c r="AE48" s="2683"/>
      <c r="AF48" s="2683"/>
      <c r="AG48" s="2683"/>
      <c r="AH48" s="2683"/>
      <c r="AI48" s="2683"/>
      <c r="AJ48" s="2683"/>
      <c r="AK48" s="2683"/>
      <c r="AL48" s="2683"/>
      <c r="AM48" s="2683"/>
      <c r="AN48" s="2683"/>
      <c r="AO48" s="2683"/>
      <c r="AP48" s="2683"/>
      <c r="AQ48" s="2684"/>
      <c r="AR48" s="2684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CG48" s="40"/>
      <c r="CH48" s="40"/>
      <c r="CI48" s="40"/>
      <c r="CJ48" s="40"/>
    </row>
    <row r="49" spans="1:88" ht="16.350000000000001" customHeight="1" x14ac:dyDescent="0.2">
      <c r="A49" s="82" t="s">
        <v>73</v>
      </c>
      <c r="B49" s="144">
        <f>SUM(C49:J49)</f>
        <v>0</v>
      </c>
      <c r="C49" s="88"/>
      <c r="D49" s="145"/>
      <c r="E49" s="145"/>
      <c r="F49" s="89"/>
      <c r="G49" s="88"/>
      <c r="H49" s="145"/>
      <c r="I49" s="145"/>
      <c r="J49" s="87"/>
      <c r="K49" s="141"/>
      <c r="L49" s="2681"/>
      <c r="M49" s="2681"/>
      <c r="N49" s="2685"/>
      <c r="O49" s="2681"/>
      <c r="P49" s="2681"/>
      <c r="Q49" s="2681"/>
      <c r="R49" s="2681"/>
      <c r="S49" s="2681"/>
      <c r="T49" s="2681"/>
      <c r="U49" s="2681"/>
      <c r="V49" s="2681"/>
      <c r="W49" s="2681"/>
      <c r="X49" s="2683"/>
      <c r="Y49" s="2683"/>
      <c r="Z49" s="2683"/>
      <c r="AA49" s="2683"/>
      <c r="AB49" s="2683"/>
      <c r="AC49" s="2683"/>
      <c r="AD49" s="2683"/>
      <c r="AE49" s="2683"/>
      <c r="AF49" s="2683"/>
      <c r="AG49" s="2683"/>
      <c r="AH49" s="2683"/>
      <c r="AI49" s="2683"/>
      <c r="AJ49" s="2683"/>
      <c r="AK49" s="2683"/>
      <c r="AL49" s="2683"/>
      <c r="AM49" s="2683"/>
      <c r="AN49" s="2683"/>
      <c r="AO49" s="2683"/>
      <c r="AP49" s="2683"/>
      <c r="AQ49" s="2684"/>
      <c r="AR49" s="2684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CG49" s="40"/>
      <c r="CH49" s="40"/>
      <c r="CI49" s="40"/>
      <c r="CJ49" s="40"/>
    </row>
    <row r="50" spans="1:88" ht="31.35" customHeight="1" x14ac:dyDescent="0.2">
      <c r="A50" s="1390" t="s">
        <v>74</v>
      </c>
      <c r="B50" s="1390"/>
      <c r="C50" s="1390"/>
      <c r="D50" s="1390"/>
      <c r="E50" s="1390"/>
      <c r="F50" s="1390"/>
      <c r="G50" s="2686"/>
      <c r="H50" s="2686"/>
      <c r="I50" s="2686"/>
      <c r="J50" s="2686"/>
      <c r="K50" s="2686"/>
      <c r="L50" s="2686"/>
      <c r="M50" s="2686"/>
      <c r="N50" s="2686"/>
      <c r="O50" s="2687"/>
      <c r="P50" s="1390"/>
      <c r="Q50" s="2686"/>
      <c r="R50" s="2686"/>
      <c r="S50" s="2687"/>
      <c r="T50" s="1390"/>
      <c r="U50" s="2686"/>
      <c r="V50" s="2687"/>
      <c r="W50" s="1390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2683"/>
      <c r="AM50" s="2688"/>
      <c r="AN50" s="268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CG50" s="40"/>
      <c r="CH50" s="40"/>
      <c r="CI50" s="40"/>
      <c r="CJ50" s="40"/>
    </row>
    <row r="51" spans="1:88" ht="16.350000000000001" customHeight="1" x14ac:dyDescent="0.2">
      <c r="A51" s="3878" t="s">
        <v>75</v>
      </c>
      <c r="B51" s="3873" t="s">
        <v>32</v>
      </c>
      <c r="C51" s="3338"/>
      <c r="D51" s="3870"/>
      <c r="E51" s="3879" t="s">
        <v>5</v>
      </c>
      <c r="F51" s="3880"/>
      <c r="G51" s="3880"/>
      <c r="H51" s="3880"/>
      <c r="I51" s="3880"/>
      <c r="J51" s="3880"/>
      <c r="K51" s="3880"/>
      <c r="L51" s="3880"/>
      <c r="M51" s="3880"/>
      <c r="N51" s="3880"/>
      <c r="O51" s="3880"/>
      <c r="P51" s="3880"/>
      <c r="Q51" s="3880"/>
      <c r="R51" s="3880"/>
      <c r="S51" s="3880"/>
      <c r="T51" s="3880"/>
      <c r="U51" s="3880"/>
      <c r="V51" s="3201"/>
      <c r="W51" s="3504" t="s">
        <v>6</v>
      </c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CG51" s="40"/>
      <c r="CH51" s="40"/>
      <c r="CI51" s="40"/>
      <c r="CJ51" s="40"/>
    </row>
    <row r="52" spans="1:88" ht="16.350000000000001" customHeight="1" x14ac:dyDescent="0.2">
      <c r="A52" s="2888"/>
      <c r="B52" s="3089"/>
      <c r="C52" s="2993"/>
      <c r="D52" s="3137"/>
      <c r="E52" s="3504" t="s">
        <v>11</v>
      </c>
      <c r="F52" s="3338" t="s">
        <v>12</v>
      </c>
      <c r="G52" s="3504" t="s">
        <v>13</v>
      </c>
      <c r="H52" s="3338" t="s">
        <v>14</v>
      </c>
      <c r="I52" s="3504" t="s">
        <v>15</v>
      </c>
      <c r="J52" s="3338" t="s">
        <v>16</v>
      </c>
      <c r="K52" s="3504" t="s">
        <v>17</v>
      </c>
      <c r="L52" s="3338" t="s">
        <v>18</v>
      </c>
      <c r="M52" s="3504" t="s">
        <v>19</v>
      </c>
      <c r="N52" s="3338" t="s">
        <v>20</v>
      </c>
      <c r="O52" s="3504" t="s">
        <v>21</v>
      </c>
      <c r="P52" s="3338" t="s">
        <v>22</v>
      </c>
      <c r="Q52" s="3504" t="s">
        <v>23</v>
      </c>
      <c r="R52" s="3338" t="s">
        <v>24</v>
      </c>
      <c r="S52" s="3504" t="s">
        <v>25</v>
      </c>
      <c r="T52" s="3338" t="s">
        <v>26</v>
      </c>
      <c r="U52" s="3504" t="s">
        <v>27</v>
      </c>
      <c r="V52" s="3870" t="s">
        <v>28</v>
      </c>
      <c r="W52" s="2871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CG52" s="40"/>
      <c r="CH52" s="40"/>
      <c r="CI52" s="40"/>
      <c r="CJ52" s="40"/>
    </row>
    <row r="53" spans="1:88" ht="16.350000000000001" customHeight="1" x14ac:dyDescent="0.2">
      <c r="A53" s="3088"/>
      <c r="B53" s="2689" t="s">
        <v>29</v>
      </c>
      <c r="C53" s="2427" t="s">
        <v>30</v>
      </c>
      <c r="D53" s="2689" t="s">
        <v>31</v>
      </c>
      <c r="E53" s="3093"/>
      <c r="F53" s="2993"/>
      <c r="G53" s="3093"/>
      <c r="H53" s="2993"/>
      <c r="I53" s="3093"/>
      <c r="J53" s="2993"/>
      <c r="K53" s="3093"/>
      <c r="L53" s="2993"/>
      <c r="M53" s="3093"/>
      <c r="N53" s="2993"/>
      <c r="O53" s="3093"/>
      <c r="P53" s="2993"/>
      <c r="Q53" s="3093"/>
      <c r="R53" s="2993"/>
      <c r="S53" s="3093"/>
      <c r="T53" s="2993"/>
      <c r="U53" s="3093"/>
      <c r="V53" s="3137"/>
      <c r="W53" s="3093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CG53" s="40"/>
      <c r="CH53" s="40"/>
      <c r="CI53" s="40"/>
      <c r="CJ53" s="40"/>
    </row>
    <row r="54" spans="1:88" ht="16.350000000000001" customHeight="1" x14ac:dyDescent="0.2">
      <c r="A54" s="2690" t="s">
        <v>76</v>
      </c>
      <c r="B54" s="2691">
        <f>SUM(B55:B56)</f>
        <v>0</v>
      </c>
      <c r="C54" s="2692">
        <f>SUM(C55:C56)</f>
        <v>0</v>
      </c>
      <c r="D54" s="2693">
        <f t="shared" ref="D54:W54" si="5">SUM(D55:D56)</f>
        <v>0</v>
      </c>
      <c r="E54" s="2634">
        <f t="shared" si="5"/>
        <v>0</v>
      </c>
      <c r="F54" s="2694">
        <f t="shared" si="5"/>
        <v>0</v>
      </c>
      <c r="G54" s="2634">
        <f t="shared" si="5"/>
        <v>0</v>
      </c>
      <c r="H54" s="2694">
        <f t="shared" si="5"/>
        <v>0</v>
      </c>
      <c r="I54" s="2634">
        <f t="shared" si="5"/>
        <v>0</v>
      </c>
      <c r="J54" s="2694">
        <f t="shared" si="5"/>
        <v>0</v>
      </c>
      <c r="K54" s="2634">
        <f t="shared" si="5"/>
        <v>0</v>
      </c>
      <c r="L54" s="2694">
        <f t="shared" si="5"/>
        <v>0</v>
      </c>
      <c r="M54" s="2634">
        <f t="shared" si="5"/>
        <v>0</v>
      </c>
      <c r="N54" s="2694">
        <f t="shared" si="5"/>
        <v>0</v>
      </c>
      <c r="O54" s="2634">
        <f t="shared" si="5"/>
        <v>0</v>
      </c>
      <c r="P54" s="2694">
        <f t="shared" si="5"/>
        <v>0</v>
      </c>
      <c r="Q54" s="2634">
        <f t="shared" si="5"/>
        <v>0</v>
      </c>
      <c r="R54" s="2694">
        <f t="shared" si="5"/>
        <v>0</v>
      </c>
      <c r="S54" s="2634">
        <f t="shared" si="5"/>
        <v>0</v>
      </c>
      <c r="T54" s="2694">
        <f t="shared" si="5"/>
        <v>0</v>
      </c>
      <c r="U54" s="2634">
        <f t="shared" si="5"/>
        <v>0</v>
      </c>
      <c r="V54" s="2694">
        <f t="shared" si="5"/>
        <v>0</v>
      </c>
      <c r="W54" s="2634">
        <f t="shared" si="5"/>
        <v>0</v>
      </c>
      <c r="X54" s="100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CG54" s="40">
        <v>0</v>
      </c>
      <c r="CH54" s="40">
        <v>0</v>
      </c>
      <c r="CI54" s="40">
        <v>0</v>
      </c>
      <c r="CJ54" s="40"/>
    </row>
    <row r="55" spans="1:88" ht="16.350000000000001" customHeight="1" x14ac:dyDescent="0.2">
      <c r="A55" s="53" t="s">
        <v>72</v>
      </c>
      <c r="B55" s="158">
        <f>SUM(E55:V55)</f>
        <v>0</v>
      </c>
      <c r="C55" s="2695"/>
      <c r="D55" s="2696"/>
      <c r="E55" s="161"/>
      <c r="F55" s="111"/>
      <c r="G55" s="161"/>
      <c r="H55" s="111"/>
      <c r="I55" s="161"/>
      <c r="J55" s="111"/>
      <c r="K55" s="161"/>
      <c r="L55" s="111"/>
      <c r="M55" s="161"/>
      <c r="N55" s="111"/>
      <c r="O55" s="161"/>
      <c r="P55" s="111"/>
      <c r="Q55" s="161"/>
      <c r="R55" s="111"/>
      <c r="S55" s="161"/>
      <c r="T55" s="111"/>
      <c r="U55" s="161"/>
      <c r="V55" s="111"/>
      <c r="W55" s="161"/>
      <c r="X55" s="162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8"/>
      <c r="AK55" s="8"/>
      <c r="CA55" s="39"/>
      <c r="CC55" s="39"/>
      <c r="CG55" s="40">
        <v>0</v>
      </c>
      <c r="CH55" s="40">
        <v>0</v>
      </c>
      <c r="CI55" s="40">
        <v>0</v>
      </c>
      <c r="CJ55" s="40"/>
    </row>
    <row r="56" spans="1:88" ht="16.350000000000001" customHeight="1" x14ac:dyDescent="0.2">
      <c r="A56" s="163" t="s">
        <v>77</v>
      </c>
      <c r="B56" s="164">
        <f>SUM(E56:V56)</f>
        <v>0</v>
      </c>
      <c r="C56" s="2697"/>
      <c r="D56" s="2698"/>
      <c r="E56" s="167"/>
      <c r="F56" s="127"/>
      <c r="G56" s="167"/>
      <c r="H56" s="127"/>
      <c r="I56" s="167"/>
      <c r="J56" s="127"/>
      <c r="K56" s="167"/>
      <c r="L56" s="127"/>
      <c r="M56" s="167"/>
      <c r="N56" s="127"/>
      <c r="O56" s="167"/>
      <c r="P56" s="127"/>
      <c r="Q56" s="167"/>
      <c r="R56" s="127"/>
      <c r="S56" s="167"/>
      <c r="T56" s="127"/>
      <c r="U56" s="167"/>
      <c r="V56" s="127"/>
      <c r="W56" s="167"/>
      <c r="X56" s="162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8"/>
      <c r="AK56" s="8"/>
      <c r="CG56" s="40">
        <v>0</v>
      </c>
      <c r="CH56" s="40">
        <v>0</v>
      </c>
      <c r="CI56" s="40">
        <v>0</v>
      </c>
      <c r="CJ56" s="40"/>
    </row>
    <row r="57" spans="1:88" ht="16.350000000000001" customHeight="1" x14ac:dyDescent="0.2">
      <c r="A57" s="168" t="s">
        <v>78</v>
      </c>
      <c r="B57" s="169">
        <f>SUM(B58:B59)</f>
        <v>0</v>
      </c>
      <c r="C57" s="170">
        <f t="shared" ref="C57:W57" si="6">SUM(C58:C59)</f>
        <v>0</v>
      </c>
      <c r="D57" s="171">
        <f t="shared" si="6"/>
        <v>0</v>
      </c>
      <c r="E57" s="114">
        <f t="shared" si="6"/>
        <v>0</v>
      </c>
      <c r="F57" s="172">
        <f t="shared" si="6"/>
        <v>0</v>
      </c>
      <c r="G57" s="114">
        <f t="shared" si="6"/>
        <v>0</v>
      </c>
      <c r="H57" s="172">
        <f t="shared" si="6"/>
        <v>0</v>
      </c>
      <c r="I57" s="114">
        <f t="shared" si="6"/>
        <v>0</v>
      </c>
      <c r="J57" s="172">
        <f t="shared" si="6"/>
        <v>0</v>
      </c>
      <c r="K57" s="114">
        <f t="shared" si="6"/>
        <v>0</v>
      </c>
      <c r="L57" s="172">
        <f t="shared" si="6"/>
        <v>0</v>
      </c>
      <c r="M57" s="114">
        <f t="shared" si="6"/>
        <v>0</v>
      </c>
      <c r="N57" s="172">
        <f t="shared" si="6"/>
        <v>0</v>
      </c>
      <c r="O57" s="114">
        <f t="shared" si="6"/>
        <v>0</v>
      </c>
      <c r="P57" s="172">
        <f t="shared" si="6"/>
        <v>0</v>
      </c>
      <c r="Q57" s="114">
        <f t="shared" si="6"/>
        <v>0</v>
      </c>
      <c r="R57" s="172">
        <f t="shared" si="6"/>
        <v>0</v>
      </c>
      <c r="S57" s="114">
        <f t="shared" si="6"/>
        <v>0</v>
      </c>
      <c r="T57" s="172">
        <f t="shared" si="6"/>
        <v>0</v>
      </c>
      <c r="U57" s="114">
        <f t="shared" si="6"/>
        <v>0</v>
      </c>
      <c r="V57" s="172">
        <f t="shared" si="6"/>
        <v>0</v>
      </c>
      <c r="W57" s="2634">
        <f t="shared" si="6"/>
        <v>0</v>
      </c>
      <c r="X57" s="100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CG57" s="40">
        <v>0</v>
      </c>
      <c r="CH57" s="40">
        <v>0</v>
      </c>
      <c r="CI57" s="40">
        <v>0</v>
      </c>
      <c r="CJ57" s="40"/>
    </row>
    <row r="58" spans="1:88" ht="16.350000000000001" customHeight="1" x14ac:dyDescent="0.2">
      <c r="A58" s="53" t="s">
        <v>72</v>
      </c>
      <c r="B58" s="158">
        <f>SUM(E58:V58)</f>
        <v>0</v>
      </c>
      <c r="C58" s="2695"/>
      <c r="D58" s="2696"/>
      <c r="E58" s="161"/>
      <c r="F58" s="111"/>
      <c r="G58" s="161"/>
      <c r="H58" s="111"/>
      <c r="I58" s="161"/>
      <c r="J58" s="111"/>
      <c r="K58" s="161"/>
      <c r="L58" s="111"/>
      <c r="M58" s="161"/>
      <c r="N58" s="111"/>
      <c r="O58" s="161"/>
      <c r="P58" s="111"/>
      <c r="Q58" s="161"/>
      <c r="R58" s="111"/>
      <c r="S58" s="161"/>
      <c r="T58" s="111"/>
      <c r="U58" s="161"/>
      <c r="V58" s="111"/>
      <c r="W58" s="161"/>
      <c r="X58" s="162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8"/>
      <c r="AK58" s="8"/>
      <c r="CG58" s="40">
        <v>0</v>
      </c>
      <c r="CH58" s="40">
        <v>0</v>
      </c>
      <c r="CI58" s="40">
        <v>0</v>
      </c>
      <c r="CJ58" s="40"/>
    </row>
    <row r="59" spans="1:88" ht="16.350000000000001" customHeight="1" x14ac:dyDescent="0.2">
      <c r="A59" s="163" t="s">
        <v>77</v>
      </c>
      <c r="B59" s="164">
        <f>SUM(E59:V59)</f>
        <v>0</v>
      </c>
      <c r="C59" s="2697"/>
      <c r="D59" s="2697"/>
      <c r="E59" s="167"/>
      <c r="F59" s="127"/>
      <c r="G59" s="167"/>
      <c r="H59" s="127"/>
      <c r="I59" s="167"/>
      <c r="J59" s="127"/>
      <c r="K59" s="167"/>
      <c r="L59" s="127"/>
      <c r="M59" s="167"/>
      <c r="N59" s="127"/>
      <c r="O59" s="167"/>
      <c r="P59" s="127"/>
      <c r="Q59" s="167"/>
      <c r="R59" s="127"/>
      <c r="S59" s="167"/>
      <c r="T59" s="127"/>
      <c r="U59" s="167"/>
      <c r="V59" s="127"/>
      <c r="W59" s="167"/>
      <c r="X59" s="162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8"/>
      <c r="AK59" s="8"/>
      <c r="CG59" s="40">
        <v>0</v>
      </c>
      <c r="CH59" s="40">
        <v>0</v>
      </c>
      <c r="CI59" s="40">
        <v>0</v>
      </c>
      <c r="CJ59" s="40"/>
    </row>
    <row r="60" spans="1:88" ht="31.35" customHeight="1" x14ac:dyDescent="0.2">
      <c r="A60" s="1390" t="s">
        <v>79</v>
      </c>
      <c r="B60" s="1390"/>
      <c r="C60" s="1390"/>
      <c r="D60" s="1390"/>
      <c r="E60" s="1390"/>
      <c r="F60" s="9"/>
      <c r="G60" s="9"/>
      <c r="H60" s="173"/>
      <c r="I60" s="173"/>
      <c r="J60" s="2699"/>
      <c r="K60" s="2700"/>
      <c r="L60" s="2701"/>
      <c r="M60" s="2700"/>
      <c r="N60" s="6"/>
      <c r="O60" s="6"/>
      <c r="P60" s="6"/>
      <c r="Q60" s="6"/>
      <c r="R60" s="6"/>
      <c r="S60" s="6"/>
      <c r="T60" s="6"/>
      <c r="U60" s="6"/>
      <c r="V60" s="6"/>
      <c r="W60" s="6"/>
      <c r="X60" s="177"/>
      <c r="Y60" s="177"/>
      <c r="Z60" s="177"/>
      <c r="AA60" s="1627"/>
      <c r="AB60" s="1628"/>
      <c r="AC60" s="1627"/>
      <c r="AD60" s="177"/>
      <c r="AE60" s="1628"/>
      <c r="AF60" s="1627"/>
      <c r="AG60" s="1627"/>
      <c r="AH60" s="1627"/>
      <c r="AI60" s="1628"/>
      <c r="AJ60" s="100"/>
      <c r="AK60" s="180"/>
      <c r="AL60" s="2683"/>
      <c r="AM60" s="2688"/>
      <c r="AN60" s="2688"/>
      <c r="CG60" s="40"/>
      <c r="CH60" s="40"/>
      <c r="CI60" s="40"/>
      <c r="CJ60" s="40"/>
    </row>
    <row r="61" spans="1:88" ht="16.350000000000001" customHeight="1" x14ac:dyDescent="0.2">
      <c r="A61" s="3504" t="s">
        <v>75</v>
      </c>
      <c r="B61" s="3881" t="s">
        <v>80</v>
      </c>
      <c r="C61" s="3882"/>
      <c r="D61" s="3881" t="s">
        <v>81</v>
      </c>
      <c r="E61" s="3883"/>
      <c r="F61" s="3504" t="s">
        <v>82</v>
      </c>
      <c r="G61" s="3504"/>
      <c r="H61" s="100"/>
      <c r="I61" s="100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128"/>
      <c r="V61" s="1629"/>
      <c r="W61" s="128"/>
      <c r="X61" s="2702"/>
      <c r="Y61" s="2702"/>
      <c r="Z61" s="2702"/>
      <c r="AA61" s="1627"/>
      <c r="AB61" s="2702"/>
      <c r="AC61" s="1627"/>
      <c r="AD61" s="2702"/>
      <c r="AE61" s="1627"/>
      <c r="AF61" s="1627"/>
      <c r="AG61" s="2703"/>
      <c r="AH61" s="1627"/>
      <c r="AI61" s="2703"/>
      <c r="AJ61" s="2702"/>
      <c r="AK61" s="2703"/>
      <c r="AL61" s="2704"/>
      <c r="AM61" s="2705"/>
      <c r="AN61" s="2705"/>
      <c r="CG61" s="40"/>
      <c r="CH61" s="40"/>
      <c r="CI61" s="40"/>
      <c r="CJ61" s="40"/>
    </row>
    <row r="62" spans="1:88" ht="36" customHeight="1" x14ac:dyDescent="0.2">
      <c r="A62" s="3093"/>
      <c r="B62" s="2706" t="s">
        <v>83</v>
      </c>
      <c r="C62" s="2707" t="s">
        <v>84</v>
      </c>
      <c r="D62" s="2706" t="s">
        <v>83</v>
      </c>
      <c r="E62" s="2708" t="s">
        <v>84</v>
      </c>
      <c r="F62" s="2706" t="s">
        <v>83</v>
      </c>
      <c r="G62" s="2709" t="s">
        <v>84</v>
      </c>
      <c r="H62" s="6" t="s">
        <v>85</v>
      </c>
      <c r="I62" s="6"/>
      <c r="J62" s="2710"/>
      <c r="K62" s="2711"/>
      <c r="L62" s="2711"/>
      <c r="M62" s="2711"/>
      <c r="N62" s="2711"/>
      <c r="O62" s="2711"/>
      <c r="P62" s="2711"/>
      <c r="Q62" s="2712"/>
      <c r="R62" s="2712"/>
      <c r="S62" s="2712"/>
      <c r="T62" s="2712"/>
      <c r="U62" s="2712"/>
      <c r="V62" s="2712"/>
      <c r="W62" s="2712"/>
      <c r="X62" s="2712"/>
      <c r="Y62" s="2712"/>
      <c r="Z62" s="2712"/>
      <c r="AA62" s="2712"/>
      <c r="AB62" s="2712"/>
      <c r="AC62" s="2712"/>
      <c r="AD62" s="2712"/>
      <c r="AE62" s="2712"/>
      <c r="AF62" s="2712"/>
      <c r="AG62" s="2712"/>
      <c r="AH62" s="2712"/>
      <c r="AI62" s="2712"/>
      <c r="AJ62" s="2712"/>
      <c r="AK62" s="2712"/>
      <c r="AL62" s="2712"/>
      <c r="AM62" s="2712"/>
      <c r="AN62" s="2712"/>
      <c r="AO62" s="2712"/>
      <c r="AP62" s="2711"/>
      <c r="AQ62" s="2713"/>
      <c r="AR62" s="2713"/>
      <c r="CG62" s="40"/>
      <c r="CH62" s="40"/>
      <c r="CI62" s="40"/>
      <c r="CJ62" s="40"/>
    </row>
    <row r="63" spans="1:88" ht="16.350000000000001" customHeight="1" x14ac:dyDescent="0.2">
      <c r="A63" s="2714" t="s">
        <v>86</v>
      </c>
      <c r="B63" s="2715"/>
      <c r="C63" s="2716"/>
      <c r="D63" s="2715"/>
      <c r="E63" s="2716"/>
      <c r="F63" s="65"/>
      <c r="G63" s="190"/>
      <c r="H63" s="162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2703"/>
      <c r="U63" s="2703"/>
      <c r="V63" s="2712"/>
      <c r="W63" s="2712"/>
      <c r="X63" s="2712"/>
      <c r="Y63" s="2712"/>
      <c r="Z63" s="2712"/>
      <c r="AA63" s="2712"/>
      <c r="AB63" s="2712"/>
      <c r="AC63" s="2712"/>
      <c r="AD63" s="2712"/>
      <c r="AE63" s="2712"/>
      <c r="AF63" s="2712"/>
      <c r="AG63" s="2712"/>
      <c r="AH63" s="2712"/>
      <c r="AI63" s="2712"/>
      <c r="AJ63" s="2712"/>
      <c r="AK63" s="2712"/>
      <c r="AL63" s="2712"/>
      <c r="AM63" s="2712"/>
      <c r="AN63" s="2712"/>
      <c r="AO63" s="2712"/>
      <c r="AP63" s="2713"/>
      <c r="AQ63" s="2713"/>
      <c r="AR63" s="2713"/>
      <c r="CA63" s="39"/>
      <c r="CB63" s="39"/>
      <c r="CC63" s="39"/>
      <c r="CG63" s="40">
        <f>IF(B63&lt;C63,1,0)</f>
        <v>0</v>
      </c>
      <c r="CH63" s="40">
        <f>IF(D63&lt;E63,1,0)</f>
        <v>0</v>
      </c>
      <c r="CI63" s="40">
        <f>IF(F63&lt;G63,1,0)</f>
        <v>0</v>
      </c>
      <c r="CJ63" s="40"/>
    </row>
    <row r="64" spans="1:88" ht="25.35" customHeight="1" x14ac:dyDescent="0.2">
      <c r="A64" s="2717" t="s">
        <v>87</v>
      </c>
      <c r="B64" s="2264"/>
      <c r="C64" s="1640"/>
      <c r="D64" s="2264"/>
      <c r="E64" s="1640"/>
      <c r="F64" s="2264"/>
      <c r="G64" s="2266"/>
      <c r="H64" s="162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2703"/>
      <c r="U64" s="2703"/>
      <c r="V64" s="2712"/>
      <c r="W64" s="2712"/>
      <c r="X64" s="2712"/>
      <c r="Y64" s="2712"/>
      <c r="Z64" s="2712"/>
      <c r="AA64" s="2712"/>
      <c r="AB64" s="2712"/>
      <c r="AC64" s="2712"/>
      <c r="AD64" s="2712"/>
      <c r="AE64" s="2712"/>
      <c r="AF64" s="2712"/>
      <c r="AG64" s="2712"/>
      <c r="AH64" s="2712"/>
      <c r="AI64" s="2712"/>
      <c r="AJ64" s="2712"/>
      <c r="AK64" s="2712"/>
      <c r="AL64" s="2712"/>
      <c r="AM64" s="2712"/>
      <c r="AN64" s="2712"/>
      <c r="AO64" s="2712"/>
      <c r="AP64" s="2713"/>
      <c r="AQ64" s="2713"/>
      <c r="AR64" s="2713"/>
      <c r="CA64" s="39"/>
      <c r="CB64" s="39"/>
      <c r="CC64" s="39"/>
      <c r="CG64" s="40">
        <f>IF(B64&lt;C64,1,0)</f>
        <v>0</v>
      </c>
      <c r="CH64" s="40">
        <f>IF(D64&lt;E64,1,0)</f>
        <v>0</v>
      </c>
      <c r="CI64" s="40">
        <f>IF(F64&lt;G64,1,0)</f>
        <v>0</v>
      </c>
      <c r="CJ64" s="40"/>
    </row>
    <row r="65" spans="1:88" ht="25.35" customHeight="1" x14ac:dyDescent="0.2">
      <c r="A65" s="9" t="s">
        <v>88</v>
      </c>
      <c r="B65" s="194"/>
      <c r="C65" s="194"/>
      <c r="D65" s="194"/>
      <c r="E65" s="194"/>
      <c r="F65" s="194"/>
      <c r="G65" s="194"/>
      <c r="H65" s="195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2703"/>
      <c r="U65" s="2703"/>
      <c r="V65" s="2712"/>
      <c r="W65" s="2712"/>
      <c r="X65" s="2712"/>
      <c r="Y65" s="2712"/>
      <c r="Z65" s="2712"/>
      <c r="AA65" s="2712"/>
      <c r="AB65" s="2712"/>
      <c r="AC65" s="2712"/>
      <c r="AD65" s="2712"/>
      <c r="AE65" s="2712"/>
      <c r="AF65" s="2712"/>
      <c r="AG65" s="2712"/>
      <c r="AH65" s="2712"/>
      <c r="AI65" s="2712"/>
      <c r="AJ65" s="2712"/>
      <c r="AK65" s="2712"/>
      <c r="AL65" s="2712"/>
      <c r="AM65" s="2712"/>
      <c r="AN65" s="2712"/>
      <c r="AO65" s="2712"/>
      <c r="AP65" s="2713"/>
      <c r="AQ65" s="2713"/>
      <c r="AR65" s="2713"/>
      <c r="CA65" s="39"/>
      <c r="CB65" s="39"/>
      <c r="CC65" s="39"/>
      <c r="CG65" s="40"/>
      <c r="CH65" s="40"/>
      <c r="CI65" s="40"/>
      <c r="CJ65" s="40"/>
    </row>
    <row r="66" spans="1:88" ht="25.35" customHeight="1" x14ac:dyDescent="0.2">
      <c r="A66" s="3877" t="s">
        <v>75</v>
      </c>
      <c r="B66" s="3877" t="s">
        <v>89</v>
      </c>
      <c r="C66" s="3877"/>
      <c r="D66" s="3877" t="s">
        <v>90</v>
      </c>
      <c r="E66" s="3877"/>
      <c r="F66" s="194"/>
      <c r="G66" s="194"/>
      <c r="H66" s="195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2703"/>
      <c r="U66" s="2703"/>
      <c r="V66" s="2712"/>
      <c r="W66" s="2712"/>
      <c r="X66" s="2712"/>
      <c r="Y66" s="2712"/>
      <c r="Z66" s="2712"/>
      <c r="AA66" s="2712"/>
      <c r="AB66" s="2712"/>
      <c r="AC66" s="2712"/>
      <c r="AD66" s="2712"/>
      <c r="AE66" s="2712"/>
      <c r="AF66" s="2712"/>
      <c r="AG66" s="2712"/>
      <c r="AH66" s="2712"/>
      <c r="AI66" s="2712"/>
      <c r="AJ66" s="2712"/>
      <c r="AK66" s="2712"/>
      <c r="AL66" s="2712"/>
      <c r="AM66" s="2712"/>
      <c r="AN66" s="2712"/>
      <c r="AO66" s="2712"/>
      <c r="AP66" s="2713"/>
      <c r="AQ66" s="2713"/>
      <c r="AR66" s="2713"/>
      <c r="CA66" s="39"/>
      <c r="CB66" s="39"/>
      <c r="CC66" s="39"/>
      <c r="CG66" s="40"/>
      <c r="CH66" s="40"/>
      <c r="CI66" s="40"/>
      <c r="CJ66" s="40"/>
    </row>
    <row r="67" spans="1:88" ht="28.5" customHeight="1" x14ac:dyDescent="0.2">
      <c r="A67" s="3877"/>
      <c r="B67" s="2718" t="s">
        <v>91</v>
      </c>
      <c r="C67" s="2719" t="s">
        <v>84</v>
      </c>
      <c r="D67" s="2718" t="s">
        <v>91</v>
      </c>
      <c r="E67" s="2719" t="s">
        <v>84</v>
      </c>
      <c r="F67" s="194"/>
      <c r="G67" s="194"/>
      <c r="H67" s="195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2720"/>
      <c r="U67" s="2720"/>
      <c r="V67" s="2721"/>
      <c r="W67" s="2721"/>
      <c r="X67" s="2721"/>
      <c r="Y67" s="2721"/>
      <c r="Z67" s="2721"/>
      <c r="AA67" s="2721"/>
      <c r="AB67" s="2721"/>
      <c r="AC67" s="2721"/>
      <c r="AD67" s="2721"/>
      <c r="AE67" s="2721"/>
      <c r="AF67" s="2721"/>
      <c r="AG67" s="2721"/>
      <c r="AH67" s="2721"/>
      <c r="AI67" s="2721"/>
      <c r="AJ67" s="2721"/>
      <c r="AK67" s="2721"/>
      <c r="AL67" s="2721"/>
      <c r="AM67" s="2721"/>
      <c r="AN67" s="2721"/>
      <c r="AO67" s="2721"/>
      <c r="AP67" s="2722"/>
      <c r="AQ67" s="2722"/>
      <c r="AR67" s="2722"/>
      <c r="CA67" s="39"/>
      <c r="CB67" s="39"/>
      <c r="CC67" s="39"/>
      <c r="CG67" s="40"/>
      <c r="CH67" s="40"/>
      <c r="CI67" s="40"/>
      <c r="CJ67" s="40"/>
    </row>
    <row r="68" spans="1:88" ht="25.35" customHeight="1" x14ac:dyDescent="0.2">
      <c r="A68" s="2723" t="s">
        <v>86</v>
      </c>
      <c r="B68" s="2724"/>
      <c r="C68" s="2725"/>
      <c r="D68" s="2726"/>
      <c r="E68" s="2727"/>
      <c r="F68" s="194"/>
      <c r="G68" s="194"/>
      <c r="H68" s="195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2720"/>
      <c r="U68" s="2720"/>
      <c r="V68" s="2721"/>
      <c r="W68" s="2721"/>
      <c r="X68" s="2721"/>
      <c r="Y68" s="2721"/>
      <c r="Z68" s="2721"/>
      <c r="AA68" s="2721"/>
      <c r="AB68" s="2721"/>
      <c r="AC68" s="2721"/>
      <c r="AD68" s="2721"/>
      <c r="AE68" s="2721"/>
      <c r="AF68" s="2721"/>
      <c r="AG68" s="2721"/>
      <c r="AH68" s="2721"/>
      <c r="AI68" s="2721"/>
      <c r="AJ68" s="2721"/>
      <c r="AK68" s="2721"/>
      <c r="AL68" s="2721"/>
      <c r="AM68" s="2721"/>
      <c r="AN68" s="2721"/>
      <c r="AO68" s="2721"/>
      <c r="AP68" s="2722"/>
      <c r="AQ68" s="2722"/>
      <c r="AR68" s="2722"/>
      <c r="CA68" s="39"/>
      <c r="CB68" s="39"/>
      <c r="CC68" s="39"/>
      <c r="CG68" s="40"/>
      <c r="CH68" s="40"/>
      <c r="CI68" s="40"/>
      <c r="CJ68" s="40"/>
    </row>
    <row r="69" spans="1:88" ht="25.35" customHeight="1" x14ac:dyDescent="0.2">
      <c r="A69" s="206" t="s">
        <v>92</v>
      </c>
      <c r="B69" s="207"/>
      <c r="C69" s="208"/>
      <c r="D69" s="209"/>
      <c r="E69" s="210"/>
      <c r="F69" s="194"/>
      <c r="G69" s="194"/>
      <c r="H69" s="195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2720"/>
      <c r="U69" s="2720"/>
      <c r="V69" s="2721"/>
      <c r="W69" s="2721"/>
      <c r="X69" s="2721"/>
      <c r="Y69" s="2721"/>
      <c r="Z69" s="2721"/>
      <c r="AA69" s="2721"/>
      <c r="AB69" s="2721"/>
      <c r="AC69" s="2721"/>
      <c r="AD69" s="2721"/>
      <c r="AE69" s="2721"/>
      <c r="AF69" s="2721"/>
      <c r="AG69" s="2721"/>
      <c r="AH69" s="2721"/>
      <c r="AI69" s="2721"/>
      <c r="AJ69" s="2721"/>
      <c r="AK69" s="2721"/>
      <c r="AL69" s="2721"/>
      <c r="AM69" s="2721"/>
      <c r="AN69" s="2721"/>
      <c r="AO69" s="2721"/>
      <c r="AP69" s="2722"/>
      <c r="AQ69" s="2722"/>
      <c r="AR69" s="2722"/>
      <c r="CA69" s="39"/>
      <c r="CB69" s="39"/>
      <c r="CC69" s="39"/>
      <c r="CG69" s="40"/>
      <c r="CH69" s="40"/>
      <c r="CI69" s="40"/>
      <c r="CJ69" s="40"/>
    </row>
    <row r="70" spans="1:88" ht="31.35" customHeight="1" x14ac:dyDescent="0.2">
      <c r="A70" s="1390" t="s">
        <v>93</v>
      </c>
      <c r="B70" s="10"/>
      <c r="C70" s="10"/>
      <c r="D70" s="10"/>
      <c r="E70" s="211"/>
      <c r="F70" s="211"/>
      <c r="G70" s="211"/>
      <c r="H70" s="100"/>
      <c r="I70" s="100"/>
      <c r="J70" s="2720"/>
      <c r="K70" s="2720"/>
      <c r="L70" s="2720"/>
      <c r="M70" s="2720"/>
      <c r="N70" s="2720"/>
      <c r="O70" s="2720"/>
      <c r="P70" s="2720"/>
      <c r="Q70" s="2720"/>
      <c r="R70" s="2720"/>
      <c r="S70" s="2720"/>
      <c r="T70" s="2720"/>
      <c r="U70" s="2720"/>
      <c r="V70" s="2728"/>
      <c r="W70" s="2728"/>
      <c r="X70" s="2721"/>
      <c r="Y70" s="2721"/>
      <c r="Z70" s="2721"/>
      <c r="AA70" s="2721"/>
      <c r="AB70" s="2721"/>
      <c r="AC70" s="2721"/>
      <c r="AD70" s="2721"/>
      <c r="AE70" s="2721"/>
      <c r="AF70" s="2721"/>
      <c r="AG70" s="2721"/>
      <c r="AH70" s="2721"/>
      <c r="AI70" s="2721"/>
      <c r="AJ70" s="2721"/>
      <c r="AK70" s="2721"/>
      <c r="AL70" s="2721"/>
      <c r="AM70" s="2721"/>
      <c r="AN70" s="2721"/>
      <c r="AO70" s="2721"/>
      <c r="AP70" s="2722"/>
      <c r="AQ70" s="2722"/>
      <c r="AR70" s="2722"/>
      <c r="CG70" s="40"/>
      <c r="CH70" s="40"/>
      <c r="CI70" s="40"/>
      <c r="CJ70" s="40"/>
    </row>
    <row r="71" spans="1:88" ht="16.350000000000001" customHeight="1" x14ac:dyDescent="0.2">
      <c r="A71" s="2729" t="s">
        <v>49</v>
      </c>
      <c r="B71" s="2729" t="s">
        <v>32</v>
      </c>
      <c r="C71" s="214"/>
      <c r="D71" s="215"/>
      <c r="E71" s="215"/>
      <c r="F71" s="215"/>
      <c r="G71" s="215"/>
      <c r="H71" s="100"/>
      <c r="I71" s="100"/>
      <c r="J71" s="2720"/>
      <c r="K71" s="2720"/>
      <c r="L71" s="2730"/>
      <c r="M71" s="2730"/>
      <c r="N71" s="2720"/>
      <c r="O71" s="2720"/>
      <c r="P71" s="2720"/>
      <c r="Q71" s="2720"/>
      <c r="R71" s="2720"/>
      <c r="S71" s="2720"/>
      <c r="T71" s="2720"/>
      <c r="U71" s="2720"/>
      <c r="V71" s="2728"/>
      <c r="W71" s="2728"/>
      <c r="X71" s="2721"/>
      <c r="Y71" s="2721"/>
      <c r="Z71" s="2721"/>
      <c r="AA71" s="2721"/>
      <c r="AB71" s="2721"/>
      <c r="AC71" s="2721"/>
      <c r="AD71" s="2721"/>
      <c r="AE71" s="2721"/>
      <c r="AF71" s="2721"/>
      <c r="AG71" s="2721"/>
      <c r="AH71" s="2721"/>
      <c r="AI71" s="2721"/>
      <c r="AJ71" s="2721"/>
      <c r="AK71" s="2721"/>
      <c r="AL71" s="2721"/>
      <c r="AM71" s="2721"/>
      <c r="AN71" s="2721"/>
      <c r="AO71" s="2721"/>
      <c r="AP71" s="2722"/>
      <c r="AQ71" s="2722"/>
      <c r="AR71" s="2722"/>
      <c r="CG71" s="40"/>
      <c r="CH71" s="40"/>
      <c r="CI71" s="40"/>
      <c r="CJ71" s="40"/>
    </row>
    <row r="72" spans="1:88" ht="16.350000000000001" customHeight="1" x14ac:dyDescent="0.2">
      <c r="A72" s="2731" t="s">
        <v>72</v>
      </c>
      <c r="B72" s="2732"/>
      <c r="C72" s="214"/>
      <c r="D72" s="215"/>
      <c r="E72" s="215"/>
      <c r="F72" s="215"/>
      <c r="G72" s="215"/>
      <c r="H72" s="6"/>
      <c r="I72" s="128"/>
      <c r="J72" s="2728"/>
      <c r="K72" s="2728"/>
      <c r="L72" s="2733"/>
      <c r="M72" s="2733"/>
      <c r="N72" s="2728"/>
      <c r="O72" s="2728"/>
      <c r="P72" s="2728"/>
      <c r="Q72" s="2728"/>
      <c r="R72" s="2728"/>
      <c r="S72" s="2728"/>
      <c r="T72" s="2728"/>
      <c r="U72" s="2728"/>
      <c r="V72" s="2728"/>
      <c r="W72" s="2728"/>
      <c r="X72" s="2721"/>
      <c r="Y72" s="2721"/>
      <c r="Z72" s="2721"/>
      <c r="AA72" s="2721"/>
      <c r="AB72" s="2721"/>
      <c r="AC72" s="2721"/>
      <c r="AD72" s="2721"/>
      <c r="AE72" s="2721"/>
      <c r="AF72" s="2721"/>
      <c r="AG72" s="2721"/>
      <c r="AH72" s="2721"/>
      <c r="AI72" s="2721"/>
      <c r="AJ72" s="2721"/>
      <c r="AK72" s="2721"/>
      <c r="AL72" s="2721"/>
      <c r="AM72" s="2721"/>
      <c r="AN72" s="2721"/>
      <c r="AO72" s="2721"/>
      <c r="AP72" s="2722"/>
      <c r="AQ72" s="2722"/>
      <c r="AR72" s="2722"/>
      <c r="CG72" s="40"/>
      <c r="CH72" s="40"/>
      <c r="CI72" s="40"/>
      <c r="CJ72" s="40"/>
    </row>
    <row r="73" spans="1:88" ht="16.350000000000001" customHeight="1" x14ac:dyDescent="0.2">
      <c r="A73" s="82" t="s">
        <v>94</v>
      </c>
      <c r="B73" s="93"/>
      <c r="C73" s="9"/>
      <c r="D73" s="220"/>
      <c r="E73" s="9"/>
      <c r="F73" s="1659"/>
      <c r="G73" s="222"/>
      <c r="H73" s="6"/>
      <c r="I73" s="6"/>
      <c r="J73" s="2728"/>
      <c r="K73" s="2728"/>
      <c r="L73" s="2728"/>
      <c r="M73" s="2728"/>
      <c r="N73" s="2728"/>
      <c r="O73" s="2728"/>
      <c r="P73" s="2728"/>
      <c r="Q73" s="2728"/>
      <c r="R73" s="2728"/>
      <c r="S73" s="2728"/>
      <c r="T73" s="2728"/>
      <c r="U73" s="2728"/>
      <c r="V73" s="2728"/>
      <c r="W73" s="2728"/>
      <c r="X73" s="2721"/>
      <c r="Y73" s="2721"/>
      <c r="Z73" s="2721"/>
      <c r="AA73" s="2721"/>
      <c r="AB73" s="2721"/>
      <c r="AC73" s="2721"/>
      <c r="AD73" s="2721"/>
      <c r="AE73" s="2721"/>
      <c r="AF73" s="2721"/>
      <c r="AG73" s="2721"/>
      <c r="AH73" s="2721"/>
      <c r="AI73" s="2721"/>
      <c r="AJ73" s="2721"/>
      <c r="AK73" s="2721"/>
      <c r="AL73" s="2721"/>
      <c r="AM73" s="2721"/>
      <c r="AN73" s="2721"/>
      <c r="AO73" s="2721"/>
      <c r="AP73" s="2722"/>
      <c r="AQ73" s="2722"/>
      <c r="AR73" s="2722"/>
      <c r="CG73" s="40"/>
      <c r="CH73" s="40"/>
      <c r="CI73" s="40"/>
      <c r="CJ73" s="40"/>
    </row>
    <row r="74" spans="1:88" ht="31.35" customHeight="1" x14ac:dyDescent="0.2">
      <c r="A74" s="9" t="s">
        <v>95</v>
      </c>
      <c r="B74" s="9"/>
      <c r="C74" s="2734"/>
      <c r="D74" s="2734"/>
      <c r="E74" s="6"/>
      <c r="F74" s="6"/>
      <c r="G74" s="6"/>
      <c r="H74" s="6"/>
      <c r="I74" s="6"/>
      <c r="J74" s="2728"/>
      <c r="K74" s="2728"/>
      <c r="L74" s="2728"/>
      <c r="M74" s="2728"/>
      <c r="N74" s="2728"/>
      <c r="O74" s="2728"/>
      <c r="P74" s="2728"/>
      <c r="Q74" s="2728"/>
      <c r="R74" s="2728"/>
      <c r="S74" s="2728"/>
      <c r="T74" s="2728"/>
      <c r="U74" s="2728"/>
      <c r="V74" s="2728"/>
      <c r="W74" s="2735"/>
      <c r="X74" s="2721"/>
      <c r="Y74" s="2721"/>
      <c r="Z74" s="2721"/>
      <c r="AA74" s="2721"/>
      <c r="AB74" s="2721"/>
      <c r="AC74" s="2721"/>
      <c r="AD74" s="2721"/>
      <c r="AE74" s="2721"/>
      <c r="AF74" s="2704"/>
      <c r="AG74" s="2721"/>
      <c r="AH74" s="2736"/>
      <c r="AI74" s="2721"/>
      <c r="AJ74" s="2721"/>
      <c r="AK74" s="2721"/>
      <c r="AL74" s="2721"/>
      <c r="AM74" s="2721"/>
      <c r="AN74" s="2721"/>
      <c r="AO74" s="2721"/>
      <c r="AP74" s="2722"/>
      <c r="AQ74" s="2722"/>
      <c r="AR74" s="2722"/>
      <c r="CG74" s="40"/>
      <c r="CH74" s="40"/>
      <c r="CI74" s="40"/>
      <c r="CJ74" s="40"/>
    </row>
    <row r="75" spans="1:88" ht="16.350000000000001" customHeight="1" x14ac:dyDescent="0.2">
      <c r="A75" s="3878" t="s">
        <v>96</v>
      </c>
      <c r="B75" s="3504" t="s">
        <v>32</v>
      </c>
      <c r="C75" s="3581" t="s">
        <v>97</v>
      </c>
      <c r="D75" s="3583" t="s">
        <v>98</v>
      </c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2721"/>
      <c r="Y75" s="2721"/>
      <c r="Z75" s="2721"/>
      <c r="AA75" s="2721"/>
      <c r="AB75" s="2721"/>
      <c r="AC75" s="2721"/>
      <c r="AD75" s="2721"/>
      <c r="AE75" s="2721"/>
      <c r="AF75" s="2704"/>
      <c r="AG75" s="2721"/>
      <c r="AH75" s="2721"/>
      <c r="AI75" s="2721"/>
      <c r="AJ75" s="2721"/>
      <c r="AK75" s="2721"/>
      <c r="AL75" s="2721"/>
      <c r="AM75" s="2721"/>
      <c r="AN75" s="2721"/>
      <c r="AO75" s="2721"/>
      <c r="AP75" s="2722"/>
      <c r="AQ75" s="2722"/>
      <c r="AR75" s="2722"/>
      <c r="CG75" s="40"/>
      <c r="CH75" s="40"/>
      <c r="CI75" s="40"/>
      <c r="CJ75" s="40"/>
    </row>
    <row r="76" spans="1:88" ht="16.350000000000001" customHeight="1" x14ac:dyDescent="0.2">
      <c r="A76" s="3088"/>
      <c r="B76" s="3093"/>
      <c r="C76" s="3159"/>
      <c r="D76" s="3068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2721"/>
      <c r="Y76" s="2721"/>
      <c r="Z76" s="2721"/>
      <c r="AA76" s="2721"/>
      <c r="AB76" s="2721"/>
      <c r="AC76" s="2721"/>
      <c r="AD76" s="2721"/>
      <c r="AE76" s="2721"/>
      <c r="AF76" s="2737"/>
      <c r="AG76" s="2738"/>
      <c r="AH76" s="2738"/>
      <c r="AI76" s="2721"/>
      <c r="AJ76" s="2721"/>
      <c r="AK76" s="2721"/>
      <c r="AL76" s="2721"/>
      <c r="AM76" s="2721"/>
      <c r="AN76" s="2721"/>
      <c r="AO76" s="2721"/>
      <c r="AP76" s="2722"/>
      <c r="AQ76" s="2722"/>
      <c r="AR76" s="2722"/>
      <c r="CG76" s="40"/>
      <c r="CH76" s="40"/>
      <c r="CI76" s="40"/>
      <c r="CJ76" s="40"/>
    </row>
    <row r="77" spans="1:88" ht="25.5" customHeight="1" x14ac:dyDescent="0.2">
      <c r="A77" s="2739" t="s">
        <v>99</v>
      </c>
      <c r="B77" s="230">
        <f>SUM(C77:D77)</f>
        <v>0</v>
      </c>
      <c r="C77" s="2740"/>
      <c r="D77" s="2741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2728"/>
      <c r="AJ77" s="2728"/>
      <c r="AK77" s="2728"/>
      <c r="AL77" s="2728"/>
      <c r="AM77" s="2728"/>
      <c r="AN77" s="2728"/>
      <c r="AO77" s="2728"/>
      <c r="AP77" s="2722"/>
      <c r="AQ77" s="2722"/>
      <c r="AR77" s="2722"/>
      <c r="CG77" s="40"/>
      <c r="CH77" s="40"/>
      <c r="CI77" s="40"/>
      <c r="CJ77" s="40"/>
    </row>
    <row r="78" spans="1:88" ht="31.35" customHeight="1" x14ac:dyDescent="0.2">
      <c r="A78" s="2956" t="s">
        <v>100</v>
      </c>
      <c r="B78" s="2956"/>
      <c r="C78" s="2956"/>
      <c r="D78" s="2956"/>
      <c r="E78" s="2956"/>
      <c r="F78" s="2956"/>
      <c r="G78" s="2956"/>
      <c r="H78" s="10"/>
      <c r="I78" s="10"/>
      <c r="J78" s="10"/>
      <c r="K78" s="10"/>
      <c r="L78" s="10"/>
      <c r="M78" s="10"/>
      <c r="N78" s="6"/>
      <c r="O78" s="6"/>
      <c r="P78" s="6"/>
      <c r="Q78" s="233"/>
      <c r="R78" s="233"/>
      <c r="S78" s="233"/>
      <c r="T78" s="233"/>
      <c r="U78" s="233"/>
      <c r="V78" s="233"/>
      <c r="W78" s="6"/>
      <c r="X78" s="233"/>
      <c r="Y78" s="233"/>
      <c r="Z78" s="234"/>
      <c r="AA78" s="2742"/>
      <c r="AB78" s="2742"/>
      <c r="AC78" s="2742"/>
      <c r="AD78" s="2742"/>
      <c r="AE78" s="2743"/>
      <c r="AF78" s="2743"/>
      <c r="AG78" s="2743"/>
      <c r="AH78" s="1675"/>
      <c r="AI78" s="2722"/>
      <c r="AJ78" s="2722"/>
      <c r="AK78" s="2722"/>
      <c r="AL78" s="2722"/>
      <c r="AM78" s="2722"/>
      <c r="AN78" s="2722"/>
      <c r="AO78" s="2722"/>
      <c r="AP78" s="2722"/>
      <c r="AQ78" s="2722"/>
      <c r="AR78" s="2722"/>
      <c r="CG78" s="40"/>
      <c r="CH78" s="40"/>
      <c r="CI78" s="40"/>
      <c r="CJ78" s="40"/>
    </row>
    <row r="79" spans="1:88" ht="16.350000000000001" customHeight="1" x14ac:dyDescent="0.2">
      <c r="A79" s="3871" t="s">
        <v>49</v>
      </c>
      <c r="B79" s="3873" t="s">
        <v>101</v>
      </c>
      <c r="C79" s="3873" t="s">
        <v>32</v>
      </c>
      <c r="D79" s="3338"/>
      <c r="E79" s="3870"/>
      <c r="F79" s="3874" t="s">
        <v>5</v>
      </c>
      <c r="G79" s="3875"/>
      <c r="H79" s="3875"/>
      <c r="I79" s="3875"/>
      <c r="J79" s="3875"/>
      <c r="K79" s="3875"/>
      <c r="L79" s="3875"/>
      <c r="M79" s="3875"/>
      <c r="N79" s="3875"/>
      <c r="O79" s="3875"/>
      <c r="P79" s="3875"/>
      <c r="Q79" s="3875"/>
      <c r="R79" s="3875"/>
      <c r="S79" s="3875"/>
      <c r="T79" s="3875"/>
      <c r="U79" s="3875"/>
      <c r="V79" s="3875"/>
      <c r="W79" s="3875"/>
      <c r="X79" s="3875"/>
      <c r="Y79" s="3875"/>
      <c r="Z79" s="3875"/>
      <c r="AA79" s="3875"/>
      <c r="AB79" s="3875"/>
      <c r="AC79" s="3875"/>
      <c r="AD79" s="3875"/>
      <c r="AE79" s="3875"/>
      <c r="AF79" s="3875"/>
      <c r="AG79" s="3875"/>
      <c r="AH79" s="3875"/>
      <c r="AI79" s="3876"/>
      <c r="AJ79" s="3569" t="s">
        <v>102</v>
      </c>
      <c r="AK79" s="3870" t="s">
        <v>103</v>
      </c>
      <c r="AL79" s="746"/>
      <c r="AM79" s="746"/>
      <c r="AN79" s="746"/>
      <c r="AO79" s="746"/>
      <c r="AP79" s="746"/>
      <c r="AQ79" s="746"/>
      <c r="AR79" s="746"/>
      <c r="AS79" s="647"/>
      <c r="AT79" s="647"/>
      <c r="BX79" s="2"/>
      <c r="BY79" s="2"/>
      <c r="BZ79" s="3"/>
      <c r="CG79" s="40"/>
      <c r="CH79" s="40"/>
      <c r="CI79" s="40"/>
      <c r="CJ79" s="40"/>
    </row>
    <row r="80" spans="1:88" ht="16.350000000000001" customHeight="1" x14ac:dyDescent="0.2">
      <c r="A80" s="2958"/>
      <c r="B80" s="2890"/>
      <c r="C80" s="3089"/>
      <c r="D80" s="2993"/>
      <c r="E80" s="3137"/>
      <c r="F80" s="3227" t="s">
        <v>104</v>
      </c>
      <c r="G80" s="3228"/>
      <c r="H80" s="3227" t="s">
        <v>105</v>
      </c>
      <c r="I80" s="3228"/>
      <c r="J80" s="3227" t="s">
        <v>13</v>
      </c>
      <c r="K80" s="3228"/>
      <c r="L80" s="3227" t="s">
        <v>14</v>
      </c>
      <c r="M80" s="3228"/>
      <c r="N80" s="3227" t="s">
        <v>106</v>
      </c>
      <c r="O80" s="3228"/>
      <c r="P80" s="3227">
        <v>19</v>
      </c>
      <c r="Q80" s="3228"/>
      <c r="R80" s="3227" t="s">
        <v>16</v>
      </c>
      <c r="S80" s="3228"/>
      <c r="T80" s="3227" t="s">
        <v>17</v>
      </c>
      <c r="U80" s="3228"/>
      <c r="V80" s="3227" t="s">
        <v>18</v>
      </c>
      <c r="W80" s="3228"/>
      <c r="X80" s="3227" t="s">
        <v>19</v>
      </c>
      <c r="Y80" s="3228"/>
      <c r="Z80" s="3227" t="s">
        <v>20</v>
      </c>
      <c r="AA80" s="3228"/>
      <c r="AB80" s="3227" t="s">
        <v>21</v>
      </c>
      <c r="AC80" s="3228"/>
      <c r="AD80" s="3227" t="s">
        <v>22</v>
      </c>
      <c r="AE80" s="3228"/>
      <c r="AF80" s="3227" t="s">
        <v>23</v>
      </c>
      <c r="AG80" s="3228"/>
      <c r="AH80" s="3227" t="s">
        <v>24</v>
      </c>
      <c r="AI80" s="3240"/>
      <c r="AJ80" s="2952"/>
      <c r="AK80" s="2892"/>
      <c r="AL80" s="2744"/>
      <c r="AM80" s="2745"/>
      <c r="AN80" s="2744"/>
      <c r="AO80" s="2744"/>
      <c r="AP80" s="2744"/>
      <c r="AQ80" s="2744"/>
      <c r="AR80" s="2744"/>
      <c r="AS80" s="2746"/>
      <c r="AT80" s="2746"/>
      <c r="BX80" s="2"/>
      <c r="BY80" s="2"/>
      <c r="BZ80" s="3"/>
      <c r="CG80" s="40"/>
      <c r="CH80" s="40"/>
      <c r="CI80" s="40"/>
      <c r="CJ80" s="40"/>
    </row>
    <row r="81" spans="1:88" ht="24.75" customHeight="1" x14ac:dyDescent="0.2">
      <c r="A81" s="3872"/>
      <c r="B81" s="3089"/>
      <c r="C81" s="576" t="s">
        <v>29</v>
      </c>
      <c r="D81" s="2747" t="s">
        <v>30</v>
      </c>
      <c r="E81" s="2748" t="s">
        <v>31</v>
      </c>
      <c r="F81" s="576" t="s">
        <v>30</v>
      </c>
      <c r="G81" s="2748" t="s">
        <v>31</v>
      </c>
      <c r="H81" s="2749" t="s">
        <v>30</v>
      </c>
      <c r="I81" s="2748" t="s">
        <v>31</v>
      </c>
      <c r="J81" s="576" t="s">
        <v>30</v>
      </c>
      <c r="K81" s="2748" t="s">
        <v>31</v>
      </c>
      <c r="L81" s="576" t="s">
        <v>30</v>
      </c>
      <c r="M81" s="2748" t="s">
        <v>31</v>
      </c>
      <c r="N81" s="576" t="s">
        <v>30</v>
      </c>
      <c r="O81" s="2748" t="s">
        <v>31</v>
      </c>
      <c r="P81" s="576" t="s">
        <v>30</v>
      </c>
      <c r="Q81" s="2748" t="s">
        <v>31</v>
      </c>
      <c r="R81" s="576" t="s">
        <v>30</v>
      </c>
      <c r="S81" s="2748" t="s">
        <v>31</v>
      </c>
      <c r="T81" s="576" t="s">
        <v>30</v>
      </c>
      <c r="U81" s="2748" t="s">
        <v>31</v>
      </c>
      <c r="V81" s="576" t="s">
        <v>30</v>
      </c>
      <c r="W81" s="2748" t="s">
        <v>31</v>
      </c>
      <c r="X81" s="576" t="s">
        <v>30</v>
      </c>
      <c r="Y81" s="2748" t="s">
        <v>31</v>
      </c>
      <c r="Z81" s="576" t="s">
        <v>30</v>
      </c>
      <c r="AA81" s="2748" t="s">
        <v>31</v>
      </c>
      <c r="AB81" s="576" t="s">
        <v>30</v>
      </c>
      <c r="AC81" s="2748" t="s">
        <v>31</v>
      </c>
      <c r="AD81" s="576" t="s">
        <v>30</v>
      </c>
      <c r="AE81" s="2748" t="s">
        <v>31</v>
      </c>
      <c r="AF81" s="576" t="s">
        <v>30</v>
      </c>
      <c r="AG81" s="2748" t="s">
        <v>31</v>
      </c>
      <c r="AH81" s="576" t="s">
        <v>30</v>
      </c>
      <c r="AI81" s="580" t="s">
        <v>31</v>
      </c>
      <c r="AJ81" s="3045"/>
      <c r="AK81" s="3137"/>
      <c r="AL81" s="566"/>
      <c r="AM81" s="570"/>
      <c r="AN81" s="566"/>
      <c r="AO81" s="566"/>
      <c r="AP81" s="566"/>
      <c r="AQ81" s="566"/>
      <c r="AR81" s="566"/>
      <c r="AS81" s="472"/>
      <c r="AT81" s="472"/>
      <c r="BX81" s="2"/>
      <c r="BY81" s="2"/>
      <c r="BZ81" s="3"/>
      <c r="CG81" s="40"/>
      <c r="CH81" s="40"/>
      <c r="CI81" s="40"/>
      <c r="CJ81" s="40"/>
    </row>
    <row r="82" spans="1:88" ht="16.350000000000001" customHeight="1" x14ac:dyDescent="0.2">
      <c r="A82" s="2750" t="s">
        <v>107</v>
      </c>
      <c r="B82" s="1457" t="s">
        <v>108</v>
      </c>
      <c r="C82" s="2751">
        <f>SUM(D82:E82)</f>
        <v>0</v>
      </c>
      <c r="D82" s="2752">
        <f>SUM(F82,H82,J82,L82,N82,P82,R82,T82,V82,X82,Z82,AB82,AD82,AF82,AH82)</f>
        <v>0</v>
      </c>
      <c r="E82" s="2753">
        <f>SUM(G82,I82,K82,M82,O82,Q82,S82,U82,W82,Y82,AA82,AC82,AE82,AG82,AI82)</f>
        <v>0</v>
      </c>
      <c r="F82" s="2306"/>
      <c r="G82" s="2307"/>
      <c r="H82" s="2308"/>
      <c r="I82" s="2307"/>
      <c r="J82" s="2306"/>
      <c r="K82" s="1691"/>
      <c r="L82" s="2306"/>
      <c r="M82" s="1691"/>
      <c r="N82" s="2306"/>
      <c r="O82" s="1691"/>
      <c r="P82" s="2306"/>
      <c r="Q82" s="1691"/>
      <c r="R82" s="2306"/>
      <c r="S82" s="1691"/>
      <c r="T82" s="2306"/>
      <c r="U82" s="1691"/>
      <c r="V82" s="2306"/>
      <c r="W82" s="1691"/>
      <c r="X82" s="2306"/>
      <c r="Y82" s="1691"/>
      <c r="Z82" s="2306"/>
      <c r="AA82" s="1691"/>
      <c r="AB82" s="2306"/>
      <c r="AC82" s="1691"/>
      <c r="AD82" s="2306"/>
      <c r="AE82" s="1691"/>
      <c r="AF82" s="2306"/>
      <c r="AG82" s="1691"/>
      <c r="AH82" s="2306"/>
      <c r="AI82" s="1692"/>
      <c r="AJ82" s="1693"/>
      <c r="AK82" s="2307"/>
      <c r="AL82" s="2754"/>
      <c r="AM82" s="2755"/>
      <c r="AN82" s="2756"/>
      <c r="AO82" s="2756"/>
      <c r="AP82" s="2756"/>
      <c r="AQ82" s="2756"/>
      <c r="AR82" s="2756"/>
      <c r="AS82" s="2757"/>
      <c r="AT82" s="2757"/>
      <c r="BX82" s="2"/>
      <c r="BY82" s="2"/>
      <c r="BZ82" s="3"/>
      <c r="CG82" s="40">
        <v>0</v>
      </c>
      <c r="CH82" s="40">
        <v>0</v>
      </c>
      <c r="CI82" s="40"/>
      <c r="CJ82" s="40"/>
    </row>
    <row r="83" spans="1:88" ht="16.350000000000001" customHeight="1" x14ac:dyDescent="0.2">
      <c r="A83" s="3867" t="s">
        <v>109</v>
      </c>
      <c r="B83" s="2758" t="s">
        <v>110</v>
      </c>
      <c r="C83" s="27">
        <f>SUM(D83:E83)</f>
        <v>0</v>
      </c>
      <c r="D83" s="254">
        <f t="shared" ref="D83:E85" si="7">SUM(F83,H83,J83,L83,N83,P83,R83,T83,V83,X83,Z83,AB83,AD83,AF83,AH83)</f>
        <v>0</v>
      </c>
      <c r="E83" s="254">
        <f t="shared" si="7"/>
        <v>0</v>
      </c>
      <c r="F83" s="255"/>
      <c r="G83" s="256"/>
      <c r="H83" s="257"/>
      <c r="I83" s="256"/>
      <c r="J83" s="255"/>
      <c r="K83" s="258"/>
      <c r="L83" s="255"/>
      <c r="M83" s="258"/>
      <c r="N83" s="255"/>
      <c r="O83" s="258"/>
      <c r="P83" s="255"/>
      <c r="Q83" s="258"/>
      <c r="R83" s="255"/>
      <c r="S83" s="258"/>
      <c r="T83" s="255"/>
      <c r="U83" s="258"/>
      <c r="V83" s="255"/>
      <c r="W83" s="258"/>
      <c r="X83" s="255"/>
      <c r="Y83" s="258"/>
      <c r="Z83" s="255"/>
      <c r="AA83" s="258"/>
      <c r="AB83" s="255"/>
      <c r="AC83" s="258"/>
      <c r="AD83" s="255"/>
      <c r="AE83" s="258"/>
      <c r="AF83" s="255"/>
      <c r="AG83" s="258"/>
      <c r="AH83" s="255"/>
      <c r="AI83" s="259"/>
      <c r="AJ83" s="260"/>
      <c r="AK83" s="256"/>
      <c r="AL83" s="2754"/>
      <c r="AM83" s="2755"/>
      <c r="AN83" s="2756"/>
      <c r="AO83" s="2756"/>
      <c r="AP83" s="2756"/>
      <c r="AQ83" s="2756"/>
      <c r="AR83" s="2756"/>
      <c r="AS83" s="2757"/>
      <c r="AT83" s="2757"/>
      <c r="BX83" s="2"/>
      <c r="BY83" s="2"/>
      <c r="BZ83" s="3"/>
      <c r="CG83" s="40">
        <v>0</v>
      </c>
      <c r="CH83" s="40">
        <v>0</v>
      </c>
      <c r="CI83" s="40"/>
      <c r="CJ83" s="40"/>
    </row>
    <row r="84" spans="1:88" ht="25.35" customHeight="1" x14ac:dyDescent="0.2">
      <c r="A84" s="3867"/>
      <c r="B84" s="261" t="s">
        <v>111</v>
      </c>
      <c r="C84" s="77">
        <f>SUM(D84:E84)</f>
        <v>0</v>
      </c>
      <c r="D84" s="254">
        <f t="shared" si="7"/>
        <v>0</v>
      </c>
      <c r="E84" s="254">
        <f t="shared" si="7"/>
        <v>0</v>
      </c>
      <c r="F84" s="262"/>
      <c r="G84" s="263"/>
      <c r="H84" s="264"/>
      <c r="I84" s="263"/>
      <c r="J84" s="262"/>
      <c r="K84" s="265"/>
      <c r="L84" s="262"/>
      <c r="M84" s="265"/>
      <c r="N84" s="262"/>
      <c r="O84" s="265"/>
      <c r="P84" s="262"/>
      <c r="Q84" s="265"/>
      <c r="R84" s="262"/>
      <c r="S84" s="265"/>
      <c r="T84" s="262"/>
      <c r="U84" s="265"/>
      <c r="V84" s="262"/>
      <c r="W84" s="265"/>
      <c r="X84" s="262"/>
      <c r="Y84" s="265"/>
      <c r="Z84" s="262"/>
      <c r="AA84" s="265"/>
      <c r="AB84" s="262"/>
      <c r="AC84" s="265"/>
      <c r="AD84" s="262"/>
      <c r="AE84" s="265"/>
      <c r="AF84" s="262"/>
      <c r="AG84" s="265"/>
      <c r="AH84" s="262"/>
      <c r="AI84" s="266"/>
      <c r="AJ84" s="267"/>
      <c r="AK84" s="263"/>
      <c r="AL84" s="2759"/>
      <c r="AM84" s="2728"/>
      <c r="AN84" s="2721"/>
      <c r="AO84" s="2721"/>
      <c r="AP84" s="2721"/>
      <c r="AQ84" s="2721"/>
      <c r="AR84" s="2721"/>
      <c r="AS84" s="2722"/>
      <c r="AT84" s="2722"/>
      <c r="BX84" s="2"/>
      <c r="BY84" s="2"/>
      <c r="BZ84" s="3"/>
      <c r="CG84" s="40"/>
      <c r="CH84" s="40"/>
      <c r="CI84" s="40"/>
      <c r="CJ84" s="40"/>
    </row>
    <row r="85" spans="1:88" ht="16.350000000000001" customHeight="1" x14ac:dyDescent="0.2">
      <c r="A85" s="2760" t="s">
        <v>60</v>
      </c>
      <c r="B85" s="2761" t="s">
        <v>112</v>
      </c>
      <c r="C85" s="2762">
        <f>SUM(D85:E85)</f>
        <v>0</v>
      </c>
      <c r="D85" s="2763">
        <f t="shared" si="7"/>
        <v>0</v>
      </c>
      <c r="E85" s="2764">
        <f t="shared" si="7"/>
        <v>0</v>
      </c>
      <c r="F85" s="2765"/>
      <c r="G85" s="2766"/>
      <c r="H85" s="2767"/>
      <c r="I85" s="2766"/>
      <c r="J85" s="2765"/>
      <c r="K85" s="2768"/>
      <c r="L85" s="2765"/>
      <c r="M85" s="2768"/>
      <c r="N85" s="2765"/>
      <c r="O85" s="2768"/>
      <c r="P85" s="2765"/>
      <c r="Q85" s="2768"/>
      <c r="R85" s="2765"/>
      <c r="S85" s="2768"/>
      <c r="T85" s="2765"/>
      <c r="U85" s="2768"/>
      <c r="V85" s="2765"/>
      <c r="W85" s="2768"/>
      <c r="X85" s="2765"/>
      <c r="Y85" s="2768"/>
      <c r="Z85" s="2765"/>
      <c r="AA85" s="2768"/>
      <c r="AB85" s="2765"/>
      <c r="AC85" s="2768"/>
      <c r="AD85" s="2765"/>
      <c r="AE85" s="2768"/>
      <c r="AF85" s="2765"/>
      <c r="AG85" s="2768"/>
      <c r="AH85" s="2765"/>
      <c r="AI85" s="2769"/>
      <c r="AJ85" s="2770"/>
      <c r="AK85" s="2766"/>
      <c r="AL85" s="2759"/>
      <c r="AM85" s="2728"/>
      <c r="AN85" s="2721"/>
      <c r="AO85" s="2721"/>
      <c r="AP85" s="2721"/>
      <c r="AQ85" s="2721"/>
      <c r="AR85" s="2721"/>
      <c r="AS85" s="2722"/>
      <c r="AT85" s="2722"/>
      <c r="BX85" s="2"/>
      <c r="BY85" s="2"/>
      <c r="BZ85" s="3"/>
      <c r="CG85" s="40"/>
      <c r="CH85" s="40"/>
      <c r="CI85" s="40"/>
      <c r="CJ85" s="40"/>
    </row>
    <row r="86" spans="1:88" ht="31.35" customHeight="1" x14ac:dyDescent="0.2">
      <c r="A86" s="9" t="s">
        <v>113</v>
      </c>
      <c r="B86" s="6"/>
      <c r="C86" s="128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233"/>
      <c r="R86" s="233"/>
      <c r="S86" s="233"/>
      <c r="T86" s="233"/>
      <c r="U86" s="233"/>
      <c r="V86" s="233"/>
      <c r="W86" s="6"/>
      <c r="X86" s="233"/>
      <c r="Y86" s="233"/>
      <c r="Z86" s="1704"/>
      <c r="AA86" s="234"/>
      <c r="AB86" s="1705"/>
      <c r="AC86" s="1705"/>
      <c r="AD86" s="1705"/>
      <c r="AE86" s="1705"/>
      <c r="AF86" s="1705"/>
      <c r="AG86" s="2722"/>
      <c r="AH86" s="128"/>
      <c r="AI86" s="2721"/>
      <c r="AJ86" s="2721"/>
      <c r="AK86" s="2721"/>
      <c r="AL86" s="2721"/>
      <c r="AM86" s="2721"/>
      <c r="AN86" s="2721"/>
      <c r="AO86" s="2721"/>
      <c r="AP86" s="2721"/>
      <c r="AQ86" s="2722"/>
      <c r="AR86" s="2722"/>
      <c r="CG86" s="40"/>
      <c r="CH86" s="40"/>
      <c r="CI86" s="40"/>
      <c r="CJ86" s="40"/>
    </row>
    <row r="87" spans="1:88" ht="16.350000000000001" customHeight="1" x14ac:dyDescent="0.2">
      <c r="A87" s="3867" t="s">
        <v>96</v>
      </c>
      <c r="B87" s="3856" t="s">
        <v>32</v>
      </c>
      <c r="C87" s="3856" t="s">
        <v>114</v>
      </c>
      <c r="D87" s="3868" t="s">
        <v>115</v>
      </c>
      <c r="E87" s="3869" t="s">
        <v>116</v>
      </c>
      <c r="F87" s="3856" t="s">
        <v>117</v>
      </c>
      <c r="G87" s="6"/>
      <c r="H87" s="2728"/>
      <c r="I87" s="2728"/>
      <c r="J87" s="2728"/>
      <c r="K87" s="2728"/>
      <c r="L87" s="2728"/>
      <c r="M87" s="2728"/>
      <c r="N87" s="2728"/>
      <c r="O87" s="2728"/>
      <c r="P87" s="2771"/>
      <c r="Q87" s="2771"/>
      <c r="R87" s="2771"/>
      <c r="S87" s="2771"/>
      <c r="T87" s="2771"/>
      <c r="U87" s="2771"/>
      <c r="V87" s="2771"/>
      <c r="W87" s="2728"/>
      <c r="X87" s="2771"/>
      <c r="Y87" s="2722"/>
      <c r="Z87" s="2722"/>
      <c r="AA87" s="2722"/>
      <c r="AB87" s="2722"/>
      <c r="AC87" s="2722"/>
      <c r="AD87" s="2722"/>
      <c r="AE87" s="2722"/>
      <c r="AF87" s="2722"/>
      <c r="AG87" s="2722"/>
      <c r="AH87" s="2721"/>
      <c r="AI87" s="2721"/>
      <c r="AJ87" s="2721"/>
      <c r="AK87" s="2721"/>
      <c r="AL87" s="2721"/>
      <c r="AM87" s="2721"/>
      <c r="AN87" s="2721"/>
      <c r="AO87" s="2721"/>
      <c r="AP87" s="2721"/>
      <c r="AQ87" s="2722"/>
      <c r="AR87" s="2722"/>
      <c r="CG87" s="40"/>
      <c r="CH87" s="40"/>
      <c r="CI87" s="40"/>
      <c r="CJ87" s="40"/>
    </row>
    <row r="88" spans="1:88" ht="45.75" customHeight="1" x14ac:dyDescent="0.2">
      <c r="A88" s="3867"/>
      <c r="B88" s="3856"/>
      <c r="C88" s="3856"/>
      <c r="D88" s="3868"/>
      <c r="E88" s="3869"/>
      <c r="F88" s="3856"/>
      <c r="G88" s="6"/>
      <c r="H88" s="2728"/>
      <c r="I88" s="2728"/>
      <c r="J88" s="2728"/>
      <c r="K88" s="2728"/>
      <c r="L88" s="2728"/>
      <c r="M88" s="2728"/>
      <c r="N88" s="2728"/>
      <c r="O88" s="2728"/>
      <c r="P88" s="2771"/>
      <c r="Q88" s="2771"/>
      <c r="R88" s="2771"/>
      <c r="S88" s="2771"/>
      <c r="T88" s="2771"/>
      <c r="U88" s="2771"/>
      <c r="V88" s="2771"/>
      <c r="W88" s="2728"/>
      <c r="X88" s="2771"/>
      <c r="Y88" s="2722"/>
      <c r="Z88" s="2722"/>
      <c r="AA88" s="2722"/>
      <c r="AB88" s="2722"/>
      <c r="AC88" s="2722"/>
      <c r="AD88" s="2722"/>
      <c r="AE88" s="2722"/>
      <c r="AF88" s="2722"/>
      <c r="AG88" s="2722"/>
      <c r="AH88" s="2721"/>
      <c r="AI88" s="2721"/>
      <c r="AJ88" s="2721"/>
      <c r="AK88" s="2721"/>
      <c r="AL88" s="2721"/>
      <c r="AM88" s="2721"/>
      <c r="AN88" s="2721"/>
      <c r="AO88" s="2721"/>
      <c r="AP88" s="2721"/>
      <c r="AQ88" s="2722"/>
      <c r="AR88" s="2722"/>
      <c r="CG88" s="40"/>
      <c r="CH88" s="40"/>
      <c r="CI88" s="40"/>
      <c r="CJ88" s="40"/>
    </row>
    <row r="89" spans="1:88" ht="16.350000000000001" customHeight="1" x14ac:dyDescent="0.2">
      <c r="A89" s="3857" t="s">
        <v>118</v>
      </c>
      <c r="B89" s="3858"/>
      <c r="C89" s="3858"/>
      <c r="D89" s="3858"/>
      <c r="E89" s="3858"/>
      <c r="F89" s="3859"/>
      <c r="G89" s="6"/>
      <c r="H89" s="2728"/>
      <c r="I89" s="2728"/>
      <c r="J89" s="2728"/>
      <c r="K89" s="2728"/>
      <c r="L89" s="2728"/>
      <c r="M89" s="2728"/>
      <c r="N89" s="2728"/>
      <c r="O89" s="2728"/>
      <c r="P89" s="2771"/>
      <c r="Q89" s="2771"/>
      <c r="R89" s="2771"/>
      <c r="S89" s="2771"/>
      <c r="T89" s="2771"/>
      <c r="U89" s="2771"/>
      <c r="V89" s="2771"/>
      <c r="W89" s="2728"/>
      <c r="X89" s="2771"/>
      <c r="Y89" s="2722"/>
      <c r="Z89" s="2722"/>
      <c r="AA89" s="2722"/>
      <c r="AB89" s="2722"/>
      <c r="AC89" s="2722"/>
      <c r="AD89" s="2722"/>
      <c r="AE89" s="2722"/>
      <c r="AF89" s="2722"/>
      <c r="AG89" s="2722"/>
      <c r="AH89" s="2721"/>
      <c r="AI89" s="2721"/>
      <c r="AJ89" s="2721"/>
      <c r="AK89" s="2721"/>
      <c r="AL89" s="2721"/>
      <c r="AM89" s="2721"/>
      <c r="AN89" s="2721"/>
      <c r="AO89" s="2721"/>
      <c r="AP89" s="2721"/>
      <c r="AQ89" s="2722"/>
      <c r="AR89" s="2722"/>
      <c r="CG89" s="40"/>
      <c r="CH89" s="40"/>
      <c r="CI89" s="40"/>
      <c r="CJ89" s="40"/>
    </row>
    <row r="90" spans="1:88" ht="16.350000000000001" customHeight="1" x14ac:dyDescent="0.2">
      <c r="A90" s="2772" t="s">
        <v>119</v>
      </c>
      <c r="B90" s="2773">
        <f>SUM(C90:D90)</f>
        <v>351</v>
      </c>
      <c r="C90" s="2774">
        <v>57</v>
      </c>
      <c r="D90" s="2775">
        <v>294</v>
      </c>
      <c r="E90" s="2776">
        <v>351</v>
      </c>
      <c r="F90" s="2774"/>
      <c r="G90" s="6"/>
      <c r="H90" s="2755"/>
      <c r="I90" s="2755"/>
      <c r="J90" s="2755"/>
      <c r="K90" s="2755"/>
      <c r="L90" s="2755"/>
      <c r="M90" s="2755"/>
      <c r="N90" s="2755"/>
      <c r="O90" s="2755"/>
      <c r="P90" s="2777"/>
      <c r="Q90" s="2777"/>
      <c r="R90" s="2777"/>
      <c r="S90" s="2777"/>
      <c r="T90" s="2777"/>
      <c r="U90" s="2777"/>
      <c r="V90" s="2777"/>
      <c r="W90" s="2755"/>
      <c r="X90" s="2777"/>
      <c r="Y90" s="2757"/>
      <c r="Z90" s="2757"/>
      <c r="AA90" s="2757"/>
      <c r="AB90" s="2757"/>
      <c r="AC90" s="2757"/>
      <c r="AD90" s="2757"/>
      <c r="AE90" s="2757"/>
      <c r="AF90" s="2757"/>
      <c r="AG90" s="2757"/>
      <c r="AH90" s="2756"/>
      <c r="AI90" s="2756"/>
      <c r="AJ90" s="2756"/>
      <c r="AK90" s="2756"/>
      <c r="AL90" s="2756"/>
      <c r="AM90" s="2756"/>
      <c r="AN90" s="2756"/>
      <c r="AO90" s="2756"/>
      <c r="AP90" s="2756"/>
      <c r="AQ90" s="2757"/>
      <c r="AR90" s="2757"/>
      <c r="CG90" s="40"/>
      <c r="CH90" s="40"/>
      <c r="CI90" s="40"/>
      <c r="CJ90" s="40"/>
    </row>
    <row r="91" spans="1:88" ht="16.350000000000001" customHeight="1" x14ac:dyDescent="0.2">
      <c r="A91" s="281" t="s">
        <v>120</v>
      </c>
      <c r="B91" s="261">
        <f>SUM(C91:D91)</f>
        <v>0</v>
      </c>
      <c r="C91" s="161"/>
      <c r="D91" s="282"/>
      <c r="E91" s="46"/>
      <c r="F91" s="161"/>
      <c r="G91" s="6"/>
      <c r="H91" s="2755"/>
      <c r="I91" s="2755"/>
      <c r="J91" s="2755"/>
      <c r="K91" s="2755"/>
      <c r="L91" s="2755"/>
      <c r="M91" s="2755"/>
      <c r="N91" s="2755"/>
      <c r="O91" s="2755"/>
      <c r="P91" s="2777"/>
      <c r="Q91" s="2777"/>
      <c r="R91" s="2777"/>
      <c r="S91" s="2777"/>
      <c r="T91" s="2777"/>
      <c r="U91" s="2777"/>
      <c r="V91" s="2777"/>
      <c r="W91" s="2755"/>
      <c r="X91" s="2777"/>
      <c r="Y91" s="2757"/>
      <c r="Z91" s="2757"/>
      <c r="AA91" s="2757"/>
      <c r="AB91" s="2757"/>
      <c r="AC91" s="2757"/>
      <c r="AD91" s="2757"/>
      <c r="AE91" s="2757"/>
      <c r="AF91" s="2757"/>
      <c r="AG91" s="2757"/>
      <c r="AH91" s="2756"/>
      <c r="AI91" s="2756"/>
      <c r="AJ91" s="2756"/>
      <c r="AK91" s="2756"/>
      <c r="AL91" s="2756"/>
      <c r="AM91" s="2756"/>
      <c r="AN91" s="2756"/>
      <c r="AO91" s="2756"/>
      <c r="AP91" s="2756"/>
      <c r="AQ91" s="2757"/>
      <c r="AR91" s="2757"/>
      <c r="CG91" s="40"/>
      <c r="CH91" s="40"/>
      <c r="CI91" s="40"/>
      <c r="CJ91" s="40"/>
    </row>
    <row r="92" spans="1:88" ht="16.350000000000001" customHeight="1" x14ac:dyDescent="0.2">
      <c r="A92" s="281" t="s">
        <v>121</v>
      </c>
      <c r="B92" s="261">
        <f>SUM(C92:D92)</f>
        <v>0</v>
      </c>
      <c r="C92" s="161"/>
      <c r="D92" s="282"/>
      <c r="E92" s="46"/>
      <c r="F92" s="161"/>
      <c r="G92" s="6"/>
      <c r="H92" s="2755"/>
      <c r="I92" s="2755"/>
      <c r="J92" s="2755"/>
      <c r="K92" s="2755"/>
      <c r="L92" s="2755"/>
      <c r="M92" s="2755"/>
      <c r="N92" s="2755"/>
      <c r="O92" s="2755"/>
      <c r="P92" s="2777"/>
      <c r="Q92" s="2777"/>
      <c r="R92" s="2777"/>
      <c r="S92" s="2777"/>
      <c r="T92" s="2777"/>
      <c r="U92" s="2777"/>
      <c r="V92" s="2777"/>
      <c r="W92" s="2755"/>
      <c r="X92" s="2777"/>
      <c r="Y92" s="2757"/>
      <c r="Z92" s="2757"/>
      <c r="AA92" s="2757"/>
      <c r="AB92" s="2757"/>
      <c r="AC92" s="2757"/>
      <c r="AD92" s="2757"/>
      <c r="AE92" s="2757"/>
      <c r="AF92" s="2757"/>
      <c r="AG92" s="2757"/>
      <c r="AH92" s="2756"/>
      <c r="AI92" s="2756"/>
      <c r="AJ92" s="2756"/>
      <c r="AK92" s="2756"/>
      <c r="AL92" s="2756"/>
      <c r="AM92" s="2756"/>
      <c r="AN92" s="2756"/>
      <c r="AO92" s="2756"/>
      <c r="AP92" s="2756"/>
      <c r="AQ92" s="2757"/>
      <c r="AR92" s="2757"/>
      <c r="CG92" s="40"/>
      <c r="CH92" s="40"/>
      <c r="CI92" s="40"/>
      <c r="CJ92" s="40"/>
    </row>
    <row r="93" spans="1:88" ht="16.350000000000001" customHeight="1" x14ac:dyDescent="0.2">
      <c r="A93" s="281" t="s">
        <v>122</v>
      </c>
      <c r="B93" s="261">
        <f>SUM(C93:D93)</f>
        <v>0</v>
      </c>
      <c r="C93" s="161"/>
      <c r="D93" s="282"/>
      <c r="E93" s="46"/>
      <c r="F93" s="161"/>
      <c r="G93" s="6"/>
      <c r="H93" s="2755"/>
      <c r="I93" s="2755"/>
      <c r="J93" s="2755"/>
      <c r="K93" s="2755"/>
      <c r="L93" s="2755"/>
      <c r="M93" s="2755"/>
      <c r="N93" s="2755"/>
      <c r="O93" s="2755"/>
      <c r="P93" s="2777"/>
      <c r="Q93" s="2777"/>
      <c r="R93" s="2777"/>
      <c r="S93" s="2777"/>
      <c r="T93" s="2777"/>
      <c r="U93" s="2777"/>
      <c r="V93" s="2777"/>
      <c r="W93" s="2755"/>
      <c r="X93" s="2777"/>
      <c r="Y93" s="2757"/>
      <c r="Z93" s="2757"/>
      <c r="AA93" s="2757"/>
      <c r="AB93" s="2757"/>
      <c r="AC93" s="2757"/>
      <c r="AD93" s="2757"/>
      <c r="AE93" s="2757"/>
      <c r="AF93" s="2757"/>
      <c r="AG93" s="2757"/>
      <c r="AH93" s="2756"/>
      <c r="AI93" s="2756"/>
      <c r="AJ93" s="2756"/>
      <c r="AK93" s="2756"/>
      <c r="AL93" s="2756"/>
      <c r="AM93" s="2756"/>
      <c r="AN93" s="2756"/>
      <c r="AO93" s="2756"/>
      <c r="AP93" s="2756"/>
      <c r="AQ93" s="2757"/>
      <c r="AR93" s="2757"/>
      <c r="CG93" s="40"/>
      <c r="CH93" s="40"/>
      <c r="CI93" s="40"/>
      <c r="CJ93" s="40"/>
    </row>
    <row r="94" spans="1:88" ht="16.350000000000001" customHeight="1" x14ac:dyDescent="0.2">
      <c r="A94" s="283" t="s">
        <v>123</v>
      </c>
      <c r="B94" s="284">
        <f>SUM(C94:D94)</f>
        <v>25</v>
      </c>
      <c r="C94" s="285"/>
      <c r="D94" s="2332">
        <v>25</v>
      </c>
      <c r="E94" s="190">
        <v>25</v>
      </c>
      <c r="F94" s="285"/>
      <c r="G94" s="6"/>
      <c r="H94" s="2755"/>
      <c r="I94" s="2755"/>
      <c r="J94" s="2755"/>
      <c r="K94" s="2755"/>
      <c r="L94" s="2755"/>
      <c r="M94" s="2755"/>
      <c r="N94" s="2755"/>
      <c r="O94" s="2755"/>
      <c r="P94" s="2777"/>
      <c r="Q94" s="2777"/>
      <c r="R94" s="2777"/>
      <c r="S94" s="2777"/>
      <c r="T94" s="2777"/>
      <c r="U94" s="2777"/>
      <c r="V94" s="2777"/>
      <c r="W94" s="2755"/>
      <c r="X94" s="2777"/>
      <c r="Y94" s="2757"/>
      <c r="Z94" s="2757"/>
      <c r="AA94" s="2757"/>
      <c r="AB94" s="2757"/>
      <c r="AC94" s="2757"/>
      <c r="AD94" s="2757"/>
      <c r="AE94" s="2757"/>
      <c r="AF94" s="2757"/>
      <c r="AG94" s="2757"/>
      <c r="AH94" s="2756"/>
      <c r="AI94" s="2756"/>
      <c r="AJ94" s="2756"/>
      <c r="AK94" s="2756"/>
      <c r="AL94" s="2756"/>
      <c r="AM94" s="2756"/>
      <c r="AN94" s="2756"/>
      <c r="AO94" s="2756"/>
      <c r="AP94" s="2756"/>
      <c r="AQ94" s="2757"/>
      <c r="AR94" s="2757"/>
      <c r="CG94" s="40"/>
      <c r="CH94" s="40"/>
      <c r="CI94" s="40"/>
      <c r="CJ94" s="40"/>
    </row>
    <row r="95" spans="1:88" ht="16.350000000000001" customHeight="1" x14ac:dyDescent="0.2">
      <c r="A95" s="3857" t="s">
        <v>124</v>
      </c>
      <c r="B95" s="3858"/>
      <c r="C95" s="3858"/>
      <c r="D95" s="3858"/>
      <c r="E95" s="3858"/>
      <c r="F95" s="3859"/>
      <c r="G95" s="6"/>
      <c r="H95" s="2755"/>
      <c r="I95" s="2755"/>
      <c r="J95" s="2755"/>
      <c r="K95" s="2755"/>
      <c r="L95" s="2755"/>
      <c r="M95" s="2755"/>
      <c r="N95" s="2755"/>
      <c r="O95" s="2755"/>
      <c r="P95" s="2777"/>
      <c r="Q95" s="2777"/>
      <c r="R95" s="2777"/>
      <c r="S95" s="2777"/>
      <c r="T95" s="2777"/>
      <c r="U95" s="2777"/>
      <c r="V95" s="2777"/>
      <c r="W95" s="2755"/>
      <c r="X95" s="2777"/>
      <c r="Y95" s="2757"/>
      <c r="Z95" s="2757"/>
      <c r="AA95" s="2757"/>
      <c r="AB95" s="2757"/>
      <c r="AC95" s="2757"/>
      <c r="AD95" s="2757"/>
      <c r="AE95" s="2757"/>
      <c r="AF95" s="2757"/>
      <c r="AG95" s="2757"/>
      <c r="AH95" s="2756"/>
      <c r="AI95" s="2756"/>
      <c r="AJ95" s="2756"/>
      <c r="AK95" s="2756"/>
      <c r="AL95" s="2756"/>
      <c r="AM95" s="2756"/>
      <c r="AN95" s="2756"/>
      <c r="AO95" s="2756"/>
      <c r="AP95" s="2756"/>
      <c r="AQ95" s="2757"/>
      <c r="AR95" s="2757"/>
      <c r="CG95" s="40"/>
      <c r="CH95" s="40"/>
      <c r="CI95" s="40"/>
      <c r="CJ95" s="40"/>
    </row>
    <row r="96" spans="1:88" ht="16.350000000000001" customHeight="1" x14ac:dyDescent="0.2">
      <c r="A96" s="2778" t="s">
        <v>125</v>
      </c>
      <c r="B96" s="2779">
        <f>SUM(C96:D96)</f>
        <v>0</v>
      </c>
      <c r="C96" s="2774"/>
      <c r="D96" s="2775"/>
      <c r="E96" s="2776"/>
      <c r="F96" s="2774"/>
      <c r="G96" s="6"/>
      <c r="H96" s="2755"/>
      <c r="I96" s="2755"/>
      <c r="J96" s="2755"/>
      <c r="K96" s="2755"/>
      <c r="L96" s="2755"/>
      <c r="M96" s="2755"/>
      <c r="N96" s="2755"/>
      <c r="O96" s="2755"/>
      <c r="P96" s="2777"/>
      <c r="Q96" s="2777"/>
      <c r="R96" s="2777"/>
      <c r="S96" s="2777"/>
      <c r="T96" s="2777"/>
      <c r="U96" s="2777"/>
      <c r="V96" s="2777"/>
      <c r="W96" s="2755"/>
      <c r="X96" s="2777"/>
      <c r="Y96" s="2757"/>
      <c r="Z96" s="2757"/>
      <c r="AA96" s="2757"/>
      <c r="AB96" s="2757"/>
      <c r="AC96" s="2757"/>
      <c r="AD96" s="2757"/>
      <c r="AE96" s="2757"/>
      <c r="AF96" s="2757"/>
      <c r="AG96" s="2757"/>
      <c r="AH96" s="2757"/>
      <c r="AI96" s="2757"/>
      <c r="AJ96" s="2757"/>
      <c r="AK96" s="2757"/>
      <c r="AL96" s="2757"/>
      <c r="AM96" s="2757"/>
      <c r="AN96" s="2757"/>
      <c r="AO96" s="2757"/>
      <c r="AP96" s="2757"/>
      <c r="AQ96" s="2757"/>
      <c r="AR96" s="2757"/>
      <c r="CG96" s="40"/>
      <c r="CH96" s="40"/>
      <c r="CI96" s="40"/>
      <c r="CJ96" s="40"/>
    </row>
    <row r="97" spans="1:104" ht="16.350000000000001" customHeight="1" x14ac:dyDescent="0.2">
      <c r="A97" s="288" t="s">
        <v>126</v>
      </c>
      <c r="B97" s="289">
        <f>SUM(C97:D97)</f>
        <v>0</v>
      </c>
      <c r="C97" s="161"/>
      <c r="D97" s="282"/>
      <c r="E97" s="46"/>
      <c r="F97" s="161"/>
      <c r="G97" s="6"/>
      <c r="H97" s="2755"/>
      <c r="I97" s="2755"/>
      <c r="J97" s="2755"/>
      <c r="K97" s="2755"/>
      <c r="L97" s="2755"/>
      <c r="M97" s="2755"/>
      <c r="N97" s="2755"/>
      <c r="O97" s="2755"/>
      <c r="P97" s="2777"/>
      <c r="Q97" s="2777"/>
      <c r="R97" s="2777"/>
      <c r="S97" s="2777"/>
      <c r="T97" s="2777"/>
      <c r="U97" s="2777"/>
      <c r="V97" s="2777"/>
      <c r="W97" s="2755"/>
      <c r="X97" s="2777"/>
      <c r="Y97" s="2757"/>
      <c r="Z97" s="2757"/>
      <c r="AA97" s="2757"/>
      <c r="AB97" s="2757"/>
      <c r="AC97" s="2757"/>
      <c r="AD97" s="2757"/>
      <c r="AE97" s="2757"/>
      <c r="AF97" s="2757"/>
      <c r="AG97" s="2757"/>
      <c r="AH97" s="2757"/>
      <c r="AI97" s="2757"/>
      <c r="AJ97" s="2757"/>
      <c r="AK97" s="2757"/>
      <c r="AL97" s="2757"/>
      <c r="AM97" s="2757"/>
      <c r="AN97" s="2757"/>
      <c r="AO97" s="2757"/>
      <c r="AP97" s="2757"/>
      <c r="AQ97" s="2757"/>
      <c r="AR97" s="2757"/>
      <c r="CG97" s="40"/>
      <c r="CH97" s="40"/>
      <c r="CI97" s="40"/>
      <c r="CJ97" s="40"/>
    </row>
    <row r="98" spans="1:104" ht="24.75" customHeight="1" x14ac:dyDescent="0.2">
      <c r="A98" s="2717" t="s">
        <v>127</v>
      </c>
      <c r="B98" s="290">
        <f>SUM(C98:D98)</f>
        <v>0</v>
      </c>
      <c r="C98" s="2780"/>
      <c r="D98" s="2332"/>
      <c r="E98" s="2266"/>
      <c r="F98" s="2780"/>
      <c r="G98" s="6"/>
      <c r="H98" s="2781"/>
      <c r="I98" s="2781"/>
      <c r="J98" s="2781"/>
      <c r="K98" s="2781"/>
      <c r="L98" s="2781"/>
      <c r="M98" s="2781"/>
      <c r="N98" s="2781"/>
      <c r="O98" s="2781"/>
      <c r="P98" s="2782"/>
      <c r="Q98" s="2782"/>
      <c r="R98" s="2782"/>
      <c r="S98" s="2782"/>
      <c r="T98" s="2782"/>
      <c r="U98" s="2782"/>
      <c r="V98" s="2782"/>
      <c r="W98" s="2781"/>
      <c r="X98" s="2782"/>
      <c r="Y98" s="2783"/>
      <c r="Z98" s="2783"/>
      <c r="AA98" s="2783"/>
      <c r="AB98" s="2783"/>
      <c r="AC98" s="2783"/>
      <c r="AD98" s="2783"/>
      <c r="AE98" s="2783"/>
      <c r="AF98" s="2783"/>
      <c r="AG98" s="2783"/>
      <c r="AH98" s="2783"/>
      <c r="AI98" s="2783"/>
      <c r="AJ98" s="2783"/>
      <c r="AK98" s="2783"/>
      <c r="AL98" s="2783"/>
      <c r="AM98" s="2783"/>
      <c r="AN98" s="2783"/>
      <c r="AO98" s="2783"/>
      <c r="AP98" s="2783"/>
      <c r="AQ98" s="2783"/>
      <c r="AR98" s="2783"/>
      <c r="CG98" s="40"/>
      <c r="CH98" s="40"/>
      <c r="CI98" s="40"/>
      <c r="CJ98" s="40"/>
    </row>
    <row r="99" spans="1:104" s="8" customFormat="1" ht="31.35" customHeight="1" x14ac:dyDescent="0.2">
      <c r="A99" s="3032" t="s">
        <v>128</v>
      </c>
      <c r="B99" s="3032"/>
      <c r="C99" s="3032"/>
      <c r="D99" s="3032"/>
      <c r="E99" s="3032"/>
      <c r="F99" s="3032"/>
      <c r="G99" s="2784"/>
      <c r="H99" s="2784"/>
      <c r="I99" s="2784"/>
      <c r="J99" s="2784"/>
      <c r="K99" s="2784"/>
      <c r="L99" s="2784"/>
      <c r="M99" s="2784"/>
      <c r="N99" s="2784"/>
      <c r="O99" s="2784"/>
      <c r="P99" s="2784"/>
      <c r="Q99" s="2785"/>
      <c r="R99" s="2785"/>
      <c r="S99" s="2785"/>
      <c r="T99" s="2785"/>
      <c r="U99" s="2785"/>
      <c r="V99" s="2785"/>
      <c r="W99" s="2784"/>
      <c r="X99" s="2785"/>
      <c r="Y99" s="2785"/>
      <c r="Z99" s="2785"/>
      <c r="AA99" s="2785"/>
      <c r="AB99" s="2785"/>
      <c r="AC99" s="2785"/>
      <c r="AD99" s="2785"/>
      <c r="AE99" s="2785"/>
      <c r="AF99" s="2785"/>
      <c r="AG99" s="2785"/>
      <c r="AH99" s="2785"/>
      <c r="AI99" s="2785"/>
      <c r="AJ99" s="2785"/>
      <c r="AK99" s="2785"/>
      <c r="AL99" s="2785"/>
      <c r="AM99" s="2785"/>
      <c r="AN99" s="2785"/>
      <c r="AO99" s="2785"/>
      <c r="AP99" s="2785"/>
      <c r="AQ99" s="2785"/>
      <c r="AR99" s="2785"/>
      <c r="BX99" s="4"/>
      <c r="BY99" s="4"/>
      <c r="BZ99" s="4"/>
      <c r="CA99" s="5"/>
      <c r="CB99" s="5"/>
      <c r="CC99" s="5"/>
      <c r="CD99" s="5"/>
      <c r="CE99" s="5"/>
      <c r="CF99" s="5"/>
      <c r="CG99" s="40"/>
      <c r="CH99" s="40"/>
      <c r="CI99" s="40"/>
      <c r="CJ99" s="40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4"/>
    </row>
    <row r="100" spans="1:104" ht="16.350000000000001" customHeight="1" x14ac:dyDescent="0.2">
      <c r="A100" s="3860" t="s">
        <v>129</v>
      </c>
      <c r="B100" s="3862" t="s">
        <v>130</v>
      </c>
      <c r="C100" s="3863"/>
      <c r="D100" s="3863"/>
      <c r="E100" s="3864"/>
      <c r="F100" s="3862" t="s">
        <v>131</v>
      </c>
      <c r="G100" s="3863"/>
      <c r="H100" s="3863"/>
      <c r="I100" s="3864"/>
      <c r="J100" s="3846" t="s">
        <v>132</v>
      </c>
      <c r="K100" s="3848" t="s">
        <v>133</v>
      </c>
      <c r="L100" s="3849"/>
      <c r="M100" s="3848" t="s">
        <v>134</v>
      </c>
      <c r="N100" s="3849"/>
      <c r="O100" s="6"/>
      <c r="P100" s="233"/>
      <c r="Q100" s="233"/>
      <c r="R100" s="233"/>
      <c r="S100" s="233"/>
      <c r="T100" s="233"/>
      <c r="U100" s="233"/>
      <c r="V100" s="6"/>
      <c r="W100" s="233"/>
      <c r="X100" s="1718"/>
      <c r="Y100" s="1675"/>
      <c r="Z100" s="1675"/>
      <c r="AA100" s="1675"/>
      <c r="AB100" s="1675"/>
      <c r="AC100" s="1675"/>
      <c r="AD100" s="1675"/>
      <c r="AE100" s="1675"/>
      <c r="AF100" s="1675"/>
      <c r="AG100" s="1675"/>
      <c r="AH100" s="1675"/>
      <c r="AI100" s="2783"/>
      <c r="AJ100" s="2783"/>
      <c r="AK100" s="2783"/>
      <c r="AL100" s="2783"/>
      <c r="AM100" s="2783"/>
      <c r="AN100" s="2783"/>
      <c r="AO100" s="2783"/>
      <c r="AP100" s="2783"/>
      <c r="AQ100" s="2783"/>
      <c r="AR100" s="2783"/>
      <c r="CG100" s="40"/>
      <c r="CH100" s="40"/>
      <c r="CI100" s="40"/>
      <c r="CJ100" s="40"/>
    </row>
    <row r="101" spans="1:104" ht="39" customHeight="1" x14ac:dyDescent="0.2">
      <c r="A101" s="2937"/>
      <c r="B101" s="3865"/>
      <c r="C101" s="3039"/>
      <c r="D101" s="3039"/>
      <c r="E101" s="3866"/>
      <c r="F101" s="2945"/>
      <c r="G101" s="2946"/>
      <c r="H101" s="2946"/>
      <c r="I101" s="2947"/>
      <c r="J101" s="2918"/>
      <c r="K101" s="3850"/>
      <c r="L101" s="3851"/>
      <c r="M101" s="3850"/>
      <c r="N101" s="3851"/>
      <c r="O101" s="6"/>
      <c r="P101" s="233"/>
      <c r="Q101" s="233"/>
      <c r="R101" s="233"/>
      <c r="S101" s="233"/>
      <c r="T101" s="233"/>
      <c r="U101" s="233"/>
      <c r="V101" s="6"/>
      <c r="W101" s="233"/>
      <c r="X101" s="2782"/>
      <c r="Y101" s="2783"/>
      <c r="Z101" s="2783"/>
      <c r="AA101" s="2783"/>
      <c r="AB101" s="2783"/>
      <c r="AC101" s="2783"/>
      <c r="AD101" s="2783"/>
      <c r="AE101" s="2783"/>
      <c r="AF101" s="2783"/>
      <c r="AG101" s="2783"/>
      <c r="AH101" s="2783"/>
      <c r="AI101" s="2783"/>
      <c r="AJ101" s="2783"/>
      <c r="AK101" s="2783"/>
      <c r="AL101" s="2783"/>
      <c r="AM101" s="2783"/>
      <c r="AN101" s="2783"/>
      <c r="AO101" s="2783"/>
      <c r="AP101" s="2783"/>
      <c r="AQ101" s="2783"/>
      <c r="AR101" s="2783"/>
      <c r="CG101" s="40"/>
      <c r="CH101" s="40"/>
      <c r="CI101" s="40"/>
      <c r="CJ101" s="40"/>
    </row>
    <row r="102" spans="1:104" ht="40.5" customHeight="1" x14ac:dyDescent="0.2">
      <c r="A102" s="3861"/>
      <c r="B102" s="2786" t="s">
        <v>135</v>
      </c>
      <c r="C102" s="2787" t="s">
        <v>136</v>
      </c>
      <c r="D102" s="2788" t="s">
        <v>137</v>
      </c>
      <c r="E102" s="2789" t="s">
        <v>138</v>
      </c>
      <c r="F102" s="2790" t="s">
        <v>139</v>
      </c>
      <c r="G102" s="2791" t="s">
        <v>140</v>
      </c>
      <c r="H102" s="2791" t="s">
        <v>137</v>
      </c>
      <c r="I102" s="2789" t="s">
        <v>138</v>
      </c>
      <c r="J102" s="3847"/>
      <c r="K102" s="2786" t="s">
        <v>135</v>
      </c>
      <c r="L102" s="2792" t="s">
        <v>136</v>
      </c>
      <c r="M102" s="2786" t="s">
        <v>139</v>
      </c>
      <c r="N102" s="2792" t="s">
        <v>141</v>
      </c>
      <c r="O102" s="6"/>
      <c r="P102" s="233"/>
      <c r="Q102" s="233"/>
      <c r="R102" s="233"/>
      <c r="S102" s="233"/>
      <c r="T102" s="233"/>
      <c r="U102" s="233"/>
      <c r="V102" s="6"/>
      <c r="W102" s="233"/>
      <c r="X102" s="2793"/>
      <c r="Y102" s="2794"/>
      <c r="Z102" s="2794"/>
      <c r="AA102" s="2794"/>
      <c r="AB102" s="2794"/>
      <c r="AC102" s="2794"/>
      <c r="AD102" s="2794"/>
      <c r="AE102" s="2794"/>
      <c r="AF102" s="2794"/>
      <c r="AG102" s="2794"/>
      <c r="AH102" s="2794"/>
      <c r="AI102" s="2794"/>
      <c r="AJ102" s="2794"/>
      <c r="AK102" s="2794"/>
      <c r="AL102" s="2794"/>
      <c r="AM102" s="2794"/>
      <c r="AN102" s="2794"/>
      <c r="AO102" s="2794"/>
      <c r="AP102" s="2794"/>
      <c r="AQ102" s="2794"/>
      <c r="AR102" s="2794"/>
      <c r="CG102" s="40"/>
      <c r="CH102" s="40"/>
      <c r="CI102" s="40"/>
      <c r="CJ102" s="40"/>
    </row>
    <row r="103" spans="1:104" ht="16.350000000000001" customHeight="1" x14ac:dyDescent="0.2">
      <c r="A103" s="2795" t="s">
        <v>142</v>
      </c>
      <c r="B103" s="2796">
        <v>11725</v>
      </c>
      <c r="C103" s="2797">
        <v>253</v>
      </c>
      <c r="D103" s="2798">
        <v>9944</v>
      </c>
      <c r="E103" s="2799">
        <v>2034</v>
      </c>
      <c r="F103" s="2796">
        <v>36729</v>
      </c>
      <c r="G103" s="2800">
        <v>285</v>
      </c>
      <c r="H103" s="2800">
        <v>30695</v>
      </c>
      <c r="I103" s="2797">
        <v>5749</v>
      </c>
      <c r="J103" s="2801">
        <v>9691</v>
      </c>
      <c r="K103" s="2796"/>
      <c r="L103" s="2801"/>
      <c r="M103" s="2796"/>
      <c r="N103" s="2801"/>
      <c r="O103" s="6" t="str">
        <f>CA103&amp;CB103&amp;CC103&amp;CD103</f>
        <v/>
      </c>
      <c r="P103" s="233"/>
      <c r="Q103" s="233"/>
      <c r="R103" s="233"/>
      <c r="S103" s="233"/>
      <c r="T103" s="233"/>
      <c r="U103" s="233"/>
      <c r="V103" s="6"/>
      <c r="W103" s="233"/>
      <c r="X103" s="2793"/>
      <c r="Y103" s="2794"/>
      <c r="Z103" s="2794"/>
      <c r="AA103" s="2794"/>
      <c r="AB103" s="2794"/>
      <c r="AC103" s="2794"/>
      <c r="AD103" s="2794"/>
      <c r="AE103" s="2794"/>
      <c r="AF103" s="2794"/>
      <c r="AG103" s="2794"/>
      <c r="AH103" s="2794"/>
      <c r="AI103" s="2794"/>
      <c r="AJ103" s="2794"/>
      <c r="AK103" s="2794"/>
      <c r="AL103" s="2794"/>
      <c r="AM103" s="2794"/>
      <c r="AN103" s="2794"/>
      <c r="AO103" s="2794"/>
      <c r="AP103" s="2794"/>
      <c r="AQ103" s="2794"/>
      <c r="AR103" s="2794"/>
      <c r="CA103" s="306" t="str">
        <f>IF(CG103=1,"* Las recetas totales despachadas a pacientes del PSC, deben ser menores o iguales al total de Recetas con Despacho Total. ","")</f>
        <v/>
      </c>
      <c r="CB103" s="306" t="str">
        <f>IF(CH103=1,"* Las recetas parciales despachadas a pacientes del PSC, deben ser menores o iguales al total de Recetas con Despacho Parcial. ","")</f>
        <v/>
      </c>
      <c r="CC103" s="306" t="str">
        <f>IF(CI103=1,"* Las prescripciones emitidas a pacientes del PSC, deben ser menores o iguales a las Prescripciones totales emitidas. ","")</f>
        <v/>
      </c>
      <c r="CD103" s="306" t="str">
        <f>IF(CJ103=1,"* Las prescripciones rechazadas a pacientes del PSC, deben ser menores o iguales a las Prescripciones totales rechazadas. ","")</f>
        <v/>
      </c>
      <c r="CG103" s="307">
        <f>IF(B103&lt;K103,1,0)</f>
        <v>0</v>
      </c>
      <c r="CH103" s="307">
        <f>IF(C103&lt;L103,1,0)</f>
        <v>0</v>
      </c>
      <c r="CI103" s="307">
        <f>IF(F103&lt;M103,1,0)</f>
        <v>0</v>
      </c>
      <c r="CJ103" s="307">
        <f>IF(G103&lt;N103,1,0)</f>
        <v>0</v>
      </c>
    </row>
    <row r="104" spans="1:104" ht="16.350000000000001" customHeight="1" x14ac:dyDescent="0.2">
      <c r="A104" s="308" t="s">
        <v>143</v>
      </c>
      <c r="B104" s="309">
        <v>1078</v>
      </c>
      <c r="C104" s="310">
        <v>88</v>
      </c>
      <c r="D104" s="311">
        <v>1166</v>
      </c>
      <c r="E104" s="312">
        <v>0</v>
      </c>
      <c r="F104" s="309">
        <v>2309</v>
      </c>
      <c r="G104" s="313">
        <v>97</v>
      </c>
      <c r="H104" s="313">
        <v>2212</v>
      </c>
      <c r="I104" s="310">
        <v>0</v>
      </c>
      <c r="J104" s="314">
        <v>1078</v>
      </c>
      <c r="K104" s="315"/>
      <c r="L104" s="316"/>
      <c r="M104" s="315"/>
      <c r="N104" s="316"/>
      <c r="O104" s="6"/>
      <c r="P104" s="233"/>
      <c r="Q104" s="233"/>
      <c r="R104" s="233"/>
      <c r="S104" s="233"/>
      <c r="T104" s="233"/>
      <c r="U104" s="233"/>
      <c r="V104" s="6"/>
      <c r="W104" s="233"/>
      <c r="X104" s="2793"/>
      <c r="Y104" s="2794"/>
      <c r="Z104" s="2794"/>
      <c r="AA104" s="2794"/>
      <c r="AB104" s="2794"/>
      <c r="AC104" s="2794"/>
      <c r="AD104" s="2794"/>
      <c r="AE104" s="2794"/>
      <c r="AF104" s="2794"/>
      <c r="AG104" s="2794"/>
      <c r="AH104" s="2794"/>
      <c r="AI104" s="2794"/>
      <c r="AJ104" s="2794"/>
      <c r="AK104" s="2794"/>
      <c r="AL104" s="2794"/>
      <c r="AM104" s="2794"/>
      <c r="AN104" s="2794"/>
      <c r="AO104" s="2794"/>
      <c r="AP104" s="2794"/>
      <c r="AQ104" s="2794"/>
      <c r="AR104" s="2794"/>
      <c r="CA104" s="306" t="str">
        <f>IF(CG104=1,"* Las recetas totales despachadas a pacientes del PSC, deben ser menores o iguales al total de Recetas con Despacho Total. ","")</f>
        <v/>
      </c>
      <c r="CB104" s="306" t="str">
        <f>IF(CH104=1,"* Las recetas parciales despachadas a pacientes del PSC, deben ser menores o iguales al total de Recetas con Despacho Parcial. ","")</f>
        <v/>
      </c>
      <c r="CC104" s="306" t="str">
        <f>IF(CI104=1,"* Las prescripciones emitidas a pacientes del PSC, deben ser menores o iguales a las Prescripciones totales emitidas. ","")</f>
        <v/>
      </c>
      <c r="CD104" s="306" t="str">
        <f>IF(CJ104=1,"* Las prescripciones rechazadas a pacientes del PSC, deben ser menores o iguales a las Prescripciones totales rechazadas. ","")</f>
        <v/>
      </c>
      <c r="CG104" s="307">
        <f t="shared" ref="CG104:CH105" si="8">IF(B104&lt;K104,1,0)</f>
        <v>0</v>
      </c>
      <c r="CH104" s="307">
        <f t="shared" si="8"/>
        <v>0</v>
      </c>
      <c r="CI104" s="307">
        <f t="shared" ref="CI104:CJ105" si="9">IF(F104&lt;M104,1,0)</f>
        <v>0</v>
      </c>
      <c r="CJ104" s="307">
        <f t="shared" si="9"/>
        <v>0</v>
      </c>
    </row>
    <row r="105" spans="1:104" ht="16.350000000000001" customHeight="1" x14ac:dyDescent="0.2">
      <c r="A105" s="308" t="s">
        <v>144</v>
      </c>
      <c r="B105" s="317">
        <v>971</v>
      </c>
      <c r="C105" s="318">
        <v>0</v>
      </c>
      <c r="D105" s="319">
        <v>971</v>
      </c>
      <c r="E105" s="320">
        <v>0</v>
      </c>
      <c r="F105" s="317">
        <v>971</v>
      </c>
      <c r="G105" s="321">
        <v>0</v>
      </c>
      <c r="H105" s="321">
        <v>971</v>
      </c>
      <c r="I105" s="318">
        <v>0</v>
      </c>
      <c r="J105" s="322">
        <v>971</v>
      </c>
      <c r="K105" s="323"/>
      <c r="L105" s="324"/>
      <c r="M105" s="323"/>
      <c r="N105" s="324"/>
      <c r="O105" s="6"/>
      <c r="P105" s="233"/>
      <c r="Q105" s="233"/>
      <c r="R105" s="233"/>
      <c r="S105" s="233"/>
      <c r="T105" s="233"/>
      <c r="U105" s="233"/>
      <c r="V105" s="6"/>
      <c r="W105" s="233"/>
      <c r="X105" s="2793"/>
      <c r="Y105" s="2794"/>
      <c r="Z105" s="2794"/>
      <c r="AA105" s="2794"/>
      <c r="AB105" s="2794"/>
      <c r="AC105" s="2794"/>
      <c r="AD105" s="2794"/>
      <c r="AE105" s="2794"/>
      <c r="AF105" s="2794"/>
      <c r="AG105" s="2794"/>
      <c r="AH105" s="2794"/>
      <c r="AI105" s="2794"/>
      <c r="AJ105" s="2794"/>
      <c r="AK105" s="2794"/>
      <c r="AL105" s="2794"/>
      <c r="AM105" s="2794"/>
      <c r="AN105" s="2794"/>
      <c r="AO105" s="2794"/>
      <c r="AP105" s="2794"/>
      <c r="AQ105" s="2794"/>
      <c r="AR105" s="2794"/>
      <c r="CA105" s="306" t="str">
        <f>IF(CG105=1,"* Las recetas totales despachadas a pacientes del PSC, deben ser menores o iguales al total de Recetas con Despacho Total. ","")</f>
        <v/>
      </c>
      <c r="CB105" s="306" t="str">
        <f>IF(CH105=1,"* Las recetas parciales despachadas a pacientes del PSC, deben ser menores o iguales al total de Recetas con Despacho Parcial. ","")</f>
        <v/>
      </c>
      <c r="CC105" s="306" t="str">
        <f>IF(CI105=1,"* Las prescripciones emitidas a pacientes del PSC, deben ser menores o iguales a las Prescripciones totales emitidas. ","")</f>
        <v/>
      </c>
      <c r="CD105" s="306" t="str">
        <f>IF(CJ105=1,"* Las prescripciones rechazadas a pacientes del PSC, deben ser menores o iguales a las Prescripciones totales rechazadas. ","")</f>
        <v/>
      </c>
      <c r="CG105" s="307">
        <f t="shared" si="8"/>
        <v>0</v>
      </c>
      <c r="CH105" s="307">
        <f t="shared" si="8"/>
        <v>0</v>
      </c>
      <c r="CI105" s="307">
        <f t="shared" si="9"/>
        <v>0</v>
      </c>
      <c r="CJ105" s="307">
        <f t="shared" si="9"/>
        <v>0</v>
      </c>
    </row>
    <row r="106" spans="1:104" ht="16.350000000000001" customHeight="1" x14ac:dyDescent="0.2">
      <c r="A106" s="2802" t="s">
        <v>32</v>
      </c>
      <c r="B106" s="2803">
        <f>SUM(B103:B105)</f>
        <v>13774</v>
      </c>
      <c r="C106" s="2804">
        <f>SUM(C103:C105)</f>
        <v>341</v>
      </c>
      <c r="D106" s="2805">
        <f t="shared" ref="D106:E106" si="10">SUM(D103:D105)</f>
        <v>12081</v>
      </c>
      <c r="E106" s="2804">
        <f t="shared" si="10"/>
        <v>2034</v>
      </c>
      <c r="F106" s="2803">
        <f>SUM(F103:F105)</f>
        <v>40009</v>
      </c>
      <c r="G106" s="2806">
        <f>SUM(G103:G105)</f>
        <v>382</v>
      </c>
      <c r="H106" s="2806">
        <f t="shared" ref="H106:I106" si="11">SUM(H103:H105)</f>
        <v>33878</v>
      </c>
      <c r="I106" s="2804">
        <f t="shared" si="11"/>
        <v>5749</v>
      </c>
      <c r="J106" s="2807">
        <f>SUM(J103:J105)</f>
        <v>11740</v>
      </c>
      <c r="K106" s="2803">
        <f>+K103</f>
        <v>0</v>
      </c>
      <c r="L106" s="2807">
        <f>+L103</f>
        <v>0</v>
      </c>
      <c r="M106" s="2803">
        <f>+M103</f>
        <v>0</v>
      </c>
      <c r="N106" s="2807">
        <f>+N103</f>
        <v>0</v>
      </c>
      <c r="O106" s="6"/>
      <c r="P106" s="233"/>
      <c r="Q106" s="233"/>
      <c r="R106" s="233"/>
      <c r="S106" s="233"/>
      <c r="T106" s="233"/>
      <c r="U106" s="233"/>
      <c r="V106" s="6"/>
      <c r="W106" s="233"/>
      <c r="X106" s="2808"/>
      <c r="Y106" s="2809"/>
      <c r="Z106" s="2809"/>
      <c r="AA106" s="2809"/>
      <c r="AB106" s="2809"/>
      <c r="AC106" s="2809"/>
      <c r="AD106" s="2809"/>
      <c r="AE106" s="2809"/>
      <c r="AF106" s="2809"/>
      <c r="AG106" s="2809"/>
      <c r="AH106" s="2809"/>
      <c r="AI106" s="2809"/>
      <c r="AJ106" s="2809"/>
      <c r="AK106" s="2809"/>
      <c r="AL106" s="2809"/>
      <c r="AM106" s="2809"/>
      <c r="AN106" s="2809"/>
      <c r="AO106" s="2809"/>
      <c r="AP106" s="2809"/>
      <c r="AQ106" s="2809"/>
      <c r="AR106" s="2809"/>
      <c r="CG106" s="40"/>
      <c r="CH106" s="40"/>
      <c r="CI106" s="40"/>
      <c r="CJ106" s="40"/>
    </row>
    <row r="107" spans="1:104" ht="31.35" customHeight="1" x14ac:dyDescent="0.2">
      <c r="A107" s="9" t="s">
        <v>145</v>
      </c>
      <c r="B107" s="2810"/>
      <c r="C107" s="649"/>
      <c r="D107" s="335"/>
      <c r="E107" s="2811"/>
      <c r="F107" s="2811"/>
      <c r="G107" s="2812"/>
      <c r="H107" s="2812"/>
      <c r="I107" s="2813"/>
      <c r="J107" s="339"/>
      <c r="K107" s="2813"/>
      <c r="L107" s="339"/>
      <c r="M107" s="6"/>
      <c r="N107" s="6"/>
      <c r="O107" s="6"/>
      <c r="P107" s="6"/>
      <c r="Q107" s="233"/>
      <c r="R107" s="233"/>
      <c r="S107" s="233"/>
      <c r="T107" s="233"/>
      <c r="U107" s="233"/>
      <c r="V107" s="233"/>
      <c r="W107" s="6"/>
      <c r="X107" s="2793"/>
      <c r="Y107" s="2793"/>
      <c r="Z107" s="2794"/>
      <c r="AA107" s="2794"/>
      <c r="AB107" s="2794"/>
      <c r="AC107" s="2794"/>
      <c r="AD107" s="2794"/>
      <c r="AE107" s="2794"/>
      <c r="AF107" s="2794"/>
      <c r="AG107" s="2794"/>
      <c r="AH107" s="2794"/>
      <c r="AI107" s="2794"/>
      <c r="AJ107" s="2794"/>
      <c r="AK107" s="2794"/>
      <c r="AL107" s="2794"/>
      <c r="AM107" s="2794"/>
      <c r="AN107" s="2794"/>
      <c r="AO107" s="2794"/>
      <c r="AP107" s="2794"/>
      <c r="AQ107" s="2794"/>
      <c r="AR107" s="2794"/>
      <c r="CG107" s="40"/>
      <c r="CH107" s="40"/>
      <c r="CI107" s="40"/>
      <c r="CJ107" s="40"/>
    </row>
    <row r="108" spans="1:104" ht="31.35" customHeight="1" x14ac:dyDescent="0.2">
      <c r="A108" s="3208" t="s">
        <v>146</v>
      </c>
      <c r="B108" s="3301" t="s">
        <v>147</v>
      </c>
      <c r="C108" s="3854" t="s">
        <v>148</v>
      </c>
      <c r="D108" s="3295"/>
      <c r="E108" s="3295"/>
      <c r="F108" s="3295"/>
      <c r="G108" s="3295"/>
      <c r="H108" s="3295"/>
      <c r="I108" s="3295"/>
      <c r="J108" s="3295"/>
      <c r="K108" s="3295"/>
      <c r="L108" s="3855"/>
      <c r="M108" s="3301" t="s">
        <v>149</v>
      </c>
      <c r="N108" s="6"/>
      <c r="O108" s="335"/>
      <c r="P108" s="335"/>
      <c r="Q108" s="335"/>
      <c r="R108" s="233"/>
      <c r="S108" s="233"/>
      <c r="T108" s="233"/>
      <c r="U108" s="233"/>
      <c r="V108" s="233"/>
      <c r="W108" s="233"/>
      <c r="X108" s="233"/>
      <c r="Y108" s="233"/>
      <c r="Z108" s="467"/>
      <c r="AA108" s="468"/>
      <c r="AB108" s="468"/>
      <c r="AC108" s="468"/>
      <c r="AD108" s="468"/>
      <c r="AE108" s="468"/>
      <c r="AF108" s="468"/>
      <c r="AG108" s="468"/>
      <c r="AH108" s="468"/>
      <c r="AI108" s="468"/>
      <c r="AJ108" s="468"/>
      <c r="AK108" s="468"/>
      <c r="AL108" s="468"/>
      <c r="AM108" s="468"/>
      <c r="AN108" s="468"/>
      <c r="AO108" s="468"/>
      <c r="AP108" s="468"/>
      <c r="AQ108" s="468"/>
      <c r="AR108" s="468"/>
      <c r="AS108" s="468"/>
      <c r="AT108" s="468"/>
      <c r="BX108" s="2"/>
      <c r="BZ108" s="3"/>
      <c r="CG108" s="40"/>
      <c r="CH108" s="40"/>
      <c r="CI108" s="40"/>
      <c r="CJ108" s="40"/>
    </row>
    <row r="109" spans="1:104" ht="35.25" customHeight="1" x14ac:dyDescent="0.2">
      <c r="A109" s="3852"/>
      <c r="B109" s="3853"/>
      <c r="C109" s="2814" t="s">
        <v>150</v>
      </c>
      <c r="D109" s="2815" t="s">
        <v>151</v>
      </c>
      <c r="E109" s="2815" t="s">
        <v>152</v>
      </c>
      <c r="F109" s="2815" t="s">
        <v>153</v>
      </c>
      <c r="G109" s="2815" t="s">
        <v>154</v>
      </c>
      <c r="H109" s="2816" t="s">
        <v>155</v>
      </c>
      <c r="I109" s="2816" t="s">
        <v>156</v>
      </c>
      <c r="J109" s="2815" t="s">
        <v>157</v>
      </c>
      <c r="K109" s="2816" t="s">
        <v>158</v>
      </c>
      <c r="L109" s="2817" t="s">
        <v>159</v>
      </c>
      <c r="M109" s="3853"/>
      <c r="N109" s="6"/>
      <c r="O109" s="335"/>
      <c r="P109" s="335"/>
      <c r="Q109" s="335"/>
      <c r="R109" s="233"/>
      <c r="S109" s="233"/>
      <c r="T109" s="233"/>
      <c r="U109" s="233"/>
      <c r="V109" s="233"/>
      <c r="W109" s="233"/>
      <c r="X109" s="233"/>
      <c r="Y109" s="233"/>
      <c r="Z109" s="2793"/>
      <c r="AA109" s="2794"/>
      <c r="AB109" s="2794"/>
      <c r="AC109" s="2794"/>
      <c r="AD109" s="2794"/>
      <c r="AE109" s="2794"/>
      <c r="AF109" s="2794"/>
      <c r="AG109" s="2794"/>
      <c r="AH109" s="2794"/>
      <c r="AI109" s="2794"/>
      <c r="AJ109" s="2794"/>
      <c r="AK109" s="2794"/>
      <c r="AL109" s="2794"/>
      <c r="AM109" s="2794"/>
      <c r="AN109" s="2794"/>
      <c r="AO109" s="2794"/>
      <c r="AP109" s="2794"/>
      <c r="AQ109" s="2794"/>
      <c r="AR109" s="2794"/>
      <c r="AS109" s="2794"/>
      <c r="AT109" s="2794"/>
      <c r="BX109" s="2"/>
      <c r="BZ109" s="3"/>
      <c r="CG109" s="40"/>
      <c r="CH109" s="40"/>
      <c r="CI109" s="40"/>
      <c r="CJ109" s="40"/>
    </row>
    <row r="110" spans="1:104" ht="16.350000000000001" customHeight="1" x14ac:dyDescent="0.2">
      <c r="A110" s="2818" t="s">
        <v>160</v>
      </c>
      <c r="B110" s="2797"/>
      <c r="C110" s="2819"/>
      <c r="D110" s="2820"/>
      <c r="E110" s="2820"/>
      <c r="F110" s="2820"/>
      <c r="G110" s="2820"/>
      <c r="H110" s="2820"/>
      <c r="I110" s="2820"/>
      <c r="J110" s="2820"/>
      <c r="K110" s="2820"/>
      <c r="L110" s="2797"/>
      <c r="M110" s="2821"/>
      <c r="N110" s="6"/>
      <c r="O110" s="335"/>
      <c r="P110" s="335"/>
      <c r="Q110" s="335"/>
      <c r="R110" s="233"/>
      <c r="S110" s="233"/>
      <c r="T110" s="233"/>
      <c r="U110" s="233"/>
      <c r="V110" s="233"/>
      <c r="W110" s="233"/>
      <c r="X110" s="233"/>
      <c r="Y110" s="233"/>
      <c r="Z110" s="2793"/>
      <c r="AA110" s="2794"/>
      <c r="AB110" s="2794"/>
      <c r="AC110" s="2794"/>
      <c r="AD110" s="2794"/>
      <c r="AE110" s="2794"/>
      <c r="AF110" s="2794"/>
      <c r="AG110" s="2794"/>
      <c r="AH110" s="2794"/>
      <c r="AI110" s="2794"/>
      <c r="AJ110" s="2794"/>
      <c r="AK110" s="2794"/>
      <c r="AL110" s="2794"/>
      <c r="AM110" s="2794"/>
      <c r="AN110" s="2794"/>
      <c r="AO110" s="2794"/>
      <c r="AP110" s="2794"/>
      <c r="AQ110" s="2794"/>
      <c r="AR110" s="2794"/>
      <c r="AS110" s="2794"/>
      <c r="AT110" s="2794"/>
      <c r="BX110" s="2"/>
      <c r="BZ110" s="3"/>
      <c r="CG110" s="40"/>
      <c r="CH110" s="40"/>
      <c r="CI110" s="40"/>
      <c r="CJ110" s="40"/>
    </row>
    <row r="111" spans="1:104" ht="16.350000000000001" customHeight="1" x14ac:dyDescent="0.2">
      <c r="A111" s="109" t="s">
        <v>161</v>
      </c>
      <c r="B111" s="318"/>
      <c r="C111" s="349"/>
      <c r="D111" s="321"/>
      <c r="E111" s="321"/>
      <c r="F111" s="321"/>
      <c r="G111" s="321"/>
      <c r="H111" s="321"/>
      <c r="I111" s="321"/>
      <c r="J111" s="321"/>
      <c r="K111" s="321"/>
      <c r="L111" s="318"/>
      <c r="M111" s="350"/>
      <c r="N111" s="339"/>
      <c r="O111" s="335"/>
      <c r="P111" s="335"/>
      <c r="Q111" s="335"/>
      <c r="R111" s="233"/>
      <c r="S111" s="233"/>
      <c r="T111" s="233"/>
      <c r="U111" s="233"/>
      <c r="V111" s="233"/>
      <c r="W111" s="233"/>
      <c r="X111" s="233"/>
      <c r="Y111" s="233"/>
      <c r="Z111" s="2822"/>
      <c r="AA111" s="2823"/>
      <c r="AB111" s="2823"/>
      <c r="AC111" s="2823"/>
      <c r="AD111" s="2823"/>
      <c r="AE111" s="2823"/>
      <c r="AF111" s="2823"/>
      <c r="AG111" s="2823"/>
      <c r="AH111" s="2823"/>
      <c r="AI111" s="2823"/>
      <c r="AJ111" s="2823"/>
      <c r="AK111" s="2823"/>
      <c r="AL111" s="2823"/>
      <c r="AM111" s="2823"/>
      <c r="AN111" s="2823"/>
      <c r="AO111" s="2823"/>
      <c r="AP111" s="2823"/>
      <c r="AQ111" s="2823"/>
      <c r="AR111" s="2823"/>
      <c r="AS111" s="2823"/>
      <c r="AT111" s="2823"/>
      <c r="BX111" s="2"/>
      <c r="BZ111" s="3"/>
      <c r="CG111" s="40"/>
      <c r="CH111" s="40"/>
      <c r="CI111" s="40"/>
      <c r="CJ111" s="40"/>
    </row>
    <row r="112" spans="1:104" ht="16.350000000000001" customHeight="1" x14ac:dyDescent="0.2">
      <c r="A112" s="230" t="s">
        <v>162</v>
      </c>
      <c r="B112" s="351"/>
      <c r="C112" s="317"/>
      <c r="D112" s="352"/>
      <c r="E112" s="352"/>
      <c r="F112" s="352"/>
      <c r="G112" s="352"/>
      <c r="H112" s="352"/>
      <c r="I112" s="352"/>
      <c r="J112" s="352"/>
      <c r="K112" s="352"/>
      <c r="L112" s="351"/>
      <c r="M112" s="353"/>
      <c r="N112" s="2824"/>
      <c r="O112" s="335"/>
      <c r="P112" s="335"/>
      <c r="Q112" s="335"/>
      <c r="R112" s="233"/>
      <c r="S112" s="233"/>
      <c r="T112" s="233"/>
      <c r="U112" s="233"/>
      <c r="V112" s="233"/>
      <c r="W112" s="233"/>
      <c r="X112" s="233"/>
      <c r="Y112" s="233"/>
      <c r="Z112" s="2822"/>
      <c r="AA112" s="2823"/>
      <c r="AB112" s="2823"/>
      <c r="AC112" s="2823"/>
      <c r="AD112" s="2823"/>
      <c r="AE112" s="2823"/>
      <c r="AF112" s="2823"/>
      <c r="AG112" s="2823"/>
      <c r="AH112" s="2823"/>
      <c r="AI112" s="2823"/>
      <c r="AJ112" s="2823"/>
      <c r="AK112" s="2823"/>
      <c r="AL112" s="2823"/>
      <c r="AM112" s="2823"/>
      <c r="AN112" s="2823"/>
      <c r="AO112" s="2823"/>
      <c r="AP112" s="2823"/>
      <c r="AQ112" s="2823"/>
      <c r="AR112" s="2823"/>
      <c r="AS112" s="2823"/>
      <c r="AT112" s="2823"/>
      <c r="BX112" s="2"/>
      <c r="BZ112" s="3"/>
      <c r="CG112" s="40"/>
      <c r="CH112" s="40"/>
      <c r="CI112" s="40"/>
      <c r="CJ112" s="40"/>
    </row>
    <row r="113" spans="1:88" ht="31.35" customHeight="1" x14ac:dyDescent="0.2">
      <c r="A113" s="10" t="s">
        <v>163</v>
      </c>
      <c r="B113" s="1533"/>
      <c r="C113" s="1533"/>
      <c r="D113" s="1533"/>
      <c r="E113" s="1533"/>
      <c r="F113" s="1533"/>
      <c r="G113" s="1533"/>
      <c r="H113" s="1533"/>
      <c r="I113" s="1533"/>
      <c r="J113" s="1533"/>
      <c r="K113" s="1533"/>
      <c r="L113" s="1533"/>
      <c r="M113" s="1533"/>
      <c r="N113" s="1533"/>
      <c r="O113" s="1533"/>
      <c r="P113" s="1533"/>
      <c r="Q113" s="1533"/>
      <c r="R113" s="1533"/>
      <c r="S113" s="1533"/>
      <c r="T113" s="1533"/>
      <c r="U113" s="1533"/>
      <c r="V113" s="1533"/>
      <c r="W113" s="1533"/>
      <c r="X113" s="1533"/>
      <c r="Y113" s="1533"/>
      <c r="Z113" s="1533"/>
      <c r="AA113" s="1533"/>
      <c r="AB113" s="1533"/>
      <c r="AC113" s="1533"/>
      <c r="AD113" s="1533"/>
      <c r="AE113" s="1533"/>
      <c r="AF113" s="1533"/>
      <c r="AG113" s="1533"/>
      <c r="AH113" s="1533"/>
      <c r="AI113" s="1533"/>
      <c r="AJ113" s="1533"/>
      <c r="AK113" s="1533"/>
      <c r="AL113" s="1533"/>
      <c r="AM113" s="1533"/>
      <c r="AN113" s="1533"/>
      <c r="AO113" s="2825"/>
      <c r="AP113" s="2825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CG113" s="40"/>
      <c r="CH113" s="40"/>
      <c r="CI113" s="40"/>
      <c r="CJ113" s="40"/>
    </row>
    <row r="114" spans="1:88" ht="16.350000000000001" customHeight="1" x14ac:dyDescent="0.2">
      <c r="A114" s="3087" t="s">
        <v>164</v>
      </c>
      <c r="B114" s="2890" t="s">
        <v>4</v>
      </c>
      <c r="C114" s="2891"/>
      <c r="D114" s="2892"/>
      <c r="E114" s="3841" t="s">
        <v>5</v>
      </c>
      <c r="F114" s="3842"/>
      <c r="G114" s="3842"/>
      <c r="H114" s="3842"/>
      <c r="I114" s="3842"/>
      <c r="J114" s="3842"/>
      <c r="K114" s="3842"/>
      <c r="L114" s="3842"/>
      <c r="M114" s="3842"/>
      <c r="N114" s="3842"/>
      <c r="O114" s="3842"/>
      <c r="P114" s="3842"/>
      <c r="Q114" s="3842"/>
      <c r="R114" s="3842"/>
      <c r="S114" s="3842"/>
      <c r="T114" s="3842"/>
      <c r="U114" s="3842"/>
      <c r="V114" s="3842"/>
      <c r="W114" s="3842"/>
      <c r="X114" s="3842"/>
      <c r="Y114" s="3842"/>
      <c r="Z114" s="3842"/>
      <c r="AA114" s="3842"/>
      <c r="AB114" s="3842"/>
      <c r="AC114" s="3842"/>
      <c r="AD114" s="3842"/>
      <c r="AE114" s="3842"/>
      <c r="AF114" s="3842"/>
      <c r="AG114" s="3842"/>
      <c r="AH114" s="3842"/>
      <c r="AI114" s="3842"/>
      <c r="AJ114" s="3842"/>
      <c r="AK114" s="3842"/>
      <c r="AL114" s="3842"/>
      <c r="AM114" s="3842"/>
      <c r="AN114" s="3843"/>
      <c r="AO114" s="2892" t="s">
        <v>6</v>
      </c>
      <c r="AP114" s="2871" t="s">
        <v>165</v>
      </c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CG114" s="40"/>
      <c r="CH114" s="40"/>
      <c r="CI114" s="40"/>
      <c r="CJ114" s="40"/>
    </row>
    <row r="115" spans="1:88" ht="16.350000000000001" customHeight="1" x14ac:dyDescent="0.2">
      <c r="A115" s="2888"/>
      <c r="B115" s="3829"/>
      <c r="C115" s="2993"/>
      <c r="D115" s="3830"/>
      <c r="E115" s="3841" t="s">
        <v>11</v>
      </c>
      <c r="F115" s="3845"/>
      <c r="G115" s="3841" t="s">
        <v>12</v>
      </c>
      <c r="H115" s="3845"/>
      <c r="I115" s="3841" t="s">
        <v>13</v>
      </c>
      <c r="J115" s="3845"/>
      <c r="K115" s="3841" t="s">
        <v>14</v>
      </c>
      <c r="L115" s="3845"/>
      <c r="M115" s="3841" t="s">
        <v>15</v>
      </c>
      <c r="N115" s="3845"/>
      <c r="O115" s="3841" t="s">
        <v>16</v>
      </c>
      <c r="P115" s="3845"/>
      <c r="Q115" s="3842" t="s">
        <v>17</v>
      </c>
      <c r="R115" s="3845"/>
      <c r="S115" s="3841" t="s">
        <v>18</v>
      </c>
      <c r="T115" s="3845"/>
      <c r="U115" s="3841" t="s">
        <v>19</v>
      </c>
      <c r="V115" s="3845"/>
      <c r="W115" s="3841" t="s">
        <v>20</v>
      </c>
      <c r="X115" s="3845"/>
      <c r="Y115" s="3841" t="s">
        <v>21</v>
      </c>
      <c r="Z115" s="3845"/>
      <c r="AA115" s="3841" t="s">
        <v>22</v>
      </c>
      <c r="AB115" s="3845"/>
      <c r="AC115" s="3841" t="s">
        <v>23</v>
      </c>
      <c r="AD115" s="3845"/>
      <c r="AE115" s="3841" t="s">
        <v>24</v>
      </c>
      <c r="AF115" s="3845"/>
      <c r="AG115" s="3841" t="s">
        <v>25</v>
      </c>
      <c r="AH115" s="3845"/>
      <c r="AI115" s="3841" t="s">
        <v>26</v>
      </c>
      <c r="AJ115" s="3845"/>
      <c r="AK115" s="3841" t="s">
        <v>27</v>
      </c>
      <c r="AL115" s="3845"/>
      <c r="AM115" s="3842" t="s">
        <v>28</v>
      </c>
      <c r="AN115" s="3843"/>
      <c r="AO115" s="2892"/>
      <c r="AP115" s="2871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CG115" s="40"/>
      <c r="CH115" s="40"/>
      <c r="CI115" s="40"/>
      <c r="CJ115" s="40"/>
    </row>
    <row r="116" spans="1:88" ht="16.350000000000001" customHeight="1" x14ac:dyDescent="0.2">
      <c r="A116" s="3828"/>
      <c r="B116" s="2826" t="s">
        <v>29</v>
      </c>
      <c r="C116" s="2827" t="s">
        <v>30</v>
      </c>
      <c r="D116" s="2828" t="s">
        <v>31</v>
      </c>
      <c r="E116" s="2829" t="s">
        <v>30</v>
      </c>
      <c r="F116" s="2830" t="s">
        <v>31</v>
      </c>
      <c r="G116" s="2829" t="s">
        <v>30</v>
      </c>
      <c r="H116" s="2830" t="s">
        <v>31</v>
      </c>
      <c r="I116" s="2829" t="s">
        <v>30</v>
      </c>
      <c r="J116" s="2830" t="s">
        <v>31</v>
      </c>
      <c r="K116" s="2829" t="s">
        <v>30</v>
      </c>
      <c r="L116" s="2830" t="s">
        <v>31</v>
      </c>
      <c r="M116" s="2829" t="s">
        <v>30</v>
      </c>
      <c r="N116" s="2830" t="s">
        <v>31</v>
      </c>
      <c r="O116" s="2829" t="s">
        <v>30</v>
      </c>
      <c r="P116" s="2830" t="s">
        <v>31</v>
      </c>
      <c r="Q116" s="2829" t="s">
        <v>30</v>
      </c>
      <c r="R116" s="2830" t="s">
        <v>31</v>
      </c>
      <c r="S116" s="2829" t="s">
        <v>30</v>
      </c>
      <c r="T116" s="2830" t="s">
        <v>31</v>
      </c>
      <c r="U116" s="2829" t="s">
        <v>30</v>
      </c>
      <c r="V116" s="2830" t="s">
        <v>31</v>
      </c>
      <c r="W116" s="2829" t="s">
        <v>30</v>
      </c>
      <c r="X116" s="2830" t="s">
        <v>31</v>
      </c>
      <c r="Y116" s="2829" t="s">
        <v>30</v>
      </c>
      <c r="Z116" s="2830" t="s">
        <v>31</v>
      </c>
      <c r="AA116" s="2829" t="s">
        <v>30</v>
      </c>
      <c r="AB116" s="2830" t="s">
        <v>31</v>
      </c>
      <c r="AC116" s="2829" t="s">
        <v>30</v>
      </c>
      <c r="AD116" s="2830" t="s">
        <v>31</v>
      </c>
      <c r="AE116" s="2829" t="s">
        <v>30</v>
      </c>
      <c r="AF116" s="2830" t="s">
        <v>31</v>
      </c>
      <c r="AG116" s="2829" t="s">
        <v>30</v>
      </c>
      <c r="AH116" s="2830" t="s">
        <v>31</v>
      </c>
      <c r="AI116" s="2829" t="s">
        <v>30</v>
      </c>
      <c r="AJ116" s="2830" t="s">
        <v>31</v>
      </c>
      <c r="AK116" s="2829" t="s">
        <v>30</v>
      </c>
      <c r="AL116" s="2830" t="s">
        <v>31</v>
      </c>
      <c r="AM116" s="2829" t="s">
        <v>30</v>
      </c>
      <c r="AN116" s="2831" t="s">
        <v>31</v>
      </c>
      <c r="AO116" s="3830"/>
      <c r="AP116" s="3844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CG116" s="40"/>
      <c r="CH116" s="40"/>
      <c r="CI116" s="40"/>
      <c r="CJ116" s="40"/>
    </row>
    <row r="117" spans="1:88" ht="16.350000000000001" customHeight="1" x14ac:dyDescent="0.2">
      <c r="A117" s="358" t="s">
        <v>166</v>
      </c>
      <c r="B117" s="109">
        <f>SUM(C117:D117)</f>
        <v>0</v>
      </c>
      <c r="C117" s="359">
        <f>SUM(E117+G117+I117+K117+M117+O117+Q117+S117+U117+W117+Y117+AA117+AC117+AE117+AG117+AI117+AK117+AM117)</f>
        <v>0</v>
      </c>
      <c r="D117" s="360">
        <f>SUM(F117+H117+J117+L117+N117+P117+R117+T117+V117+X117+Z117+AB117+AD117+AF117+AH117+AJ117+AL117+AN117)</f>
        <v>0</v>
      </c>
      <c r="E117" s="65"/>
      <c r="F117" s="190"/>
      <c r="G117" s="65"/>
      <c r="H117" s="361"/>
      <c r="I117" s="65"/>
      <c r="J117" s="361"/>
      <c r="K117" s="65"/>
      <c r="L117" s="361"/>
      <c r="M117" s="65"/>
      <c r="N117" s="361"/>
      <c r="O117" s="65"/>
      <c r="P117" s="361"/>
      <c r="Q117" s="362"/>
      <c r="R117" s="361"/>
      <c r="S117" s="65"/>
      <c r="T117" s="361"/>
      <c r="U117" s="65"/>
      <c r="V117" s="361"/>
      <c r="W117" s="65"/>
      <c r="X117" s="361"/>
      <c r="Y117" s="65"/>
      <c r="Z117" s="361"/>
      <c r="AA117" s="65"/>
      <c r="AB117" s="361"/>
      <c r="AC117" s="65"/>
      <c r="AD117" s="361"/>
      <c r="AE117" s="65"/>
      <c r="AF117" s="361"/>
      <c r="AG117" s="65"/>
      <c r="AH117" s="361"/>
      <c r="AI117" s="65"/>
      <c r="AJ117" s="361"/>
      <c r="AK117" s="65"/>
      <c r="AL117" s="361"/>
      <c r="AM117" s="363"/>
      <c r="AN117" s="364"/>
      <c r="AO117" s="112"/>
      <c r="AP117" s="112"/>
      <c r="AQ117" s="162"/>
      <c r="AR117" s="38"/>
      <c r="AS117" s="38"/>
      <c r="AT117" s="38"/>
      <c r="AU117" s="38"/>
      <c r="AV117" s="38"/>
      <c r="AW117" s="38"/>
      <c r="AX117" s="38"/>
      <c r="AY117" s="38"/>
      <c r="AZ117" s="38"/>
      <c r="BA117" s="38"/>
      <c r="BB117" s="38"/>
      <c r="BC117" s="8"/>
      <c r="BD117" s="8"/>
      <c r="BE117" s="8"/>
      <c r="BF117" s="8"/>
      <c r="CA117" s="39"/>
      <c r="CB117" s="39"/>
      <c r="CC117" s="39"/>
      <c r="CG117" s="40">
        <v>0</v>
      </c>
      <c r="CH117" s="40">
        <v>0</v>
      </c>
      <c r="CI117" s="40">
        <v>0</v>
      </c>
      <c r="CJ117" s="40"/>
    </row>
    <row r="118" spans="1:88" ht="16.350000000000001" customHeight="1" x14ac:dyDescent="0.2">
      <c r="A118" s="358" t="s">
        <v>167</v>
      </c>
      <c r="B118" s="109">
        <f>SUM(C118:D118)</f>
        <v>0</v>
      </c>
      <c r="C118" s="359">
        <f t="shared" ref="C118:D119" si="12">SUM(E118+G118+I118+K118+M118+O118+Q118+S118+U118+W118+Y118+AA118+AC118+AE118+AG118+AI118+AK118+AM118)</f>
        <v>0</v>
      </c>
      <c r="D118" s="360">
        <f t="shared" si="12"/>
        <v>0</v>
      </c>
      <c r="E118" s="45"/>
      <c r="F118" s="46"/>
      <c r="G118" s="45"/>
      <c r="H118" s="47"/>
      <c r="I118" s="45"/>
      <c r="J118" s="47"/>
      <c r="K118" s="45"/>
      <c r="L118" s="47"/>
      <c r="M118" s="45"/>
      <c r="N118" s="47"/>
      <c r="O118" s="45"/>
      <c r="P118" s="47"/>
      <c r="Q118" s="110"/>
      <c r="R118" s="47"/>
      <c r="S118" s="45"/>
      <c r="T118" s="47"/>
      <c r="U118" s="45"/>
      <c r="V118" s="47"/>
      <c r="W118" s="45"/>
      <c r="X118" s="47"/>
      <c r="Y118" s="45"/>
      <c r="Z118" s="47"/>
      <c r="AA118" s="45"/>
      <c r="AB118" s="47"/>
      <c r="AC118" s="45"/>
      <c r="AD118" s="47"/>
      <c r="AE118" s="45"/>
      <c r="AF118" s="47"/>
      <c r="AG118" s="45"/>
      <c r="AH118" s="47"/>
      <c r="AI118" s="45"/>
      <c r="AJ118" s="47"/>
      <c r="AK118" s="45"/>
      <c r="AL118" s="47"/>
      <c r="AM118" s="111"/>
      <c r="AN118" s="55"/>
      <c r="AO118" s="52"/>
      <c r="AP118" s="52"/>
      <c r="AQ118" s="162"/>
      <c r="AR118" s="38"/>
      <c r="AS118" s="38"/>
      <c r="AT118" s="38"/>
      <c r="AU118" s="38"/>
      <c r="AV118" s="38"/>
      <c r="AW118" s="38"/>
      <c r="AX118" s="38"/>
      <c r="AY118" s="38"/>
      <c r="AZ118" s="38"/>
      <c r="BA118" s="38"/>
      <c r="BB118" s="38"/>
      <c r="BC118" s="8"/>
      <c r="BD118" s="8"/>
      <c r="BE118" s="8"/>
      <c r="BF118" s="8"/>
      <c r="CG118" s="40">
        <v>0</v>
      </c>
      <c r="CH118" s="40">
        <v>0</v>
      </c>
      <c r="CI118" s="40">
        <v>0</v>
      </c>
      <c r="CJ118" s="40"/>
    </row>
    <row r="119" spans="1:88" ht="16.350000000000001" customHeight="1" x14ac:dyDescent="0.2">
      <c r="A119" s="2832" t="s">
        <v>168</v>
      </c>
      <c r="B119" s="230">
        <f>SUM(C119:D119)</f>
        <v>0</v>
      </c>
      <c r="C119" s="366">
        <f t="shared" si="12"/>
        <v>0</v>
      </c>
      <c r="D119" s="367">
        <f t="shared" si="12"/>
        <v>0</v>
      </c>
      <c r="E119" s="88"/>
      <c r="F119" s="89"/>
      <c r="G119" s="88"/>
      <c r="H119" s="87"/>
      <c r="I119" s="88"/>
      <c r="J119" s="87"/>
      <c r="K119" s="88"/>
      <c r="L119" s="87"/>
      <c r="M119" s="88"/>
      <c r="N119" s="87"/>
      <c r="O119" s="88"/>
      <c r="P119" s="87"/>
      <c r="Q119" s="126"/>
      <c r="R119" s="87"/>
      <c r="S119" s="88"/>
      <c r="T119" s="87"/>
      <c r="U119" s="88"/>
      <c r="V119" s="87"/>
      <c r="W119" s="88"/>
      <c r="X119" s="87"/>
      <c r="Y119" s="88"/>
      <c r="Z119" s="87"/>
      <c r="AA119" s="88"/>
      <c r="AB119" s="87"/>
      <c r="AC119" s="88"/>
      <c r="AD119" s="87"/>
      <c r="AE119" s="88"/>
      <c r="AF119" s="87"/>
      <c r="AG119" s="88"/>
      <c r="AH119" s="87"/>
      <c r="AI119" s="88"/>
      <c r="AJ119" s="87"/>
      <c r="AK119" s="88"/>
      <c r="AL119" s="87"/>
      <c r="AM119" s="127"/>
      <c r="AN119" s="92"/>
      <c r="AO119" s="94"/>
      <c r="AP119" s="94"/>
      <c r="AQ119" s="162"/>
      <c r="AR119" s="38"/>
      <c r="AS119" s="38"/>
      <c r="AT119" s="38"/>
      <c r="AU119" s="38"/>
      <c r="AV119" s="38"/>
      <c r="AW119" s="38"/>
      <c r="AX119" s="38"/>
      <c r="AY119" s="38"/>
      <c r="AZ119" s="38"/>
      <c r="BA119" s="38"/>
      <c r="BB119" s="38"/>
      <c r="BC119" s="8"/>
      <c r="BD119" s="8"/>
      <c r="BE119" s="8"/>
      <c r="BF119" s="8"/>
      <c r="CG119" s="40">
        <v>0</v>
      </c>
      <c r="CH119" s="40">
        <v>0</v>
      </c>
      <c r="CI119" s="40">
        <v>0</v>
      </c>
      <c r="CJ119" s="40"/>
    </row>
    <row r="120" spans="1:88" ht="31.35" customHeight="1" x14ac:dyDescent="0.2">
      <c r="A120" s="9" t="s">
        <v>169</v>
      </c>
      <c r="B120" s="368"/>
      <c r="C120" s="368"/>
      <c r="D120" s="6"/>
      <c r="E120" s="368"/>
      <c r="F120" s="6"/>
      <c r="G120" s="6"/>
      <c r="H120" s="6"/>
      <c r="I120" s="6"/>
      <c r="J120" s="6"/>
      <c r="K120" s="6"/>
      <c r="L120" s="369"/>
      <c r="M120" s="369"/>
      <c r="N120" s="369"/>
      <c r="O120" s="369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CG120" s="40"/>
      <c r="CH120" s="40"/>
      <c r="CI120" s="40"/>
      <c r="CJ120" s="40"/>
    </row>
    <row r="121" spans="1:88" ht="16.350000000000001" customHeight="1" x14ac:dyDescent="0.2">
      <c r="A121" s="3835" t="s">
        <v>170</v>
      </c>
      <c r="B121" s="3179"/>
      <c r="C121" s="3835" t="s">
        <v>32</v>
      </c>
      <c r="D121" s="3195"/>
      <c r="E121" s="3179"/>
      <c r="F121" s="3831" t="s">
        <v>171</v>
      </c>
      <c r="G121" s="3838"/>
      <c r="H121" s="3838"/>
      <c r="I121" s="3838"/>
      <c r="J121" s="3838"/>
      <c r="K121" s="3838"/>
      <c r="L121" s="3838"/>
      <c r="M121" s="3838"/>
      <c r="N121" s="3838"/>
      <c r="O121" s="3832"/>
      <c r="P121" s="3191" t="s">
        <v>7</v>
      </c>
      <c r="Q121" s="3179" t="s">
        <v>8</v>
      </c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CG121" s="40"/>
      <c r="CH121" s="40"/>
      <c r="CI121" s="40"/>
      <c r="CJ121" s="40"/>
    </row>
    <row r="122" spans="1:88" ht="24" customHeight="1" x14ac:dyDescent="0.2">
      <c r="A122" s="2907"/>
      <c r="B122" s="2883"/>
      <c r="C122" s="3836"/>
      <c r="D122" s="3008"/>
      <c r="E122" s="3837"/>
      <c r="F122" s="3831" t="s">
        <v>172</v>
      </c>
      <c r="G122" s="3840"/>
      <c r="H122" s="3831" t="s">
        <v>173</v>
      </c>
      <c r="I122" s="3840"/>
      <c r="J122" s="3823" t="s">
        <v>174</v>
      </c>
      <c r="K122" s="3824"/>
      <c r="L122" s="3823" t="s">
        <v>175</v>
      </c>
      <c r="M122" s="3824"/>
      <c r="N122" s="3831" t="s">
        <v>176</v>
      </c>
      <c r="O122" s="3832"/>
      <c r="P122" s="2904"/>
      <c r="Q122" s="2883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CG122" s="40"/>
      <c r="CH122" s="40"/>
      <c r="CI122" s="40"/>
      <c r="CJ122" s="40"/>
    </row>
    <row r="123" spans="1:88" ht="22.5" customHeight="1" x14ac:dyDescent="0.2">
      <c r="A123" s="3836"/>
      <c r="B123" s="3837"/>
      <c r="C123" s="2834" t="s">
        <v>29</v>
      </c>
      <c r="D123" s="2835" t="s">
        <v>30</v>
      </c>
      <c r="E123" s="2836" t="s">
        <v>31</v>
      </c>
      <c r="F123" s="2834" t="s">
        <v>30</v>
      </c>
      <c r="G123" s="2836" t="s">
        <v>31</v>
      </c>
      <c r="H123" s="2834" t="s">
        <v>30</v>
      </c>
      <c r="I123" s="2836" t="s">
        <v>31</v>
      </c>
      <c r="J123" s="2834" t="s">
        <v>30</v>
      </c>
      <c r="K123" s="2836" t="s">
        <v>31</v>
      </c>
      <c r="L123" s="2834" t="s">
        <v>30</v>
      </c>
      <c r="M123" s="2836" t="s">
        <v>31</v>
      </c>
      <c r="N123" s="2834" t="s">
        <v>30</v>
      </c>
      <c r="O123" s="2837" t="s">
        <v>31</v>
      </c>
      <c r="P123" s="3839"/>
      <c r="Q123" s="3837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CG123" s="40"/>
      <c r="CH123" s="40"/>
      <c r="CI123" s="40"/>
      <c r="CJ123" s="40"/>
    </row>
    <row r="124" spans="1:88" ht="16.350000000000001" customHeight="1" x14ac:dyDescent="0.2">
      <c r="A124" s="3815" t="s">
        <v>177</v>
      </c>
      <c r="B124" s="2838" t="s">
        <v>178</v>
      </c>
      <c r="C124" s="2839">
        <f t="shared" ref="C124:C130" si="13">SUM(D124:E124)</f>
        <v>0</v>
      </c>
      <c r="D124" s="2840">
        <f>SUM(F124+H124+J124+L124+N124)</f>
        <v>0</v>
      </c>
      <c r="E124" s="377">
        <f>SUM(G124+I124+K124+M124+O124)</f>
        <v>0</v>
      </c>
      <c r="F124" s="2841"/>
      <c r="G124" s="2842"/>
      <c r="H124" s="2841"/>
      <c r="I124" s="2842"/>
      <c r="J124" s="2841"/>
      <c r="K124" s="2842"/>
      <c r="L124" s="2841"/>
      <c r="M124" s="2842"/>
      <c r="N124" s="2841"/>
      <c r="O124" s="2843"/>
      <c r="P124" s="2844"/>
      <c r="Q124" s="2842"/>
      <c r="R124" s="3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CG124" s="40">
        <v>0</v>
      </c>
      <c r="CH124" s="40">
        <v>0</v>
      </c>
      <c r="CI124" s="40">
        <v>0</v>
      </c>
      <c r="CJ124" s="40">
        <v>0</v>
      </c>
    </row>
    <row r="125" spans="1:88" ht="16.350000000000001" customHeight="1" x14ac:dyDescent="0.2">
      <c r="A125" s="2890"/>
      <c r="B125" s="382" t="s">
        <v>179</v>
      </c>
      <c r="C125" s="383">
        <f>SUM(D125:E125)</f>
        <v>0</v>
      </c>
      <c r="D125" s="384">
        <f t="shared" ref="D125:E130" si="14">SUM(F125+H125+J125+L125+N125)</f>
        <v>0</v>
      </c>
      <c r="E125" s="385">
        <f t="shared" si="14"/>
        <v>0</v>
      </c>
      <c r="F125" s="2845"/>
      <c r="G125" s="2846"/>
      <c r="H125" s="2845"/>
      <c r="I125" s="2846"/>
      <c r="J125" s="2845"/>
      <c r="K125" s="2846"/>
      <c r="L125" s="2845"/>
      <c r="M125" s="2846"/>
      <c r="N125" s="2845"/>
      <c r="O125" s="2847"/>
      <c r="P125" s="2848"/>
      <c r="Q125" s="2846"/>
      <c r="R125" s="3"/>
      <c r="CG125" s="40"/>
      <c r="CH125" s="40"/>
      <c r="CI125" s="40"/>
      <c r="CJ125" s="40"/>
    </row>
    <row r="126" spans="1:88" ht="30.75" customHeight="1" thickBot="1" x14ac:dyDescent="0.3">
      <c r="A126" s="2898"/>
      <c r="B126" s="390" t="s">
        <v>180</v>
      </c>
      <c r="C126" s="391">
        <f t="shared" si="13"/>
        <v>0</v>
      </c>
      <c r="D126" s="392">
        <f>SUM(F126+H126+J126+L126+N126)</f>
        <v>0</v>
      </c>
      <c r="E126" s="393">
        <f t="shared" si="14"/>
        <v>0</v>
      </c>
      <c r="F126" s="2849"/>
      <c r="G126" s="2850"/>
      <c r="H126" s="2849"/>
      <c r="I126" s="2850"/>
      <c r="J126" s="2849"/>
      <c r="K126" s="2850"/>
      <c r="L126" s="2849"/>
      <c r="M126" s="2850"/>
      <c r="N126" s="2849"/>
      <c r="O126" s="2851"/>
      <c r="P126" s="2852"/>
      <c r="Q126" s="2850"/>
      <c r="R126" s="3"/>
      <c r="CG126" s="40"/>
      <c r="CH126" s="40"/>
      <c r="CI126" s="40"/>
      <c r="CJ126" s="40"/>
    </row>
    <row r="127" spans="1:88" ht="16.350000000000001" customHeight="1" thickTop="1" x14ac:dyDescent="0.2">
      <c r="A127" s="2899" t="s">
        <v>181</v>
      </c>
      <c r="B127" s="26" t="s">
        <v>72</v>
      </c>
      <c r="C127" s="398">
        <f t="shared" si="13"/>
        <v>0</v>
      </c>
      <c r="D127" s="399">
        <f t="shared" si="14"/>
        <v>0</v>
      </c>
      <c r="E127" s="377">
        <f t="shared" si="14"/>
        <v>0</v>
      </c>
      <c r="F127" s="2841"/>
      <c r="G127" s="2842"/>
      <c r="H127" s="2841"/>
      <c r="I127" s="2842"/>
      <c r="J127" s="2841"/>
      <c r="K127" s="2842"/>
      <c r="L127" s="2841"/>
      <c r="M127" s="2842"/>
      <c r="N127" s="2841"/>
      <c r="O127" s="2843"/>
      <c r="P127" s="2844"/>
      <c r="Q127" s="2842"/>
      <c r="R127" s="3"/>
      <c r="CG127" s="40"/>
      <c r="CH127" s="40"/>
      <c r="CI127" s="40"/>
      <c r="CJ127" s="40"/>
    </row>
    <row r="128" spans="1:88" ht="16.350000000000001" customHeight="1" x14ac:dyDescent="0.2">
      <c r="A128" s="2871"/>
      <c r="B128" s="26" t="s">
        <v>182</v>
      </c>
      <c r="C128" s="398">
        <f t="shared" si="13"/>
        <v>0</v>
      </c>
      <c r="D128" s="399">
        <f t="shared" si="14"/>
        <v>0</v>
      </c>
      <c r="E128" s="377">
        <f t="shared" si="14"/>
        <v>0</v>
      </c>
      <c r="F128" s="2841"/>
      <c r="G128" s="2842"/>
      <c r="H128" s="2841"/>
      <c r="I128" s="2842"/>
      <c r="J128" s="2841"/>
      <c r="K128" s="2842"/>
      <c r="L128" s="2841"/>
      <c r="M128" s="2842"/>
      <c r="N128" s="2841"/>
      <c r="O128" s="2843"/>
      <c r="P128" s="2844"/>
      <c r="Q128" s="2842"/>
      <c r="R128" s="3"/>
      <c r="CG128" s="40"/>
      <c r="CH128" s="40"/>
      <c r="CI128" s="40"/>
      <c r="CJ128" s="40"/>
    </row>
    <row r="129" spans="1:88" ht="16.350000000000001" customHeight="1" x14ac:dyDescent="0.2">
      <c r="A129" s="2871"/>
      <c r="B129" s="41" t="s">
        <v>183</v>
      </c>
      <c r="C129" s="383">
        <f t="shared" si="13"/>
        <v>0</v>
      </c>
      <c r="D129" s="384">
        <f t="shared" si="14"/>
        <v>0</v>
      </c>
      <c r="E129" s="385">
        <f t="shared" si="14"/>
        <v>0</v>
      </c>
      <c r="F129" s="2845"/>
      <c r="G129" s="2846"/>
      <c r="H129" s="2845"/>
      <c r="I129" s="2846"/>
      <c r="J129" s="2845"/>
      <c r="K129" s="2846"/>
      <c r="L129" s="2845"/>
      <c r="M129" s="2846"/>
      <c r="N129" s="2845"/>
      <c r="O129" s="2847"/>
      <c r="P129" s="2848"/>
      <c r="Q129" s="2846"/>
      <c r="R129" s="3"/>
      <c r="CG129" s="40"/>
      <c r="CH129" s="40"/>
      <c r="CI129" s="40"/>
      <c r="CJ129" s="40"/>
    </row>
    <row r="130" spans="1:88" ht="16.350000000000001" customHeight="1" x14ac:dyDescent="0.2">
      <c r="A130" s="3093"/>
      <c r="B130" s="400" t="s">
        <v>109</v>
      </c>
      <c r="C130" s="401">
        <f t="shared" si="13"/>
        <v>0</v>
      </c>
      <c r="D130" s="402">
        <f t="shared" si="14"/>
        <v>0</v>
      </c>
      <c r="E130" s="403">
        <f t="shared" si="14"/>
        <v>0</v>
      </c>
      <c r="F130" s="2853"/>
      <c r="G130" s="2854"/>
      <c r="H130" s="2853"/>
      <c r="I130" s="2854"/>
      <c r="J130" s="2853"/>
      <c r="K130" s="2854"/>
      <c r="L130" s="2853"/>
      <c r="M130" s="2854"/>
      <c r="N130" s="2853"/>
      <c r="O130" s="2855"/>
      <c r="P130" s="2856"/>
      <c r="Q130" s="2854"/>
      <c r="R130" s="3"/>
      <c r="CG130" s="40"/>
      <c r="CH130" s="40"/>
      <c r="CI130" s="40"/>
      <c r="CJ130" s="40"/>
    </row>
    <row r="131" spans="1:88" ht="27" customHeight="1" x14ac:dyDescent="0.25">
      <c r="A131" s="9" t="s">
        <v>184</v>
      </c>
      <c r="B131" s="408"/>
      <c r="C131" s="408"/>
      <c r="D131" s="408"/>
      <c r="E131" s="408"/>
      <c r="F131" s="408"/>
      <c r="G131" s="408"/>
      <c r="H131" s="408"/>
      <c r="I131" s="408"/>
      <c r="J131" s="408"/>
      <c r="K131" s="408"/>
      <c r="L131" s="408"/>
      <c r="M131" s="408"/>
      <c r="N131" s="408"/>
      <c r="O131" s="408"/>
      <c r="P131" s="408"/>
      <c r="Q131" s="408"/>
      <c r="R131" s="408"/>
      <c r="S131" s="408"/>
      <c r="T131" s="408"/>
      <c r="U131" s="408"/>
      <c r="V131" s="408"/>
      <c r="W131" s="408"/>
      <c r="X131" s="408"/>
      <c r="Y131" s="408"/>
      <c r="Z131" s="408"/>
      <c r="AA131" s="408"/>
      <c r="AB131" s="408"/>
      <c r="AC131" s="408"/>
      <c r="AD131" s="408"/>
      <c r="AE131" s="408"/>
      <c r="AF131" s="408"/>
      <c r="AG131" s="408"/>
      <c r="AH131" s="408"/>
      <c r="AI131" s="408"/>
      <c r="AJ131" s="408"/>
      <c r="AK131" s="408"/>
      <c r="AL131" s="408"/>
      <c r="AM131" s="408"/>
      <c r="CG131" s="40"/>
      <c r="CH131" s="40"/>
      <c r="CI131" s="40"/>
      <c r="CJ131" s="40"/>
    </row>
    <row r="132" spans="1:88" ht="16.5" customHeight="1" x14ac:dyDescent="0.2">
      <c r="A132" s="3189" t="s">
        <v>49</v>
      </c>
      <c r="B132" s="3189" t="s">
        <v>185</v>
      </c>
      <c r="C132" s="3191" t="s">
        <v>29</v>
      </c>
      <c r="D132" s="3191" t="s">
        <v>30</v>
      </c>
      <c r="E132" s="3179" t="s">
        <v>31</v>
      </c>
      <c r="F132" s="3818" t="s">
        <v>186</v>
      </c>
      <c r="G132" s="3819"/>
      <c r="H132" s="3819"/>
      <c r="I132" s="3819"/>
      <c r="J132" s="3819"/>
      <c r="K132" s="3819"/>
      <c r="L132" s="3819"/>
      <c r="M132" s="3819"/>
      <c r="N132" s="3819"/>
      <c r="O132" s="3819"/>
      <c r="P132" s="3819"/>
      <c r="Q132" s="3819"/>
      <c r="R132" s="3819"/>
      <c r="S132" s="3819"/>
      <c r="T132" s="3819"/>
      <c r="U132" s="3819"/>
      <c r="V132" s="3819"/>
      <c r="W132" s="3819"/>
      <c r="X132" s="3819"/>
      <c r="Y132" s="3819"/>
      <c r="Z132" s="3819"/>
      <c r="AA132" s="3819"/>
      <c r="AB132" s="3819"/>
      <c r="AC132" s="3819"/>
      <c r="AD132" s="3819"/>
      <c r="AE132" s="3819"/>
      <c r="AF132" s="3819"/>
      <c r="AG132" s="3819"/>
      <c r="AH132" s="3819"/>
      <c r="AI132" s="3819"/>
      <c r="AJ132" s="3819"/>
      <c r="AK132" s="3819"/>
      <c r="AL132" s="3819"/>
      <c r="AM132" s="3820"/>
      <c r="AN132" s="3191" t="s">
        <v>7</v>
      </c>
      <c r="AO132" s="3179" t="s">
        <v>8</v>
      </c>
      <c r="CG132" s="40"/>
      <c r="CH132" s="40"/>
      <c r="CI132" s="40"/>
      <c r="CJ132" s="40"/>
    </row>
    <row r="133" spans="1:88" ht="15" customHeight="1" x14ac:dyDescent="0.2">
      <c r="A133" s="2901"/>
      <c r="B133" s="2901"/>
      <c r="C133" s="2904"/>
      <c r="D133" s="2904"/>
      <c r="E133" s="2883"/>
      <c r="F133" s="3823" t="s">
        <v>187</v>
      </c>
      <c r="G133" s="3826"/>
      <c r="H133" s="3823" t="s">
        <v>188</v>
      </c>
      <c r="I133" s="3826"/>
      <c r="J133" s="3823" t="s">
        <v>189</v>
      </c>
      <c r="K133" s="3826"/>
      <c r="L133" s="3823" t="s">
        <v>190</v>
      </c>
      <c r="M133" s="3826"/>
      <c r="N133" s="3823" t="s">
        <v>191</v>
      </c>
      <c r="O133" s="3826"/>
      <c r="P133" s="3823" t="s">
        <v>192</v>
      </c>
      <c r="Q133" s="3824"/>
      <c r="R133" s="3823" t="s">
        <v>193</v>
      </c>
      <c r="S133" s="3824"/>
      <c r="T133" s="3823" t="s">
        <v>194</v>
      </c>
      <c r="U133" s="3824"/>
      <c r="V133" s="3823" t="s">
        <v>195</v>
      </c>
      <c r="W133" s="3824"/>
      <c r="X133" s="3823" t="s">
        <v>196</v>
      </c>
      <c r="Y133" s="3824"/>
      <c r="Z133" s="3823" t="s">
        <v>197</v>
      </c>
      <c r="AA133" s="3824"/>
      <c r="AB133" s="3823" t="s">
        <v>198</v>
      </c>
      <c r="AC133" s="3824"/>
      <c r="AD133" s="3823" t="s">
        <v>199</v>
      </c>
      <c r="AE133" s="3824"/>
      <c r="AF133" s="3823" t="s">
        <v>200</v>
      </c>
      <c r="AG133" s="3824"/>
      <c r="AH133" s="3823" t="s">
        <v>201</v>
      </c>
      <c r="AI133" s="3824"/>
      <c r="AJ133" s="3823" t="s">
        <v>202</v>
      </c>
      <c r="AK133" s="3824"/>
      <c r="AL133" s="3823" t="s">
        <v>203</v>
      </c>
      <c r="AM133" s="3827"/>
      <c r="AN133" s="2904"/>
      <c r="AO133" s="2883"/>
      <c r="CG133" s="40"/>
      <c r="CH133" s="40"/>
      <c r="CI133" s="40"/>
      <c r="CJ133" s="40"/>
    </row>
    <row r="134" spans="1:88" ht="15.75" customHeight="1" x14ac:dyDescent="0.2">
      <c r="A134" s="3833"/>
      <c r="B134" s="3833"/>
      <c r="C134" s="3834"/>
      <c r="D134" s="3834"/>
      <c r="E134" s="3825"/>
      <c r="F134" s="2857" t="s">
        <v>204</v>
      </c>
      <c r="G134" s="2858" t="s">
        <v>31</v>
      </c>
      <c r="H134" s="2857" t="s">
        <v>204</v>
      </c>
      <c r="I134" s="2858" t="s">
        <v>31</v>
      </c>
      <c r="J134" s="2857" t="s">
        <v>204</v>
      </c>
      <c r="K134" s="2858" t="s">
        <v>31</v>
      </c>
      <c r="L134" s="2857" t="s">
        <v>204</v>
      </c>
      <c r="M134" s="2858" t="s">
        <v>31</v>
      </c>
      <c r="N134" s="2857" t="s">
        <v>204</v>
      </c>
      <c r="O134" s="2858" t="s">
        <v>31</v>
      </c>
      <c r="P134" s="2857" t="s">
        <v>204</v>
      </c>
      <c r="Q134" s="2858" t="s">
        <v>31</v>
      </c>
      <c r="R134" s="2857" t="s">
        <v>204</v>
      </c>
      <c r="S134" s="2858" t="s">
        <v>31</v>
      </c>
      <c r="T134" s="2857" t="s">
        <v>204</v>
      </c>
      <c r="U134" s="2858" t="s">
        <v>31</v>
      </c>
      <c r="V134" s="2857" t="s">
        <v>204</v>
      </c>
      <c r="W134" s="2858" t="s">
        <v>31</v>
      </c>
      <c r="X134" s="2857" t="s">
        <v>204</v>
      </c>
      <c r="Y134" s="2858" t="s">
        <v>31</v>
      </c>
      <c r="Z134" s="2857" t="s">
        <v>204</v>
      </c>
      <c r="AA134" s="2858" t="s">
        <v>31</v>
      </c>
      <c r="AB134" s="2857" t="s">
        <v>204</v>
      </c>
      <c r="AC134" s="2858" t="s">
        <v>31</v>
      </c>
      <c r="AD134" s="2857" t="s">
        <v>204</v>
      </c>
      <c r="AE134" s="2858" t="s">
        <v>31</v>
      </c>
      <c r="AF134" s="2857" t="s">
        <v>204</v>
      </c>
      <c r="AG134" s="2858" t="s">
        <v>31</v>
      </c>
      <c r="AH134" s="2857" t="s">
        <v>204</v>
      </c>
      <c r="AI134" s="2858" t="s">
        <v>31</v>
      </c>
      <c r="AJ134" s="2857" t="s">
        <v>204</v>
      </c>
      <c r="AK134" s="2858" t="s">
        <v>31</v>
      </c>
      <c r="AL134" s="2857" t="s">
        <v>204</v>
      </c>
      <c r="AM134" s="2859" t="s">
        <v>31</v>
      </c>
      <c r="AN134" s="3834"/>
      <c r="AO134" s="3825"/>
      <c r="CG134" s="40"/>
      <c r="CH134" s="40"/>
      <c r="CI134" s="40"/>
      <c r="CJ134" s="40"/>
    </row>
    <row r="135" spans="1:88" x14ac:dyDescent="0.2">
      <c r="A135" s="3815" t="s">
        <v>72</v>
      </c>
      <c r="B135" s="2860" t="s">
        <v>205</v>
      </c>
      <c r="C135" s="2839">
        <f>SUM(D135:E135)</f>
        <v>0</v>
      </c>
      <c r="D135" s="2840">
        <f>+F135+H135+J135+L135+N135+P135+R135+T135+V135+X135+Z135+AB135+AD135+AF135+AH135+AJ135+AL135</f>
        <v>0</v>
      </c>
      <c r="E135" s="2861">
        <f>+G135+I135+K135+M135+O135+Q135+S135+U135+W135+Y135+AA135+AC135+AE135+AG135+AI135+AK135+AM135</f>
        <v>0</v>
      </c>
      <c r="F135" s="2862"/>
      <c r="G135" s="2863"/>
      <c r="H135" s="2862"/>
      <c r="I135" s="2863"/>
      <c r="J135" s="2862"/>
      <c r="K135" s="2863"/>
      <c r="L135" s="2862"/>
      <c r="M135" s="2863"/>
      <c r="N135" s="2862"/>
      <c r="O135" s="2863"/>
      <c r="P135" s="2862"/>
      <c r="Q135" s="2863"/>
      <c r="R135" s="2862"/>
      <c r="S135" s="2863"/>
      <c r="T135" s="2862"/>
      <c r="U135" s="2863"/>
      <c r="V135" s="2862"/>
      <c r="W135" s="2863"/>
      <c r="X135" s="2862"/>
      <c r="Y135" s="2863"/>
      <c r="Z135" s="2862"/>
      <c r="AA135" s="2863"/>
      <c r="AB135" s="2862"/>
      <c r="AC135" s="2863"/>
      <c r="AD135" s="2862"/>
      <c r="AE135" s="2863"/>
      <c r="AF135" s="2862"/>
      <c r="AG135" s="2863"/>
      <c r="AH135" s="2862"/>
      <c r="AI135" s="2863"/>
      <c r="AJ135" s="2862"/>
      <c r="AK135" s="2863"/>
      <c r="AL135" s="2862"/>
      <c r="AM135" s="2864"/>
      <c r="AN135" s="2865"/>
      <c r="AO135" s="2863"/>
      <c r="AP135" s="3"/>
      <c r="CG135" s="5">
        <v>0</v>
      </c>
      <c r="CH135" s="5">
        <v>0</v>
      </c>
      <c r="CI135" s="5">
        <v>0</v>
      </c>
      <c r="CJ135" s="5">
        <v>0</v>
      </c>
    </row>
    <row r="136" spans="1:88" x14ac:dyDescent="0.2">
      <c r="A136" s="2871"/>
      <c r="B136" s="109" t="s">
        <v>206</v>
      </c>
      <c r="C136" s="383">
        <f>SUM(D136:E136)</f>
        <v>0</v>
      </c>
      <c r="D136" s="384">
        <f t="shared" ref="D136:E148" si="15">+F136+H136+J136+L136+N136+P136+R136+T136+V136+X136+Z136+AB136+AD136+AF136+AH136+AJ136+AL136</f>
        <v>0</v>
      </c>
      <c r="E136" s="358">
        <f t="shared" si="15"/>
        <v>0</v>
      </c>
      <c r="F136" s="65"/>
      <c r="G136" s="190"/>
      <c r="H136" s="65"/>
      <c r="I136" s="190"/>
      <c r="J136" s="65"/>
      <c r="K136" s="190"/>
      <c r="L136" s="65"/>
      <c r="M136" s="190"/>
      <c r="N136" s="65"/>
      <c r="O136" s="190"/>
      <c r="P136" s="65"/>
      <c r="Q136" s="190"/>
      <c r="R136" s="65"/>
      <c r="S136" s="190"/>
      <c r="T136" s="65"/>
      <c r="U136" s="190"/>
      <c r="V136" s="65"/>
      <c r="W136" s="190"/>
      <c r="X136" s="65"/>
      <c r="Y136" s="190"/>
      <c r="Z136" s="65"/>
      <c r="AA136" s="190"/>
      <c r="AB136" s="65"/>
      <c r="AC136" s="190"/>
      <c r="AD136" s="65"/>
      <c r="AE136" s="190"/>
      <c r="AF136" s="65"/>
      <c r="AG136" s="190"/>
      <c r="AH136" s="65"/>
      <c r="AI136" s="190"/>
      <c r="AJ136" s="65"/>
      <c r="AK136" s="190"/>
      <c r="AL136" s="65"/>
      <c r="AM136" s="414"/>
      <c r="AN136" s="362"/>
      <c r="AO136" s="190"/>
      <c r="AP136" s="3"/>
    </row>
    <row r="137" spans="1:88" x14ac:dyDescent="0.2">
      <c r="A137" s="2871"/>
      <c r="B137" s="109" t="s">
        <v>207</v>
      </c>
      <c r="C137" s="383">
        <f t="shared" ref="C137:C148" si="16">SUM(D137:E137)</f>
        <v>0</v>
      </c>
      <c r="D137" s="384">
        <f t="shared" si="15"/>
        <v>0</v>
      </c>
      <c r="E137" s="358">
        <f t="shared" si="15"/>
        <v>0</v>
      </c>
      <c r="F137" s="45"/>
      <c r="G137" s="46"/>
      <c r="H137" s="45"/>
      <c r="I137" s="46"/>
      <c r="J137" s="45"/>
      <c r="K137" s="46"/>
      <c r="L137" s="45"/>
      <c r="M137" s="46"/>
      <c r="N137" s="45"/>
      <c r="O137" s="46"/>
      <c r="P137" s="45"/>
      <c r="Q137" s="46"/>
      <c r="R137" s="45"/>
      <c r="S137" s="46"/>
      <c r="T137" s="45"/>
      <c r="U137" s="46"/>
      <c r="V137" s="45"/>
      <c r="W137" s="46"/>
      <c r="X137" s="45"/>
      <c r="Y137" s="46"/>
      <c r="Z137" s="45"/>
      <c r="AA137" s="46"/>
      <c r="AB137" s="45"/>
      <c r="AC137" s="46"/>
      <c r="AD137" s="45"/>
      <c r="AE137" s="46"/>
      <c r="AF137" s="45"/>
      <c r="AG137" s="46"/>
      <c r="AH137" s="45"/>
      <c r="AI137" s="46"/>
      <c r="AJ137" s="45"/>
      <c r="AK137" s="46"/>
      <c r="AL137" s="45"/>
      <c r="AM137" s="415"/>
      <c r="AN137" s="110"/>
      <c r="AO137" s="46"/>
      <c r="AP137" s="3"/>
    </row>
    <row r="138" spans="1:88" x14ac:dyDescent="0.2">
      <c r="A138" s="2871"/>
      <c r="B138" s="109" t="s">
        <v>208</v>
      </c>
      <c r="C138" s="383">
        <f t="shared" si="16"/>
        <v>0</v>
      </c>
      <c r="D138" s="384">
        <f t="shared" si="15"/>
        <v>0</v>
      </c>
      <c r="E138" s="358">
        <f t="shared" si="15"/>
        <v>0</v>
      </c>
      <c r="F138" s="45"/>
      <c r="G138" s="46"/>
      <c r="H138" s="45"/>
      <c r="I138" s="46"/>
      <c r="J138" s="45"/>
      <c r="K138" s="46"/>
      <c r="L138" s="45"/>
      <c r="M138" s="46"/>
      <c r="N138" s="45"/>
      <c r="O138" s="46"/>
      <c r="P138" s="45"/>
      <c r="Q138" s="46"/>
      <c r="R138" s="45"/>
      <c r="S138" s="46"/>
      <c r="T138" s="45"/>
      <c r="U138" s="46"/>
      <c r="V138" s="45"/>
      <c r="W138" s="46"/>
      <c r="X138" s="45"/>
      <c r="Y138" s="46"/>
      <c r="Z138" s="45"/>
      <c r="AA138" s="46"/>
      <c r="AB138" s="45"/>
      <c r="AC138" s="46"/>
      <c r="AD138" s="45"/>
      <c r="AE138" s="46"/>
      <c r="AF138" s="45"/>
      <c r="AG138" s="46"/>
      <c r="AH138" s="45"/>
      <c r="AI138" s="46"/>
      <c r="AJ138" s="45"/>
      <c r="AK138" s="46"/>
      <c r="AL138" s="45"/>
      <c r="AM138" s="415"/>
      <c r="AN138" s="110"/>
      <c r="AO138" s="46"/>
      <c r="AP138" s="3"/>
    </row>
    <row r="139" spans="1:88" x14ac:dyDescent="0.2">
      <c r="A139" s="2871"/>
      <c r="B139" s="416" t="s">
        <v>209</v>
      </c>
      <c r="C139" s="383">
        <f t="shared" si="16"/>
        <v>0</v>
      </c>
      <c r="D139" s="384">
        <f t="shared" si="15"/>
        <v>0</v>
      </c>
      <c r="E139" s="358">
        <f t="shared" si="15"/>
        <v>0</v>
      </c>
      <c r="F139" s="45"/>
      <c r="G139" s="46"/>
      <c r="H139" s="45"/>
      <c r="I139" s="46"/>
      <c r="J139" s="45"/>
      <c r="K139" s="46"/>
      <c r="L139" s="45"/>
      <c r="M139" s="46"/>
      <c r="N139" s="45"/>
      <c r="O139" s="46"/>
      <c r="P139" s="45"/>
      <c r="Q139" s="46"/>
      <c r="R139" s="45"/>
      <c r="S139" s="46"/>
      <c r="T139" s="45"/>
      <c r="U139" s="46"/>
      <c r="V139" s="45"/>
      <c r="W139" s="46"/>
      <c r="X139" s="45"/>
      <c r="Y139" s="46"/>
      <c r="Z139" s="45"/>
      <c r="AA139" s="46"/>
      <c r="AB139" s="45"/>
      <c r="AC139" s="46"/>
      <c r="AD139" s="45"/>
      <c r="AE139" s="46"/>
      <c r="AF139" s="45"/>
      <c r="AG139" s="46"/>
      <c r="AH139" s="45"/>
      <c r="AI139" s="46"/>
      <c r="AJ139" s="45"/>
      <c r="AK139" s="46"/>
      <c r="AL139" s="45"/>
      <c r="AM139" s="415"/>
      <c r="AN139" s="110"/>
      <c r="AO139" s="46"/>
      <c r="AP139" s="3"/>
    </row>
    <row r="140" spans="1:88" x14ac:dyDescent="0.2">
      <c r="A140" s="2871"/>
      <c r="B140" s="109" t="s">
        <v>210</v>
      </c>
      <c r="C140" s="383">
        <f t="shared" si="16"/>
        <v>0</v>
      </c>
      <c r="D140" s="384">
        <f t="shared" si="15"/>
        <v>0</v>
      </c>
      <c r="E140" s="358">
        <f t="shared" si="15"/>
        <v>0</v>
      </c>
      <c r="F140" s="79"/>
      <c r="G140" s="73"/>
      <c r="H140" s="79"/>
      <c r="I140" s="73"/>
      <c r="J140" s="79"/>
      <c r="K140" s="73"/>
      <c r="L140" s="79"/>
      <c r="M140" s="73"/>
      <c r="N140" s="79"/>
      <c r="O140" s="73"/>
      <c r="P140" s="79"/>
      <c r="Q140" s="73"/>
      <c r="R140" s="79"/>
      <c r="S140" s="73"/>
      <c r="T140" s="79"/>
      <c r="U140" s="73"/>
      <c r="V140" s="79"/>
      <c r="W140" s="73"/>
      <c r="X140" s="79"/>
      <c r="Y140" s="73"/>
      <c r="Z140" s="79"/>
      <c r="AA140" s="73"/>
      <c r="AB140" s="79"/>
      <c r="AC140" s="73"/>
      <c r="AD140" s="79"/>
      <c r="AE140" s="73"/>
      <c r="AF140" s="79"/>
      <c r="AG140" s="73"/>
      <c r="AH140" s="79"/>
      <c r="AI140" s="73"/>
      <c r="AJ140" s="79"/>
      <c r="AK140" s="73"/>
      <c r="AL140" s="79"/>
      <c r="AM140" s="417"/>
      <c r="AN140" s="418"/>
      <c r="AO140" s="73"/>
      <c r="AP140" s="3"/>
    </row>
    <row r="141" spans="1:88" x14ac:dyDescent="0.2">
      <c r="A141" s="2871"/>
      <c r="B141" s="109" t="s">
        <v>211</v>
      </c>
      <c r="C141" s="383">
        <f t="shared" si="16"/>
        <v>0</v>
      </c>
      <c r="D141" s="384">
        <f t="shared" si="15"/>
        <v>0</v>
      </c>
      <c r="E141" s="358">
        <f t="shared" si="15"/>
        <v>0</v>
      </c>
      <c r="F141" s="79"/>
      <c r="G141" s="73"/>
      <c r="H141" s="79"/>
      <c r="I141" s="73"/>
      <c r="J141" s="79"/>
      <c r="K141" s="73"/>
      <c r="L141" s="79"/>
      <c r="M141" s="73"/>
      <c r="N141" s="79"/>
      <c r="O141" s="73"/>
      <c r="P141" s="79"/>
      <c r="Q141" s="73"/>
      <c r="R141" s="79"/>
      <c r="S141" s="73"/>
      <c r="T141" s="79"/>
      <c r="U141" s="73"/>
      <c r="V141" s="79"/>
      <c r="W141" s="73"/>
      <c r="X141" s="79"/>
      <c r="Y141" s="73"/>
      <c r="Z141" s="79"/>
      <c r="AA141" s="73"/>
      <c r="AB141" s="79"/>
      <c r="AC141" s="73"/>
      <c r="AD141" s="79"/>
      <c r="AE141" s="73"/>
      <c r="AF141" s="79"/>
      <c r="AG141" s="73"/>
      <c r="AH141" s="79"/>
      <c r="AI141" s="73"/>
      <c r="AJ141" s="79"/>
      <c r="AK141" s="73"/>
      <c r="AL141" s="79"/>
      <c r="AM141" s="417"/>
      <c r="AN141" s="418"/>
      <c r="AO141" s="73"/>
      <c r="AP141" s="3"/>
    </row>
    <row r="142" spans="1:88" x14ac:dyDescent="0.2">
      <c r="A142" s="3093"/>
      <c r="B142" s="230" t="s">
        <v>212</v>
      </c>
      <c r="C142" s="401">
        <f t="shared" si="16"/>
        <v>0</v>
      </c>
      <c r="D142" s="402">
        <f t="shared" si="15"/>
        <v>0</v>
      </c>
      <c r="E142" s="419">
        <f t="shared" si="15"/>
        <v>0</v>
      </c>
      <c r="F142" s="88"/>
      <c r="G142" s="89"/>
      <c r="H142" s="88"/>
      <c r="I142" s="89"/>
      <c r="J142" s="88"/>
      <c r="K142" s="89"/>
      <c r="L142" s="88"/>
      <c r="M142" s="89"/>
      <c r="N142" s="88"/>
      <c r="O142" s="89"/>
      <c r="P142" s="88"/>
      <c r="Q142" s="89"/>
      <c r="R142" s="88"/>
      <c r="S142" s="89"/>
      <c r="T142" s="88"/>
      <c r="U142" s="89"/>
      <c r="V142" s="88"/>
      <c r="W142" s="89"/>
      <c r="X142" s="88"/>
      <c r="Y142" s="89"/>
      <c r="Z142" s="88"/>
      <c r="AA142" s="89"/>
      <c r="AB142" s="88"/>
      <c r="AC142" s="89"/>
      <c r="AD142" s="88"/>
      <c r="AE142" s="89"/>
      <c r="AF142" s="88"/>
      <c r="AG142" s="89"/>
      <c r="AH142" s="88"/>
      <c r="AI142" s="89"/>
      <c r="AJ142" s="88"/>
      <c r="AK142" s="89"/>
      <c r="AL142" s="88"/>
      <c r="AM142" s="420"/>
      <c r="AN142" s="126"/>
      <c r="AO142" s="89"/>
      <c r="AP142" s="3"/>
    </row>
    <row r="143" spans="1:88" x14ac:dyDescent="0.2">
      <c r="A143" s="3815" t="s">
        <v>183</v>
      </c>
      <c r="B143" s="2860" t="s">
        <v>213</v>
      </c>
      <c r="C143" s="2839">
        <f t="shared" si="16"/>
        <v>2</v>
      </c>
      <c r="D143" s="2840">
        <f t="shared" si="15"/>
        <v>1</v>
      </c>
      <c r="E143" s="2861">
        <f t="shared" si="15"/>
        <v>1</v>
      </c>
      <c r="F143" s="2862"/>
      <c r="G143" s="2863"/>
      <c r="H143" s="2862"/>
      <c r="I143" s="2863"/>
      <c r="J143" s="2862"/>
      <c r="K143" s="2863"/>
      <c r="L143" s="2862"/>
      <c r="M143" s="2863"/>
      <c r="N143" s="2862">
        <v>1</v>
      </c>
      <c r="O143" s="2863"/>
      <c r="P143" s="2862"/>
      <c r="Q143" s="2863"/>
      <c r="R143" s="2862"/>
      <c r="S143" s="2863"/>
      <c r="T143" s="2862"/>
      <c r="U143" s="2863"/>
      <c r="V143" s="2862"/>
      <c r="W143" s="2863"/>
      <c r="X143" s="2862"/>
      <c r="Y143" s="2863"/>
      <c r="Z143" s="2862"/>
      <c r="AA143" s="2863"/>
      <c r="AB143" s="2862"/>
      <c r="AC143" s="2863"/>
      <c r="AD143" s="2862"/>
      <c r="AE143" s="2863"/>
      <c r="AF143" s="2862"/>
      <c r="AG143" s="2863">
        <v>1</v>
      </c>
      <c r="AH143" s="2862"/>
      <c r="AI143" s="2863"/>
      <c r="AJ143" s="2862"/>
      <c r="AK143" s="2863"/>
      <c r="AL143" s="2862"/>
      <c r="AM143" s="2864"/>
      <c r="AN143" s="2865"/>
      <c r="AO143" s="2863"/>
      <c r="AP143" s="3"/>
    </row>
    <row r="144" spans="1:88" x14ac:dyDescent="0.2">
      <c r="A144" s="2871"/>
      <c r="B144" s="109" t="s">
        <v>207</v>
      </c>
      <c r="C144" s="383">
        <f t="shared" si="16"/>
        <v>4</v>
      </c>
      <c r="D144" s="384">
        <f t="shared" si="15"/>
        <v>2</v>
      </c>
      <c r="E144" s="358">
        <f>+G144+I144+K144+M144+O144+Q144+S144+U144+W144+Y144+AA144+AC144+AE144+AG144+AI144+AK144+AM144</f>
        <v>2</v>
      </c>
      <c r="F144" s="45"/>
      <c r="G144" s="46"/>
      <c r="H144" s="45"/>
      <c r="I144" s="46"/>
      <c r="J144" s="45"/>
      <c r="K144" s="46"/>
      <c r="L144" s="45"/>
      <c r="M144" s="46"/>
      <c r="N144" s="45"/>
      <c r="O144" s="46"/>
      <c r="P144" s="45"/>
      <c r="Q144" s="46"/>
      <c r="R144" s="45"/>
      <c r="S144" s="46"/>
      <c r="T144" s="45">
        <v>1</v>
      </c>
      <c r="U144" s="46"/>
      <c r="V144" s="45"/>
      <c r="W144" s="46">
        <v>1</v>
      </c>
      <c r="X144" s="45">
        <v>1</v>
      </c>
      <c r="Y144" s="46"/>
      <c r="Z144" s="45"/>
      <c r="AA144" s="46">
        <v>1</v>
      </c>
      <c r="AB144" s="45"/>
      <c r="AC144" s="46"/>
      <c r="AD144" s="45"/>
      <c r="AE144" s="46"/>
      <c r="AF144" s="45"/>
      <c r="AG144" s="46"/>
      <c r="AH144" s="45"/>
      <c r="AI144" s="46"/>
      <c r="AJ144" s="45"/>
      <c r="AK144" s="46"/>
      <c r="AL144" s="45"/>
      <c r="AM144" s="415"/>
      <c r="AN144" s="110"/>
      <c r="AO144" s="46"/>
      <c r="AP144" s="3"/>
    </row>
    <row r="145" spans="1:88" x14ac:dyDescent="0.2">
      <c r="A145" s="2871"/>
      <c r="B145" s="109" t="s">
        <v>208</v>
      </c>
      <c r="C145" s="383">
        <f>SUM(D145:E145)</f>
        <v>14</v>
      </c>
      <c r="D145" s="384">
        <f t="shared" si="15"/>
        <v>7</v>
      </c>
      <c r="E145" s="358">
        <f t="shared" si="15"/>
        <v>7</v>
      </c>
      <c r="F145" s="45"/>
      <c r="G145" s="46"/>
      <c r="H145" s="45">
        <v>1</v>
      </c>
      <c r="I145" s="46">
        <v>1</v>
      </c>
      <c r="J145" s="45">
        <v>2</v>
      </c>
      <c r="K145" s="46"/>
      <c r="L145" s="45"/>
      <c r="M145" s="46"/>
      <c r="N145" s="45"/>
      <c r="O145" s="46"/>
      <c r="P145" s="45"/>
      <c r="Q145" s="46">
        <v>1</v>
      </c>
      <c r="R145" s="45"/>
      <c r="S145" s="46">
        <v>3</v>
      </c>
      <c r="T145" s="45"/>
      <c r="U145" s="46">
        <v>1</v>
      </c>
      <c r="V145" s="45"/>
      <c r="W145" s="46"/>
      <c r="X145" s="45">
        <v>1</v>
      </c>
      <c r="Y145" s="46"/>
      <c r="Z145" s="45"/>
      <c r="AA145" s="46"/>
      <c r="AB145" s="45">
        <v>1</v>
      </c>
      <c r="AC145" s="46"/>
      <c r="AD145" s="45">
        <v>1</v>
      </c>
      <c r="AE145" s="46"/>
      <c r="AF145" s="45">
        <v>1</v>
      </c>
      <c r="AG145" s="46"/>
      <c r="AH145" s="45"/>
      <c r="AI145" s="46"/>
      <c r="AJ145" s="45"/>
      <c r="AK145" s="46">
        <v>1</v>
      </c>
      <c r="AL145" s="45"/>
      <c r="AM145" s="415"/>
      <c r="AN145" s="110"/>
      <c r="AO145" s="46">
        <v>1</v>
      </c>
      <c r="AP145" s="3"/>
    </row>
    <row r="146" spans="1:88" x14ac:dyDescent="0.2">
      <c r="A146" s="2871"/>
      <c r="B146" s="416" t="s">
        <v>209</v>
      </c>
      <c r="C146" s="383">
        <f t="shared" si="16"/>
        <v>0</v>
      </c>
      <c r="D146" s="384">
        <f>+F146+H146+J146+L146+N146+P146+R146+T146+V146+X146+Z146+AB146+AD146+AF146+AH146+AJ146+AL146</f>
        <v>0</v>
      </c>
      <c r="E146" s="358">
        <f t="shared" si="15"/>
        <v>0</v>
      </c>
      <c r="F146" s="45"/>
      <c r="G146" s="46"/>
      <c r="H146" s="45"/>
      <c r="I146" s="46"/>
      <c r="J146" s="45"/>
      <c r="K146" s="46"/>
      <c r="L146" s="45"/>
      <c r="M146" s="46"/>
      <c r="N146" s="45"/>
      <c r="O146" s="46"/>
      <c r="P146" s="45"/>
      <c r="Q146" s="46"/>
      <c r="R146" s="45"/>
      <c r="S146" s="46"/>
      <c r="T146" s="45"/>
      <c r="U146" s="46"/>
      <c r="V146" s="45"/>
      <c r="W146" s="46"/>
      <c r="X146" s="45"/>
      <c r="Y146" s="46"/>
      <c r="Z146" s="45"/>
      <c r="AA146" s="46"/>
      <c r="AB146" s="45"/>
      <c r="AC146" s="46"/>
      <c r="AD146" s="45"/>
      <c r="AE146" s="46"/>
      <c r="AF146" s="45"/>
      <c r="AG146" s="46"/>
      <c r="AH146" s="45"/>
      <c r="AI146" s="46"/>
      <c r="AJ146" s="45"/>
      <c r="AK146" s="46"/>
      <c r="AL146" s="45"/>
      <c r="AM146" s="415"/>
      <c r="AN146" s="110"/>
      <c r="AO146" s="46"/>
      <c r="AP146" s="3"/>
    </row>
    <row r="147" spans="1:88" x14ac:dyDescent="0.2">
      <c r="A147" s="2871"/>
      <c r="B147" s="109" t="s">
        <v>210</v>
      </c>
      <c r="C147" s="421">
        <f t="shared" si="16"/>
        <v>0</v>
      </c>
      <c r="D147" s="422">
        <f t="shared" si="15"/>
        <v>0</v>
      </c>
      <c r="E147" s="423">
        <f t="shared" si="15"/>
        <v>0</v>
      </c>
      <c r="F147" s="79"/>
      <c r="G147" s="73"/>
      <c r="H147" s="79"/>
      <c r="I147" s="73"/>
      <c r="J147" s="79"/>
      <c r="K147" s="73"/>
      <c r="L147" s="79"/>
      <c r="M147" s="73"/>
      <c r="N147" s="79"/>
      <c r="O147" s="73"/>
      <c r="P147" s="79"/>
      <c r="Q147" s="73"/>
      <c r="R147" s="79"/>
      <c r="S147" s="73"/>
      <c r="T147" s="79"/>
      <c r="U147" s="73"/>
      <c r="V147" s="79"/>
      <c r="W147" s="73"/>
      <c r="X147" s="79"/>
      <c r="Y147" s="73"/>
      <c r="Z147" s="79"/>
      <c r="AA147" s="73"/>
      <c r="AB147" s="79"/>
      <c r="AC147" s="73"/>
      <c r="AD147" s="79"/>
      <c r="AE147" s="73"/>
      <c r="AF147" s="79"/>
      <c r="AG147" s="73"/>
      <c r="AH147" s="79"/>
      <c r="AI147" s="73"/>
      <c r="AJ147" s="79"/>
      <c r="AK147" s="73"/>
      <c r="AL147" s="79"/>
      <c r="AM147" s="417"/>
      <c r="AN147" s="418"/>
      <c r="AO147" s="73"/>
      <c r="AP147" s="3"/>
    </row>
    <row r="148" spans="1:88" x14ac:dyDescent="0.2">
      <c r="A148" s="3093"/>
      <c r="B148" s="230" t="s">
        <v>212</v>
      </c>
      <c r="C148" s="401">
        <f t="shared" si="16"/>
        <v>0</v>
      </c>
      <c r="D148" s="402">
        <f t="shared" si="15"/>
        <v>0</v>
      </c>
      <c r="E148" s="419">
        <f t="shared" si="15"/>
        <v>0</v>
      </c>
      <c r="F148" s="88"/>
      <c r="G148" s="89"/>
      <c r="H148" s="88"/>
      <c r="I148" s="89"/>
      <c r="J148" s="88"/>
      <c r="K148" s="89"/>
      <c r="L148" s="88"/>
      <c r="M148" s="89"/>
      <c r="N148" s="88"/>
      <c r="O148" s="89"/>
      <c r="P148" s="88"/>
      <c r="Q148" s="89"/>
      <c r="R148" s="88"/>
      <c r="S148" s="89"/>
      <c r="T148" s="88"/>
      <c r="U148" s="89"/>
      <c r="V148" s="88"/>
      <c r="W148" s="89"/>
      <c r="X148" s="88"/>
      <c r="Y148" s="89"/>
      <c r="Z148" s="88"/>
      <c r="AA148" s="89"/>
      <c r="AB148" s="88"/>
      <c r="AC148" s="89"/>
      <c r="AD148" s="88"/>
      <c r="AE148" s="89"/>
      <c r="AF148" s="88"/>
      <c r="AG148" s="89"/>
      <c r="AH148" s="88"/>
      <c r="AI148" s="89"/>
      <c r="AJ148" s="88"/>
      <c r="AK148" s="89"/>
      <c r="AL148" s="88"/>
      <c r="AM148" s="420"/>
      <c r="AN148" s="126"/>
      <c r="AO148" s="89"/>
      <c r="AP148" s="3"/>
    </row>
    <row r="149" spans="1:88" ht="21.75" customHeight="1" x14ac:dyDescent="0.25">
      <c r="A149" s="9" t="s">
        <v>214</v>
      </c>
      <c r="B149" s="424"/>
      <c r="C149" s="424"/>
      <c r="D149" s="424"/>
      <c r="E149" s="424"/>
      <c r="F149" s="424"/>
      <c r="G149" s="424"/>
      <c r="H149" s="424"/>
      <c r="I149" s="424"/>
      <c r="J149" s="424"/>
      <c r="K149" s="424"/>
      <c r="L149" s="424"/>
      <c r="M149" s="424"/>
      <c r="N149" s="424"/>
      <c r="O149" s="424"/>
      <c r="P149" s="408"/>
    </row>
    <row r="150" spans="1:88" ht="17.25" customHeight="1" x14ac:dyDescent="0.2">
      <c r="A150" s="3815" t="s">
        <v>215</v>
      </c>
      <c r="B150" s="3816" t="s">
        <v>32</v>
      </c>
      <c r="C150" s="3818" t="s">
        <v>186</v>
      </c>
      <c r="D150" s="3819"/>
      <c r="E150" s="3819"/>
      <c r="F150" s="3819"/>
      <c r="G150" s="3819"/>
      <c r="H150" s="3819"/>
      <c r="I150" s="3819"/>
      <c r="J150" s="3819"/>
      <c r="K150" s="3819"/>
      <c r="L150" s="3819"/>
      <c r="M150" s="3819"/>
      <c r="N150" s="3819"/>
      <c r="O150" s="3819"/>
      <c r="P150" s="3819"/>
      <c r="Q150" s="3819"/>
      <c r="R150" s="3819"/>
      <c r="S150" s="3820"/>
      <c r="T150" s="3821" t="s">
        <v>7</v>
      </c>
      <c r="U150" s="3822" t="s">
        <v>8</v>
      </c>
      <c r="BX150" s="2"/>
      <c r="BY150" s="2"/>
      <c r="BZ150" s="2"/>
    </row>
    <row r="151" spans="1:88" ht="24" customHeight="1" x14ac:dyDescent="0.2">
      <c r="A151" s="3093"/>
      <c r="B151" s="3817"/>
      <c r="C151" s="2866" t="s">
        <v>216</v>
      </c>
      <c r="D151" s="2867" t="s">
        <v>217</v>
      </c>
      <c r="E151" s="2867" t="s">
        <v>218</v>
      </c>
      <c r="F151" s="2867" t="s">
        <v>69</v>
      </c>
      <c r="G151" s="2867" t="s">
        <v>219</v>
      </c>
      <c r="H151" s="2867" t="s">
        <v>220</v>
      </c>
      <c r="I151" s="2867" t="s">
        <v>221</v>
      </c>
      <c r="J151" s="2867" t="s">
        <v>222</v>
      </c>
      <c r="K151" s="2867" t="s">
        <v>223</v>
      </c>
      <c r="L151" s="2867" t="s">
        <v>224</v>
      </c>
      <c r="M151" s="2867" t="s">
        <v>225</v>
      </c>
      <c r="N151" s="2867" t="s">
        <v>226</v>
      </c>
      <c r="O151" s="2867" t="s">
        <v>227</v>
      </c>
      <c r="P151" s="2867" t="s">
        <v>228</v>
      </c>
      <c r="Q151" s="2867" t="s">
        <v>229</v>
      </c>
      <c r="R151" s="2867" t="s">
        <v>230</v>
      </c>
      <c r="S151" s="2868" t="s">
        <v>231</v>
      </c>
      <c r="T151" s="3821"/>
      <c r="U151" s="3822"/>
      <c r="BX151" s="2"/>
      <c r="BY151" s="2"/>
      <c r="BZ151" s="2"/>
    </row>
    <row r="152" spans="1:88" ht="29.25" customHeight="1" x14ac:dyDescent="0.2">
      <c r="A152" s="1995" t="s">
        <v>232</v>
      </c>
      <c r="B152" s="2869">
        <f>SUM(C152:S152)</f>
        <v>138</v>
      </c>
      <c r="C152" s="88">
        <v>0</v>
      </c>
      <c r="D152" s="145">
        <v>0</v>
      </c>
      <c r="E152" s="145">
        <v>2</v>
      </c>
      <c r="F152" s="145">
        <v>0</v>
      </c>
      <c r="G152" s="145">
        <v>2</v>
      </c>
      <c r="H152" s="145">
        <v>2</v>
      </c>
      <c r="I152" s="145">
        <v>4</v>
      </c>
      <c r="J152" s="145">
        <v>2</v>
      </c>
      <c r="K152" s="145">
        <v>4</v>
      </c>
      <c r="L152" s="145">
        <v>10</v>
      </c>
      <c r="M152" s="145">
        <v>9</v>
      </c>
      <c r="N152" s="145">
        <v>8</v>
      </c>
      <c r="O152" s="145">
        <v>20</v>
      </c>
      <c r="P152" s="145">
        <v>20</v>
      </c>
      <c r="Q152" s="145">
        <v>13</v>
      </c>
      <c r="R152" s="145">
        <v>21</v>
      </c>
      <c r="S152" s="420">
        <v>21</v>
      </c>
      <c r="T152" s="126">
        <v>0</v>
      </c>
      <c r="U152" s="167">
        <v>0</v>
      </c>
      <c r="V152" s="3"/>
      <c r="BX152" s="2"/>
      <c r="BY152" s="2"/>
      <c r="BZ152" s="2"/>
      <c r="CG152" s="5">
        <v>0</v>
      </c>
      <c r="CH152" s="5">
        <v>0</v>
      </c>
      <c r="CI152" s="5">
        <v>0</v>
      </c>
      <c r="CJ152" s="5">
        <v>0</v>
      </c>
    </row>
    <row r="204" spans="1:104" hidden="1" x14ac:dyDescent="0.2"/>
    <row r="205" spans="1:104" hidden="1" x14ac:dyDescent="0.2"/>
    <row r="206" spans="1:104" s="430" customFormat="1" ht="18.75" hidden="1" customHeight="1" x14ac:dyDescent="0.2">
      <c r="A206" s="430">
        <f>SUM(B12:D12,B31:B44,B48:B49,B54,B57,C82:E82,B96:B98,B106:F106,B110:B112,B117:B119,C124:C130,C83:C85,B77,B72:B73,B63:G64)</f>
        <v>68239</v>
      </c>
      <c r="B206" s="430">
        <f>SUM(CG13:CJ134)</f>
        <v>0</v>
      </c>
      <c r="BX206" s="431"/>
      <c r="BY206" s="431"/>
      <c r="BZ206" s="431"/>
      <c r="CA206" s="431"/>
      <c r="CB206" s="431"/>
      <c r="CC206" s="431"/>
      <c r="CD206" s="431"/>
      <c r="CE206" s="431"/>
      <c r="CF206" s="431"/>
      <c r="CG206" s="431"/>
      <c r="CH206" s="431"/>
      <c r="CI206" s="431"/>
      <c r="CJ206" s="431"/>
      <c r="CK206" s="431"/>
      <c r="CL206" s="431"/>
      <c r="CM206" s="431"/>
      <c r="CN206" s="431"/>
      <c r="CO206" s="431"/>
      <c r="CP206" s="431"/>
      <c r="CQ206" s="431"/>
      <c r="CR206" s="431"/>
      <c r="CS206" s="431"/>
      <c r="CT206" s="431"/>
      <c r="CU206" s="431"/>
      <c r="CV206" s="431"/>
      <c r="CW206" s="431"/>
      <c r="CX206" s="431"/>
      <c r="CY206" s="431"/>
      <c r="CZ206" s="431"/>
    </row>
    <row r="207" spans="1:104" hidden="1" x14ac:dyDescent="0.2"/>
    <row r="208" spans="1:104" hidden="1" x14ac:dyDescent="0.2"/>
  </sheetData>
  <mergeCells count="200">
    <mergeCell ref="A6:W6"/>
    <mergeCell ref="A9:A11"/>
    <mergeCell ref="B9:D10"/>
    <mergeCell ref="E9:AN9"/>
    <mergeCell ref="AO9:AO11"/>
    <mergeCell ref="AP9:AP11"/>
    <mergeCell ref="S10:T10"/>
    <mergeCell ref="U10:V10"/>
    <mergeCell ref="W10:X10"/>
    <mergeCell ref="Y10:Z10"/>
    <mergeCell ref="AQ9:AQ11"/>
    <mergeCell ref="AR9:AR11"/>
    <mergeCell ref="AS9:AS11"/>
    <mergeCell ref="E10:F10"/>
    <mergeCell ref="G10:H10"/>
    <mergeCell ref="I10:J10"/>
    <mergeCell ref="K10:L10"/>
    <mergeCell ref="M10:N10"/>
    <mergeCell ref="O10:P10"/>
    <mergeCell ref="Q10:R10"/>
    <mergeCell ref="AM10:AN10"/>
    <mergeCell ref="AA10:AB10"/>
    <mergeCell ref="AC10:AD10"/>
    <mergeCell ref="AE10:AF10"/>
    <mergeCell ref="AG10:AH10"/>
    <mergeCell ref="AI10:AJ10"/>
    <mergeCell ref="AK10:AL10"/>
    <mergeCell ref="A28:A30"/>
    <mergeCell ref="B28:D29"/>
    <mergeCell ref="E28:AN28"/>
    <mergeCell ref="AO28:AO30"/>
    <mergeCell ref="AP28:AP30"/>
    <mergeCell ref="S29:T29"/>
    <mergeCell ref="U29:V29"/>
    <mergeCell ref="W29:X29"/>
    <mergeCell ref="Y29:Z29"/>
    <mergeCell ref="AQ28:AQ30"/>
    <mergeCell ref="AR28:AR30"/>
    <mergeCell ref="AS28:AS30"/>
    <mergeCell ref="E29:F29"/>
    <mergeCell ref="G29:H29"/>
    <mergeCell ref="I29:J29"/>
    <mergeCell ref="K29:L29"/>
    <mergeCell ref="M29:N29"/>
    <mergeCell ref="O29:P29"/>
    <mergeCell ref="Q29:R29"/>
    <mergeCell ref="W51:W53"/>
    <mergeCell ref="E52:E53"/>
    <mergeCell ref="F52:F53"/>
    <mergeCell ref="G52:G53"/>
    <mergeCell ref="H52:H53"/>
    <mergeCell ref="I52:I53"/>
    <mergeCell ref="J52:J53"/>
    <mergeCell ref="AM29:AN29"/>
    <mergeCell ref="A46:A47"/>
    <mergeCell ref="B46:B47"/>
    <mergeCell ref="C46:F46"/>
    <mergeCell ref="G46:J46"/>
    <mergeCell ref="L46:R46"/>
    <mergeCell ref="AA29:AB29"/>
    <mergeCell ref="AC29:AD29"/>
    <mergeCell ref="AE29:AF29"/>
    <mergeCell ref="AG29:AH29"/>
    <mergeCell ref="AI29:AJ29"/>
    <mergeCell ref="AK29:AL29"/>
    <mergeCell ref="S52:S53"/>
    <mergeCell ref="T52:T53"/>
    <mergeCell ref="U52:U53"/>
    <mergeCell ref="V52:V53"/>
    <mergeCell ref="K52:K53"/>
    <mergeCell ref="A66:A67"/>
    <mergeCell ref="B66:C66"/>
    <mergeCell ref="D66:E66"/>
    <mergeCell ref="Q52:Q53"/>
    <mergeCell ref="R52:R53"/>
    <mergeCell ref="A51:A53"/>
    <mergeCell ref="B51:D52"/>
    <mergeCell ref="E51:V51"/>
    <mergeCell ref="A75:A76"/>
    <mergeCell ref="B75:B76"/>
    <mergeCell ref="C75:C76"/>
    <mergeCell ref="D75:D76"/>
    <mergeCell ref="L52:L53"/>
    <mergeCell ref="M52:M53"/>
    <mergeCell ref="N52:N53"/>
    <mergeCell ref="O52:O53"/>
    <mergeCell ref="P52:P53"/>
    <mergeCell ref="A61:A62"/>
    <mergeCell ref="B61:C61"/>
    <mergeCell ref="D61:E61"/>
    <mergeCell ref="F61:G61"/>
    <mergeCell ref="A78:G78"/>
    <mergeCell ref="A79:A81"/>
    <mergeCell ref="B79:B81"/>
    <mergeCell ref="C79:E80"/>
    <mergeCell ref="F79:AI79"/>
    <mergeCell ref="V80:W80"/>
    <mergeCell ref="AD80:AE80"/>
    <mergeCell ref="AF80:AG80"/>
    <mergeCell ref="AH80:AI80"/>
    <mergeCell ref="AJ79:AJ81"/>
    <mergeCell ref="AK79:AK81"/>
    <mergeCell ref="F80:G80"/>
    <mergeCell ref="H80:I80"/>
    <mergeCell ref="J80:K80"/>
    <mergeCell ref="L80:M80"/>
    <mergeCell ref="N80:O80"/>
    <mergeCell ref="P80:Q80"/>
    <mergeCell ref="R80:S80"/>
    <mergeCell ref="T80:U80"/>
    <mergeCell ref="A83:A84"/>
    <mergeCell ref="A87:A88"/>
    <mergeCell ref="B87:B88"/>
    <mergeCell ref="C87:C88"/>
    <mergeCell ref="D87:D88"/>
    <mergeCell ref="E87:E88"/>
    <mergeCell ref="X80:Y80"/>
    <mergeCell ref="Z80:AA80"/>
    <mergeCell ref="AB80:AC80"/>
    <mergeCell ref="A108:A109"/>
    <mergeCell ref="B108:B109"/>
    <mergeCell ref="C108:L108"/>
    <mergeCell ref="M108:M109"/>
    <mergeCell ref="F87:F88"/>
    <mergeCell ref="A89:F89"/>
    <mergeCell ref="A95:F95"/>
    <mergeCell ref="A99:F99"/>
    <mergeCell ref="A100:A102"/>
    <mergeCell ref="B100:E101"/>
    <mergeCell ref="F100:I101"/>
    <mergeCell ref="AO114:AO116"/>
    <mergeCell ref="AP114:AP116"/>
    <mergeCell ref="E115:F115"/>
    <mergeCell ref="G115:H115"/>
    <mergeCell ref="I115:J115"/>
    <mergeCell ref="K115:L115"/>
    <mergeCell ref="M115:N115"/>
    <mergeCell ref="J100:J102"/>
    <mergeCell ref="K100:L101"/>
    <mergeCell ref="M100:N101"/>
    <mergeCell ref="AM115:AN115"/>
    <mergeCell ref="AA115:AB115"/>
    <mergeCell ref="AC115:AD115"/>
    <mergeCell ref="AE115:AF115"/>
    <mergeCell ref="AG115:AH115"/>
    <mergeCell ref="AI115:AJ115"/>
    <mergeCell ref="AK115:AL115"/>
    <mergeCell ref="O115:P115"/>
    <mergeCell ref="Q115:R115"/>
    <mergeCell ref="S115:T115"/>
    <mergeCell ref="U115:V115"/>
    <mergeCell ref="W115:X115"/>
    <mergeCell ref="Y115:Z115"/>
    <mergeCell ref="A114:A116"/>
    <mergeCell ref="B114:D115"/>
    <mergeCell ref="N122:O122"/>
    <mergeCell ref="A124:A126"/>
    <mergeCell ref="A127:A130"/>
    <mergeCell ref="A132:A134"/>
    <mergeCell ref="B132:B134"/>
    <mergeCell ref="C132:C134"/>
    <mergeCell ref="D132:D134"/>
    <mergeCell ref="E132:E134"/>
    <mergeCell ref="F132:AM132"/>
    <mergeCell ref="V133:W133"/>
    <mergeCell ref="A121:B123"/>
    <mergeCell ref="C121:E122"/>
    <mergeCell ref="F121:O121"/>
    <mergeCell ref="P121:P123"/>
    <mergeCell ref="Q121:Q123"/>
    <mergeCell ref="F122:G122"/>
    <mergeCell ref="H122:I122"/>
    <mergeCell ref="J122:K122"/>
    <mergeCell ref="L122:M122"/>
    <mergeCell ref="E114:AN114"/>
    <mergeCell ref="AN132:AN134"/>
    <mergeCell ref="AO132:AO134"/>
    <mergeCell ref="F133:G133"/>
    <mergeCell ref="H133:I133"/>
    <mergeCell ref="J133:K133"/>
    <mergeCell ref="L133:M133"/>
    <mergeCell ref="N133:O133"/>
    <mergeCell ref="P133:Q133"/>
    <mergeCell ref="R133:S133"/>
    <mergeCell ref="T133:U133"/>
    <mergeCell ref="AJ133:AK133"/>
    <mergeCell ref="AL133:AM133"/>
    <mergeCell ref="AB133:AC133"/>
    <mergeCell ref="AD133:AE133"/>
    <mergeCell ref="AF133:AG133"/>
    <mergeCell ref="AH133:AI133"/>
    <mergeCell ref="A135:A142"/>
    <mergeCell ref="A143:A148"/>
    <mergeCell ref="A150:A151"/>
    <mergeCell ref="B150:B151"/>
    <mergeCell ref="C150:S150"/>
    <mergeCell ref="T150:T151"/>
    <mergeCell ref="U150:U151"/>
    <mergeCell ref="X133:Y133"/>
    <mergeCell ref="Z133:AA133"/>
  </mergeCells>
  <dataValidations count="2">
    <dataValidation type="whole" operator="greaterThanOrEqual" allowBlank="1" showInputMessage="1" showErrorMessage="1" errorTitle="Error" error="Favor Ingrese sólo Números." sqref="E13:AS26 E31:AS44 C48:J49 C55:W56 C58:W59 B63:G64 B68:E69 B72:B73 C77:D77 F82:AK85 C90:F94 C96:F98 B103:N105 B110:M112 E117:AP119 F124:Q130 F135:AO148 C152:U152" xr:uid="{6E8F6CF5-2A74-48E8-9B3A-B4662657EB12}">
      <formula1>0</formula1>
    </dataValidation>
    <dataValidation type="whole" allowBlank="1" showInputMessage="1" showErrorMessage="1" sqref="C132:E132" xr:uid="{FBBAF5EA-39E0-47D0-9A2C-418A0C1804F3}">
      <formula1>0</formula1>
      <formula2>1E+30</formula2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565EE4-38D8-4295-B45D-4278C20A344C}">
  <dimension ref="A1:CZ208"/>
  <sheetViews>
    <sheetView tabSelected="1" workbookViewId="0">
      <selection activeCell="A6" sqref="A6:W6"/>
    </sheetView>
  </sheetViews>
  <sheetFormatPr baseColWidth="10" defaultColWidth="11.42578125" defaultRowHeight="14.25" x14ac:dyDescent="0.2"/>
  <cols>
    <col min="1" max="1" width="45.7109375" style="2" customWidth="1"/>
    <col min="2" max="2" width="24" style="2" customWidth="1"/>
    <col min="3" max="3" width="12.5703125" style="2" customWidth="1"/>
    <col min="4" max="4" width="17.28515625" style="2" customWidth="1"/>
    <col min="5" max="5" width="16.28515625" style="2" customWidth="1"/>
    <col min="6" max="6" width="13.85546875" style="2" customWidth="1"/>
    <col min="7" max="7" width="12.28515625" style="2" customWidth="1"/>
    <col min="8" max="8" width="14.5703125" style="2" customWidth="1"/>
    <col min="9" max="9" width="12.28515625" style="2" customWidth="1"/>
    <col min="10" max="10" width="13.28515625" style="2" customWidth="1"/>
    <col min="11" max="12" width="11.42578125" style="2"/>
    <col min="13" max="13" width="11.85546875" style="2" customWidth="1"/>
    <col min="14" max="14" width="13.85546875" style="2" customWidth="1"/>
    <col min="15" max="18" width="11.42578125" style="2"/>
    <col min="19" max="19" width="13.5703125" style="2" customWidth="1"/>
    <col min="20" max="40" width="11.42578125" style="2"/>
    <col min="41" max="41" width="11.28515625" style="2" customWidth="1"/>
    <col min="42" max="42" width="12" style="2" customWidth="1"/>
    <col min="43" max="75" width="11.42578125" style="2"/>
    <col min="76" max="76" width="11.28515625" style="3" customWidth="1"/>
    <col min="77" max="77" width="11.85546875" style="3" customWidth="1"/>
    <col min="78" max="78" width="10.85546875" style="4" customWidth="1"/>
    <col min="79" max="103" width="10.85546875" style="5" hidden="1" customWidth="1"/>
    <col min="104" max="104" width="6.42578125" style="5" hidden="1" customWidth="1"/>
    <col min="105" max="105" width="10.85546875" style="2" customWidth="1"/>
    <col min="106" max="16384" width="11.42578125" style="2"/>
  </cols>
  <sheetData>
    <row r="1" spans="1:104" ht="16.350000000000001" customHeight="1" x14ac:dyDescent="0.2">
      <c r="A1" s="1" t="s">
        <v>0</v>
      </c>
    </row>
    <row r="2" spans="1:104" ht="16.350000000000001" customHeight="1" x14ac:dyDescent="0.2">
      <c r="A2" s="1" t="str">
        <f>CONCATENATE("COMUNA: ",[13]NOMBRE!B2," - ","( ",[13]NOMBRE!C2,[13]NOMBRE!D2,[13]NOMBRE!E2,[13]NOMBRE!F2,[13]NOMBRE!G2," )")</f>
        <v>COMUNA: LINARES - ( 07401 )</v>
      </c>
    </row>
    <row r="3" spans="1:104" ht="16.350000000000001" customHeight="1" x14ac:dyDescent="0.2">
      <c r="A3" s="1" t="str">
        <f>CONCATENATE("ESTABLECIMIENTO/ESTRATEGIA: ",[13]NOMBRE!B3," - ","( ",[13]NOMBRE!C3,[13]NOMBRE!D3,[13]NOMBRE!E3,[13]NOMBRE!F3,[13]NOMBRE!G3,[13]NOMBRE!H3," )")</f>
        <v>ESTABLECIMIENTO/ESTRATEGIA: HOSPITAL PRESIDENTE CARLOS IBAÑEZ DEL CAMPO - ( 116108 )</v>
      </c>
    </row>
    <row r="4" spans="1:104" ht="16.350000000000001" customHeight="1" x14ac:dyDescent="0.2">
      <c r="A4" s="1" t="str">
        <f>CONCATENATE("MES: ",[13]NOMBRE!B6," - ","( ",[13]NOMBRE!C6,[13]NOMBRE!D6," )")</f>
        <v>MES: DICIEMBRE - ( 12 )</v>
      </c>
    </row>
    <row r="5" spans="1:104" ht="16.350000000000001" customHeight="1" x14ac:dyDescent="0.2">
      <c r="A5" s="1" t="str">
        <f>CONCATENATE("AÑO: ",[13]NOMBRE!B7)</f>
        <v>AÑO: 2022</v>
      </c>
    </row>
    <row r="6" spans="1:104" ht="15" x14ac:dyDescent="0.2">
      <c r="A6" s="2974" t="s">
        <v>1</v>
      </c>
      <c r="B6" s="2974"/>
      <c r="C6" s="2974"/>
      <c r="D6" s="2974"/>
      <c r="E6" s="2974"/>
      <c r="F6" s="2974"/>
      <c r="G6" s="2974"/>
      <c r="H6" s="2974"/>
      <c r="I6" s="2974"/>
      <c r="J6" s="2974"/>
      <c r="K6" s="2974"/>
      <c r="L6" s="2974"/>
      <c r="M6" s="2974"/>
      <c r="N6" s="2974"/>
      <c r="O6" s="2974"/>
      <c r="P6" s="2974"/>
      <c r="Q6" s="2974"/>
      <c r="R6" s="2974"/>
      <c r="S6" s="2974"/>
      <c r="T6" s="2974"/>
      <c r="U6" s="2974"/>
      <c r="V6" s="2974"/>
      <c r="W6" s="2974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</row>
    <row r="7" spans="1:104" ht="15" x14ac:dyDescent="0.2">
      <c r="A7" s="2647"/>
      <c r="B7" s="2647"/>
      <c r="C7" s="2647"/>
      <c r="D7" s="2647"/>
      <c r="E7" s="2647"/>
      <c r="F7" s="2647"/>
      <c r="G7" s="2647"/>
      <c r="H7" s="2647"/>
      <c r="I7" s="2647"/>
      <c r="J7" s="2647"/>
      <c r="K7" s="2647"/>
      <c r="L7" s="2647"/>
      <c r="M7" s="2647"/>
      <c r="N7" s="2647"/>
      <c r="O7" s="2647"/>
      <c r="P7" s="2647"/>
      <c r="Q7" s="2647"/>
      <c r="R7" s="2647"/>
      <c r="S7" s="2647"/>
      <c r="T7" s="2647"/>
      <c r="U7" s="2647"/>
      <c r="V7" s="2647"/>
      <c r="W7" s="2647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</row>
    <row r="8" spans="1:104" ht="31.35" customHeight="1" x14ac:dyDescent="0.2">
      <c r="A8" s="9" t="s">
        <v>2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"/>
      <c r="Z8" s="1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</row>
    <row r="9" spans="1:104" ht="20.100000000000001" customHeight="1" x14ac:dyDescent="0.2">
      <c r="A9" s="3885" t="s">
        <v>3</v>
      </c>
      <c r="B9" s="3059" t="s">
        <v>4</v>
      </c>
      <c r="C9" s="3886"/>
      <c r="D9" s="3046"/>
      <c r="E9" s="3831" t="s">
        <v>5</v>
      </c>
      <c r="F9" s="3838"/>
      <c r="G9" s="3838"/>
      <c r="H9" s="3838"/>
      <c r="I9" s="3838"/>
      <c r="J9" s="3838"/>
      <c r="K9" s="3838"/>
      <c r="L9" s="3838"/>
      <c r="M9" s="3838"/>
      <c r="N9" s="3838"/>
      <c r="O9" s="3838"/>
      <c r="P9" s="3838"/>
      <c r="Q9" s="3838"/>
      <c r="R9" s="3838"/>
      <c r="S9" s="3838"/>
      <c r="T9" s="3838"/>
      <c r="U9" s="3838"/>
      <c r="V9" s="3838"/>
      <c r="W9" s="3838"/>
      <c r="X9" s="3838"/>
      <c r="Y9" s="3838"/>
      <c r="Z9" s="3838"/>
      <c r="AA9" s="3838"/>
      <c r="AB9" s="3838"/>
      <c r="AC9" s="3838"/>
      <c r="AD9" s="3838"/>
      <c r="AE9" s="3838"/>
      <c r="AF9" s="3838"/>
      <c r="AG9" s="3838"/>
      <c r="AH9" s="3838"/>
      <c r="AI9" s="3838"/>
      <c r="AJ9" s="3838"/>
      <c r="AK9" s="3838"/>
      <c r="AL9" s="3838"/>
      <c r="AM9" s="3838"/>
      <c r="AN9" s="3832"/>
      <c r="AO9" s="3046" t="s">
        <v>6</v>
      </c>
      <c r="AP9" s="3815" t="s">
        <v>7</v>
      </c>
      <c r="AQ9" s="3815" t="s">
        <v>8</v>
      </c>
      <c r="AR9" s="3046" t="s">
        <v>9</v>
      </c>
      <c r="AS9" s="3046" t="s">
        <v>10</v>
      </c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W9" s="3"/>
      <c r="BY9" s="4"/>
      <c r="CZ9" s="2"/>
    </row>
    <row r="10" spans="1:104" ht="20.100000000000001" customHeight="1" x14ac:dyDescent="0.2">
      <c r="A10" s="2888"/>
      <c r="B10" s="3184"/>
      <c r="C10" s="3887"/>
      <c r="D10" s="3185"/>
      <c r="E10" s="3831" t="s">
        <v>11</v>
      </c>
      <c r="F10" s="3840"/>
      <c r="G10" s="3823" t="s">
        <v>12</v>
      </c>
      <c r="H10" s="3824"/>
      <c r="I10" s="3823" t="s">
        <v>13</v>
      </c>
      <c r="J10" s="3824"/>
      <c r="K10" s="3823" t="s">
        <v>14</v>
      </c>
      <c r="L10" s="3824"/>
      <c r="M10" s="3823" t="s">
        <v>15</v>
      </c>
      <c r="N10" s="3824"/>
      <c r="O10" s="3823" t="s">
        <v>16</v>
      </c>
      <c r="P10" s="3824"/>
      <c r="Q10" s="3823" t="s">
        <v>17</v>
      </c>
      <c r="R10" s="3824"/>
      <c r="S10" s="3823" t="s">
        <v>18</v>
      </c>
      <c r="T10" s="3824"/>
      <c r="U10" s="3823" t="s">
        <v>19</v>
      </c>
      <c r="V10" s="3824"/>
      <c r="W10" s="3823" t="s">
        <v>20</v>
      </c>
      <c r="X10" s="3824"/>
      <c r="Y10" s="3823" t="s">
        <v>21</v>
      </c>
      <c r="Z10" s="3824"/>
      <c r="AA10" s="3823" t="s">
        <v>22</v>
      </c>
      <c r="AB10" s="3824"/>
      <c r="AC10" s="3823" t="s">
        <v>23</v>
      </c>
      <c r="AD10" s="3824"/>
      <c r="AE10" s="3823" t="s">
        <v>24</v>
      </c>
      <c r="AF10" s="3824"/>
      <c r="AG10" s="3823" t="s">
        <v>25</v>
      </c>
      <c r="AH10" s="3824"/>
      <c r="AI10" s="3823" t="s">
        <v>26</v>
      </c>
      <c r="AJ10" s="3824"/>
      <c r="AK10" s="3823" t="s">
        <v>27</v>
      </c>
      <c r="AL10" s="3824"/>
      <c r="AM10" s="3831" t="s">
        <v>28</v>
      </c>
      <c r="AN10" s="3832"/>
      <c r="AO10" s="2892"/>
      <c r="AP10" s="2871"/>
      <c r="AQ10" s="2871"/>
      <c r="AR10" s="2892"/>
      <c r="AS10" s="2892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W10" s="3"/>
      <c r="BY10" s="4"/>
      <c r="CZ10" s="2"/>
    </row>
    <row r="11" spans="1:104" ht="20.100000000000001" customHeight="1" x14ac:dyDescent="0.2">
      <c r="A11" s="3183"/>
      <c r="B11" s="3888" t="s">
        <v>29</v>
      </c>
      <c r="C11" s="3889" t="s">
        <v>30</v>
      </c>
      <c r="D11" s="2833" t="s">
        <v>31</v>
      </c>
      <c r="E11" s="3890" t="s">
        <v>30</v>
      </c>
      <c r="F11" s="3891" t="s">
        <v>31</v>
      </c>
      <c r="G11" s="3890" t="s">
        <v>30</v>
      </c>
      <c r="H11" s="3891" t="s">
        <v>31</v>
      </c>
      <c r="I11" s="3890" t="s">
        <v>30</v>
      </c>
      <c r="J11" s="3891" t="s">
        <v>31</v>
      </c>
      <c r="K11" s="3890" t="s">
        <v>30</v>
      </c>
      <c r="L11" s="3891" t="s">
        <v>31</v>
      </c>
      <c r="M11" s="3890" t="s">
        <v>30</v>
      </c>
      <c r="N11" s="3891" t="s">
        <v>31</v>
      </c>
      <c r="O11" s="3890" t="s">
        <v>30</v>
      </c>
      <c r="P11" s="3891" t="s">
        <v>31</v>
      </c>
      <c r="Q11" s="3890" t="s">
        <v>30</v>
      </c>
      <c r="R11" s="3891" t="s">
        <v>31</v>
      </c>
      <c r="S11" s="3890" t="s">
        <v>30</v>
      </c>
      <c r="T11" s="3891" t="s">
        <v>31</v>
      </c>
      <c r="U11" s="3890" t="s">
        <v>30</v>
      </c>
      <c r="V11" s="3891" t="s">
        <v>31</v>
      </c>
      <c r="W11" s="3890" t="s">
        <v>30</v>
      </c>
      <c r="X11" s="3891" t="s">
        <v>31</v>
      </c>
      <c r="Y11" s="3890" t="s">
        <v>30</v>
      </c>
      <c r="Z11" s="3891" t="s">
        <v>31</v>
      </c>
      <c r="AA11" s="3890" t="s">
        <v>30</v>
      </c>
      <c r="AB11" s="3891" t="s">
        <v>31</v>
      </c>
      <c r="AC11" s="3890" t="s">
        <v>30</v>
      </c>
      <c r="AD11" s="3891" t="s">
        <v>31</v>
      </c>
      <c r="AE11" s="3890" t="s">
        <v>30</v>
      </c>
      <c r="AF11" s="3891" t="s">
        <v>31</v>
      </c>
      <c r="AG11" s="3890" t="s">
        <v>30</v>
      </c>
      <c r="AH11" s="3891" t="s">
        <v>31</v>
      </c>
      <c r="AI11" s="3890" t="s">
        <v>30</v>
      </c>
      <c r="AJ11" s="3891" t="s">
        <v>31</v>
      </c>
      <c r="AK11" s="3890" t="s">
        <v>30</v>
      </c>
      <c r="AL11" s="3891" t="s">
        <v>31</v>
      </c>
      <c r="AM11" s="3890" t="s">
        <v>30</v>
      </c>
      <c r="AN11" s="3892" t="s">
        <v>31</v>
      </c>
      <c r="AO11" s="3185"/>
      <c r="AP11" s="3188"/>
      <c r="AQ11" s="3188"/>
      <c r="AR11" s="3185"/>
      <c r="AS11" s="3185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W11" s="3"/>
      <c r="BY11" s="4"/>
      <c r="CZ11" s="2"/>
    </row>
    <row r="12" spans="1:104" ht="16.350000000000001" customHeight="1" x14ac:dyDescent="0.2">
      <c r="A12" s="3893" t="s">
        <v>32</v>
      </c>
      <c r="B12" s="3894">
        <f>SUM(B13:B26)</f>
        <v>0</v>
      </c>
      <c r="C12" s="3895">
        <f>SUM(C13:C26)</f>
        <v>0</v>
      </c>
      <c r="D12" s="20">
        <f>SUM(D13:D26)</f>
        <v>0</v>
      </c>
      <c r="E12" s="3890">
        <f>SUM(E13:E26)</f>
        <v>0</v>
      </c>
      <c r="F12" s="21">
        <f t="shared" ref="F12:AO12" si="0">SUM(F13:F26)</f>
        <v>0</v>
      </c>
      <c r="G12" s="22">
        <f>SUM(G13:G26)</f>
        <v>0</v>
      </c>
      <c r="H12" s="21">
        <f t="shared" si="0"/>
        <v>0</v>
      </c>
      <c r="I12" s="3890">
        <f t="shared" si="0"/>
        <v>0</v>
      </c>
      <c r="J12" s="21">
        <f t="shared" si="0"/>
        <v>0</v>
      </c>
      <c r="K12" s="3890">
        <f t="shared" si="0"/>
        <v>0</v>
      </c>
      <c r="L12" s="21">
        <f t="shared" si="0"/>
        <v>0</v>
      </c>
      <c r="M12" s="3890">
        <f t="shared" si="0"/>
        <v>0</v>
      </c>
      <c r="N12" s="21">
        <f t="shared" si="0"/>
        <v>0</v>
      </c>
      <c r="O12" s="3890">
        <f t="shared" si="0"/>
        <v>0</v>
      </c>
      <c r="P12" s="21">
        <f t="shared" si="0"/>
        <v>0</v>
      </c>
      <c r="Q12" s="3890">
        <f t="shared" si="0"/>
        <v>0</v>
      </c>
      <c r="R12" s="21">
        <f t="shared" si="0"/>
        <v>0</v>
      </c>
      <c r="S12" s="3890">
        <f t="shared" si="0"/>
        <v>0</v>
      </c>
      <c r="T12" s="21">
        <f t="shared" si="0"/>
        <v>0</v>
      </c>
      <c r="U12" s="3890">
        <f>SUM(U13:U26)</f>
        <v>0</v>
      </c>
      <c r="V12" s="21">
        <f>SUM(V13:V26)</f>
        <v>0</v>
      </c>
      <c r="W12" s="3890">
        <f t="shared" si="0"/>
        <v>0</v>
      </c>
      <c r="X12" s="21">
        <f t="shared" si="0"/>
        <v>0</v>
      </c>
      <c r="Y12" s="3890">
        <f t="shared" si="0"/>
        <v>0</v>
      </c>
      <c r="Z12" s="21">
        <f t="shared" si="0"/>
        <v>0</v>
      </c>
      <c r="AA12" s="3890">
        <f t="shared" si="0"/>
        <v>0</v>
      </c>
      <c r="AB12" s="21">
        <f t="shared" si="0"/>
        <v>0</v>
      </c>
      <c r="AC12" s="3890">
        <f t="shared" si="0"/>
        <v>0</v>
      </c>
      <c r="AD12" s="21">
        <f t="shared" si="0"/>
        <v>0</v>
      </c>
      <c r="AE12" s="3890">
        <f t="shared" si="0"/>
        <v>0</v>
      </c>
      <c r="AF12" s="21">
        <f t="shared" si="0"/>
        <v>0</v>
      </c>
      <c r="AG12" s="3890">
        <f t="shared" si="0"/>
        <v>0</v>
      </c>
      <c r="AH12" s="21">
        <f t="shared" si="0"/>
        <v>0</v>
      </c>
      <c r="AI12" s="3890">
        <f t="shared" si="0"/>
        <v>0</v>
      </c>
      <c r="AJ12" s="21">
        <f t="shared" si="0"/>
        <v>0</v>
      </c>
      <c r="AK12" s="3890">
        <f t="shared" si="0"/>
        <v>0</v>
      </c>
      <c r="AL12" s="21">
        <f t="shared" si="0"/>
        <v>0</v>
      </c>
      <c r="AM12" s="3890">
        <f t="shared" si="0"/>
        <v>0</v>
      </c>
      <c r="AN12" s="23">
        <f t="shared" si="0"/>
        <v>0</v>
      </c>
      <c r="AO12" s="3891">
        <f t="shared" si="0"/>
        <v>0</v>
      </c>
      <c r="AP12" s="24">
        <f>SUM(AP13:AP26)</f>
        <v>0</v>
      </c>
      <c r="AQ12" s="3896">
        <f>SUM(AQ13:AQ26)</f>
        <v>0</v>
      </c>
      <c r="AR12" s="3891">
        <f>SUM(AR13:AR26)</f>
        <v>0</v>
      </c>
      <c r="AS12" s="3891">
        <f>SUM(AS13:AS26)</f>
        <v>0</v>
      </c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W12" s="3"/>
      <c r="BY12" s="4"/>
      <c r="CZ12" s="2"/>
    </row>
    <row r="13" spans="1:104" ht="16.350000000000001" customHeight="1" x14ac:dyDescent="0.2">
      <c r="A13" s="26" t="s">
        <v>33</v>
      </c>
      <c r="B13" s="27">
        <f>SUM(C13:D13)</f>
        <v>0</v>
      </c>
      <c r="C13" s="3897">
        <f>SUM(E13+G13+I13+K13+M13+O13+Q13+S13+U13+W13+Y13+AA13+AC13+AE13+AG13+AI13+AK13+AM13)</f>
        <v>0</v>
      </c>
      <c r="D13" s="3898">
        <f>SUM(F13+H13+J13+L13+N13+P13+R13+T13+V13+X13+Z13+AB13+AD13+AF13+AH13+AJ13+AL13+AN13)</f>
        <v>0</v>
      </c>
      <c r="E13" s="2862"/>
      <c r="F13" s="2863"/>
      <c r="G13" s="2862"/>
      <c r="H13" s="2863"/>
      <c r="I13" s="2862"/>
      <c r="J13" s="3899"/>
      <c r="K13" s="2862"/>
      <c r="L13" s="3899"/>
      <c r="M13" s="2862"/>
      <c r="N13" s="3899"/>
      <c r="O13" s="2862"/>
      <c r="P13" s="3899"/>
      <c r="Q13" s="2862"/>
      <c r="R13" s="3899"/>
      <c r="S13" s="2862"/>
      <c r="T13" s="3899"/>
      <c r="U13" s="2862"/>
      <c r="V13" s="3899"/>
      <c r="W13" s="2862"/>
      <c r="X13" s="3899"/>
      <c r="Y13" s="2862"/>
      <c r="Z13" s="3899"/>
      <c r="AA13" s="2862"/>
      <c r="AB13" s="3899"/>
      <c r="AC13" s="2862"/>
      <c r="AD13" s="3899"/>
      <c r="AE13" s="2862"/>
      <c r="AF13" s="3899"/>
      <c r="AG13" s="2862"/>
      <c r="AH13" s="3899"/>
      <c r="AI13" s="2862"/>
      <c r="AJ13" s="3899"/>
      <c r="AK13" s="2862"/>
      <c r="AL13" s="3899"/>
      <c r="AM13" s="3900"/>
      <c r="AN13" s="3901"/>
      <c r="AO13" s="2863"/>
      <c r="AP13" s="3902"/>
      <c r="AQ13" s="3902"/>
      <c r="AR13" s="3903"/>
      <c r="AS13" s="3903"/>
      <c r="AT13" s="37"/>
      <c r="AU13" s="38"/>
      <c r="AV13" s="38"/>
      <c r="AW13" s="38"/>
      <c r="AX13" s="38"/>
      <c r="AY13" s="38"/>
      <c r="AZ13" s="38"/>
      <c r="BA13" s="38"/>
      <c r="BB13" s="38"/>
      <c r="BC13" s="38"/>
      <c r="BD13" s="8"/>
      <c r="BE13" s="8"/>
      <c r="BF13" s="8"/>
      <c r="BW13" s="3"/>
      <c r="BY13" s="4"/>
      <c r="CA13" s="39"/>
      <c r="CG13" s="40">
        <v>0</v>
      </c>
      <c r="CH13" s="40"/>
      <c r="CI13" s="40">
        <v>0</v>
      </c>
      <c r="CJ13" s="40">
        <v>0</v>
      </c>
      <c r="CZ13" s="2"/>
    </row>
    <row r="14" spans="1:104" ht="16.350000000000001" customHeight="1" x14ac:dyDescent="0.2">
      <c r="A14" s="41" t="s">
        <v>34</v>
      </c>
      <c r="B14" s="42">
        <f t="shared" ref="B14:B26" si="1">SUM(C14:D14)</f>
        <v>0</v>
      </c>
      <c r="C14" s="43">
        <f>SUM(E14+G14+I14)</f>
        <v>0</v>
      </c>
      <c r="D14" s="44">
        <f>SUM(F14+H14+J14)</f>
        <v>0</v>
      </c>
      <c r="E14" s="45"/>
      <c r="F14" s="46"/>
      <c r="G14" s="45"/>
      <c r="H14" s="46"/>
      <c r="I14" s="45"/>
      <c r="J14" s="47"/>
      <c r="K14" s="48"/>
      <c r="L14" s="49"/>
      <c r="M14" s="48"/>
      <c r="N14" s="49"/>
      <c r="O14" s="48"/>
      <c r="P14" s="49"/>
      <c r="Q14" s="48"/>
      <c r="R14" s="49"/>
      <c r="S14" s="48"/>
      <c r="T14" s="49"/>
      <c r="U14" s="48"/>
      <c r="V14" s="49"/>
      <c r="W14" s="48"/>
      <c r="X14" s="49"/>
      <c r="Y14" s="48"/>
      <c r="Z14" s="49"/>
      <c r="AA14" s="48"/>
      <c r="AB14" s="49"/>
      <c r="AC14" s="48"/>
      <c r="AD14" s="49"/>
      <c r="AE14" s="48"/>
      <c r="AF14" s="49"/>
      <c r="AG14" s="48"/>
      <c r="AH14" s="49"/>
      <c r="AI14" s="48"/>
      <c r="AJ14" s="49"/>
      <c r="AK14" s="48"/>
      <c r="AL14" s="49"/>
      <c r="AM14" s="48"/>
      <c r="AN14" s="50"/>
      <c r="AO14" s="46"/>
      <c r="AP14" s="51"/>
      <c r="AQ14" s="51"/>
      <c r="AR14" s="52"/>
      <c r="AS14" s="52"/>
      <c r="AT14" s="37"/>
      <c r="AU14" s="38"/>
      <c r="AV14" s="38"/>
      <c r="AW14" s="38"/>
      <c r="AX14" s="38"/>
      <c r="AY14" s="38"/>
      <c r="AZ14" s="38"/>
      <c r="BA14" s="38"/>
      <c r="BB14" s="38"/>
      <c r="BC14" s="38"/>
      <c r="BD14" s="8"/>
      <c r="BE14" s="8"/>
      <c r="BF14" s="8"/>
      <c r="BW14" s="3"/>
      <c r="BY14" s="4"/>
      <c r="CA14" s="39"/>
      <c r="CG14" s="40">
        <v>0</v>
      </c>
      <c r="CH14" s="40"/>
      <c r="CI14" s="40">
        <v>0</v>
      </c>
      <c r="CJ14" s="40">
        <v>0</v>
      </c>
      <c r="CZ14" s="2"/>
    </row>
    <row r="15" spans="1:104" ht="16.350000000000001" customHeight="1" x14ac:dyDescent="0.2">
      <c r="A15" s="53" t="s">
        <v>35</v>
      </c>
      <c r="B15" s="42">
        <f t="shared" si="1"/>
        <v>0</v>
      </c>
      <c r="C15" s="43">
        <f>SUM(E15+G15+I15+K15+M15+O15+Q15+S15+U15+W15+Y15+AA15+AC15+AE15+AG15+AI15+AK15+AM15)</f>
        <v>0</v>
      </c>
      <c r="D15" s="44">
        <f>SUM(F15+H15+J15+L15+N15+P15+R15+T15+V15+X15+Z15+AB15+AD15+AF15+AH15+AJ15+AL15+AN15)</f>
        <v>0</v>
      </c>
      <c r="E15" s="45"/>
      <c r="F15" s="46"/>
      <c r="G15" s="45"/>
      <c r="H15" s="46"/>
      <c r="I15" s="45"/>
      <c r="J15" s="47"/>
      <c r="K15" s="45"/>
      <c r="L15" s="47"/>
      <c r="M15" s="45"/>
      <c r="N15" s="47"/>
      <c r="O15" s="45"/>
      <c r="P15" s="47"/>
      <c r="Q15" s="45"/>
      <c r="R15" s="47"/>
      <c r="S15" s="45"/>
      <c r="T15" s="47"/>
      <c r="U15" s="45"/>
      <c r="V15" s="47"/>
      <c r="W15" s="45"/>
      <c r="X15" s="47"/>
      <c r="Y15" s="45"/>
      <c r="Z15" s="47"/>
      <c r="AA15" s="45"/>
      <c r="AB15" s="47"/>
      <c r="AC15" s="45"/>
      <c r="AD15" s="47"/>
      <c r="AE15" s="45"/>
      <c r="AF15" s="47"/>
      <c r="AG15" s="45"/>
      <c r="AH15" s="47"/>
      <c r="AI15" s="45"/>
      <c r="AJ15" s="47"/>
      <c r="AK15" s="45"/>
      <c r="AL15" s="47"/>
      <c r="AM15" s="54"/>
      <c r="AN15" s="55"/>
      <c r="AO15" s="46"/>
      <c r="AP15" s="51"/>
      <c r="AQ15" s="51"/>
      <c r="AR15" s="52"/>
      <c r="AS15" s="52"/>
      <c r="AT15" s="37"/>
      <c r="AU15" s="38"/>
      <c r="AV15" s="38"/>
      <c r="AW15" s="38"/>
      <c r="AX15" s="38"/>
      <c r="AY15" s="38"/>
      <c r="AZ15" s="38"/>
      <c r="BA15" s="38"/>
      <c r="BB15" s="38"/>
      <c r="BC15" s="38"/>
      <c r="BD15" s="8"/>
      <c r="BE15" s="8"/>
      <c r="BF15" s="8"/>
      <c r="BW15" s="3"/>
      <c r="BY15" s="4"/>
      <c r="CA15" s="39"/>
      <c r="CG15" s="40">
        <v>0</v>
      </c>
      <c r="CH15" s="40"/>
      <c r="CI15" s="40">
        <v>0</v>
      </c>
      <c r="CJ15" s="40">
        <v>0</v>
      </c>
      <c r="CZ15" s="2"/>
    </row>
    <row r="16" spans="1:104" ht="16.350000000000001" customHeight="1" x14ac:dyDescent="0.2">
      <c r="A16" s="56" t="s">
        <v>36</v>
      </c>
      <c r="B16" s="57">
        <f t="shared" si="1"/>
        <v>0</v>
      </c>
      <c r="C16" s="58">
        <f>SUM(I16+K16+M16+O16+Q16+S16+U16+W16+Y16+AA16+AC16+AE16+AG16+AI16+AK16+AM16)</f>
        <v>0</v>
      </c>
      <c r="D16" s="59">
        <f>SUM(J16+L16+N16+P16+R16+T16+V16+X16+Z16+AB16+AD16+AF16+AH16+AJ16+AL16+AN16)</f>
        <v>0</v>
      </c>
      <c r="E16" s="48"/>
      <c r="F16" s="49"/>
      <c r="G16" s="60"/>
      <c r="H16" s="61"/>
      <c r="I16" s="45"/>
      <c r="J16" s="47"/>
      <c r="K16" s="45"/>
      <c r="L16" s="47"/>
      <c r="M16" s="45"/>
      <c r="N16" s="47"/>
      <c r="O16" s="45"/>
      <c r="P16" s="47"/>
      <c r="Q16" s="45"/>
      <c r="R16" s="47"/>
      <c r="S16" s="45"/>
      <c r="T16" s="47"/>
      <c r="U16" s="45"/>
      <c r="V16" s="47"/>
      <c r="W16" s="45"/>
      <c r="X16" s="47"/>
      <c r="Y16" s="45"/>
      <c r="Z16" s="47"/>
      <c r="AA16" s="45"/>
      <c r="AB16" s="47"/>
      <c r="AC16" s="45"/>
      <c r="AD16" s="47"/>
      <c r="AE16" s="45"/>
      <c r="AF16" s="47"/>
      <c r="AG16" s="45"/>
      <c r="AH16" s="47"/>
      <c r="AI16" s="45"/>
      <c r="AJ16" s="47"/>
      <c r="AK16" s="45"/>
      <c r="AL16" s="47"/>
      <c r="AM16" s="54"/>
      <c r="AN16" s="55"/>
      <c r="AO16" s="46"/>
      <c r="AP16" s="51"/>
      <c r="AQ16" s="51"/>
      <c r="AR16" s="52"/>
      <c r="AS16" s="52"/>
      <c r="AT16" s="37"/>
      <c r="AU16" s="38"/>
      <c r="AV16" s="38"/>
      <c r="AW16" s="38"/>
      <c r="AX16" s="38"/>
      <c r="AY16" s="38"/>
      <c r="AZ16" s="38"/>
      <c r="BA16" s="38"/>
      <c r="BB16" s="38"/>
      <c r="BC16" s="38"/>
      <c r="BD16" s="8"/>
      <c r="BE16" s="8"/>
      <c r="BF16" s="8"/>
      <c r="BW16" s="3"/>
      <c r="BY16" s="4"/>
      <c r="CA16" s="39"/>
      <c r="CG16" s="40">
        <v>0</v>
      </c>
      <c r="CH16" s="40"/>
      <c r="CI16" s="40">
        <v>0</v>
      </c>
      <c r="CJ16" s="40">
        <v>0</v>
      </c>
      <c r="CZ16" s="2"/>
    </row>
    <row r="17" spans="1:104" ht="16.350000000000001" customHeight="1" x14ac:dyDescent="0.2">
      <c r="A17" s="62" t="s">
        <v>37</v>
      </c>
      <c r="B17" s="42">
        <f t="shared" si="1"/>
        <v>0</v>
      </c>
      <c r="C17" s="43">
        <f>SUM(U17+W17+Y17+AA17+AC17+AE17+AG17+AI17+AK17+AM17)</f>
        <v>0</v>
      </c>
      <c r="D17" s="44">
        <f>SUM(V17+X17+Z17+AB17+AD17+AF17+AH17+AJ17+AL17+AN17)</f>
        <v>0</v>
      </c>
      <c r="E17" s="48"/>
      <c r="F17" s="63"/>
      <c r="G17" s="48"/>
      <c r="H17" s="63"/>
      <c r="I17" s="48"/>
      <c r="J17" s="49"/>
      <c r="K17" s="48"/>
      <c r="L17" s="49"/>
      <c r="M17" s="48"/>
      <c r="N17" s="49"/>
      <c r="O17" s="48"/>
      <c r="P17" s="49"/>
      <c r="Q17" s="48"/>
      <c r="R17" s="49"/>
      <c r="S17" s="48"/>
      <c r="T17" s="49"/>
      <c r="U17" s="45"/>
      <c r="V17" s="47"/>
      <c r="W17" s="45"/>
      <c r="X17" s="47"/>
      <c r="Y17" s="45"/>
      <c r="Z17" s="47"/>
      <c r="AA17" s="45"/>
      <c r="AB17" s="47"/>
      <c r="AC17" s="45"/>
      <c r="AD17" s="47"/>
      <c r="AE17" s="45"/>
      <c r="AF17" s="47"/>
      <c r="AG17" s="45"/>
      <c r="AH17" s="47"/>
      <c r="AI17" s="45"/>
      <c r="AJ17" s="47"/>
      <c r="AK17" s="45"/>
      <c r="AL17" s="47"/>
      <c r="AM17" s="54"/>
      <c r="AN17" s="55"/>
      <c r="AO17" s="46"/>
      <c r="AP17" s="51"/>
      <c r="AQ17" s="51"/>
      <c r="AR17" s="52"/>
      <c r="AS17" s="52"/>
      <c r="AT17" s="37"/>
      <c r="AU17" s="38"/>
      <c r="AV17" s="38"/>
      <c r="AW17" s="38"/>
      <c r="AX17" s="38"/>
      <c r="AY17" s="38"/>
      <c r="AZ17" s="38"/>
      <c r="BA17" s="38"/>
      <c r="BB17" s="38"/>
      <c r="BC17" s="38"/>
      <c r="BD17" s="8"/>
      <c r="BE17" s="8"/>
      <c r="BF17" s="8"/>
      <c r="BW17" s="3"/>
      <c r="BY17" s="4"/>
      <c r="CA17" s="39"/>
      <c r="CG17" s="40">
        <v>0</v>
      </c>
      <c r="CH17" s="40"/>
      <c r="CI17" s="40">
        <v>0</v>
      </c>
      <c r="CJ17" s="40">
        <v>0</v>
      </c>
      <c r="CZ17" s="2"/>
    </row>
    <row r="18" spans="1:104" ht="16.350000000000001" customHeight="1" x14ac:dyDescent="0.2">
      <c r="A18" s="64" t="s">
        <v>38</v>
      </c>
      <c r="B18" s="42">
        <f t="shared" si="1"/>
        <v>0</v>
      </c>
      <c r="C18" s="43">
        <f>SUM(E18+G18+I18+K18+M18+O18+Q18+S18+U18+W18+Y18+AA18+AC18+AE18+AG18+AI18+AK18+AM18)</f>
        <v>0</v>
      </c>
      <c r="D18" s="44">
        <f>SUM(F18+H18+J18+L18+N18+P18+R18+T18+V18+X18+Z18+AB18+AD18+AF18+AH18+AJ18+AL18+AN18)</f>
        <v>0</v>
      </c>
      <c r="E18" s="45"/>
      <c r="F18" s="46"/>
      <c r="G18" s="45"/>
      <c r="H18" s="46"/>
      <c r="I18" s="45"/>
      <c r="J18" s="47"/>
      <c r="K18" s="65"/>
      <c r="L18" s="47"/>
      <c r="M18" s="45"/>
      <c r="N18" s="47"/>
      <c r="O18" s="45"/>
      <c r="P18" s="47"/>
      <c r="Q18" s="45"/>
      <c r="R18" s="47"/>
      <c r="S18" s="45"/>
      <c r="T18" s="47"/>
      <c r="U18" s="45"/>
      <c r="V18" s="47"/>
      <c r="W18" s="45"/>
      <c r="X18" s="47"/>
      <c r="Y18" s="45"/>
      <c r="Z18" s="47"/>
      <c r="AA18" s="45"/>
      <c r="AB18" s="47"/>
      <c r="AC18" s="45"/>
      <c r="AD18" s="47"/>
      <c r="AE18" s="45"/>
      <c r="AF18" s="47"/>
      <c r="AG18" s="45"/>
      <c r="AH18" s="47"/>
      <c r="AI18" s="45"/>
      <c r="AJ18" s="47"/>
      <c r="AK18" s="45"/>
      <c r="AL18" s="47"/>
      <c r="AM18" s="54"/>
      <c r="AN18" s="55"/>
      <c r="AO18" s="46"/>
      <c r="AP18" s="51"/>
      <c r="AQ18" s="51"/>
      <c r="AR18" s="52"/>
      <c r="AS18" s="52"/>
      <c r="AT18" s="37"/>
      <c r="AU18" s="38"/>
      <c r="AV18" s="38"/>
      <c r="AW18" s="38"/>
      <c r="AX18" s="38"/>
      <c r="AY18" s="38"/>
      <c r="AZ18" s="38"/>
      <c r="BA18" s="38"/>
      <c r="BB18" s="38"/>
      <c r="BC18" s="38"/>
      <c r="BD18" s="8"/>
      <c r="BE18" s="8"/>
      <c r="BF18" s="8"/>
      <c r="BW18" s="3"/>
      <c r="BY18" s="4"/>
      <c r="CA18" s="39"/>
      <c r="CG18" s="40">
        <v>0</v>
      </c>
      <c r="CH18" s="40"/>
      <c r="CI18" s="40">
        <v>0</v>
      </c>
      <c r="CJ18" s="40">
        <v>0</v>
      </c>
      <c r="CZ18" s="2"/>
    </row>
    <row r="19" spans="1:104" ht="16.350000000000001" customHeight="1" x14ac:dyDescent="0.2">
      <c r="A19" s="66" t="s">
        <v>39</v>
      </c>
      <c r="B19" s="42">
        <f>SUM(C19:D19)</f>
        <v>0</v>
      </c>
      <c r="C19" s="67"/>
      <c r="D19" s="68">
        <f>SUM(L19+N19+P19+R19+T19+V19+X19+Z19+AB19+AD19+AF19)</f>
        <v>0</v>
      </c>
      <c r="E19" s="60"/>
      <c r="F19" s="61"/>
      <c r="G19" s="60"/>
      <c r="H19" s="61"/>
      <c r="I19" s="60"/>
      <c r="J19" s="69"/>
      <c r="K19" s="48"/>
      <c r="L19" s="70"/>
      <c r="M19" s="71"/>
      <c r="N19" s="70"/>
      <c r="O19" s="71"/>
      <c r="P19" s="70"/>
      <c r="Q19" s="71"/>
      <c r="R19" s="70"/>
      <c r="S19" s="71"/>
      <c r="T19" s="70"/>
      <c r="U19" s="71"/>
      <c r="V19" s="70"/>
      <c r="W19" s="71"/>
      <c r="X19" s="70"/>
      <c r="Y19" s="71"/>
      <c r="Z19" s="70"/>
      <c r="AA19" s="71"/>
      <c r="AB19" s="70"/>
      <c r="AC19" s="71"/>
      <c r="AD19" s="70"/>
      <c r="AE19" s="71"/>
      <c r="AF19" s="70"/>
      <c r="AG19" s="60"/>
      <c r="AH19" s="69"/>
      <c r="AI19" s="60"/>
      <c r="AJ19" s="69"/>
      <c r="AK19" s="60"/>
      <c r="AL19" s="69"/>
      <c r="AM19" s="72"/>
      <c r="AN19" s="50"/>
      <c r="AO19" s="73"/>
      <c r="AP19" s="74"/>
      <c r="AQ19" s="74"/>
      <c r="AR19" s="75"/>
      <c r="AS19" s="75"/>
      <c r="AT19" s="37"/>
      <c r="AU19" s="38"/>
      <c r="AV19" s="38"/>
      <c r="AW19" s="38"/>
      <c r="AX19" s="38"/>
      <c r="AY19" s="38"/>
      <c r="AZ19" s="38"/>
      <c r="BA19" s="38"/>
      <c r="BB19" s="38"/>
      <c r="BC19" s="38"/>
      <c r="BD19" s="8"/>
      <c r="BE19" s="8"/>
      <c r="BF19" s="8"/>
      <c r="BW19" s="3"/>
      <c r="BY19" s="4"/>
      <c r="CA19" s="39"/>
      <c r="CG19" s="40">
        <v>0</v>
      </c>
      <c r="CH19" s="40"/>
      <c r="CI19" s="40">
        <v>0</v>
      </c>
      <c r="CJ19" s="40">
        <v>0</v>
      </c>
      <c r="CZ19" s="2"/>
    </row>
    <row r="20" spans="1:104" ht="16.350000000000001" customHeight="1" x14ac:dyDescent="0.2">
      <c r="A20" s="66" t="s">
        <v>40</v>
      </c>
      <c r="B20" s="42">
        <f>SUM(C20:D20)</f>
        <v>0</v>
      </c>
      <c r="C20" s="67"/>
      <c r="D20" s="44">
        <f>SUM(F20+H20+J20+L20+N20+P20+R20+T20+V20+X20+Z20+AB20+AD20+AF20+AH20+AJ20+AL20+AN20)</f>
        <v>0</v>
      </c>
      <c r="E20" s="60"/>
      <c r="F20" s="46"/>
      <c r="G20" s="60"/>
      <c r="H20" s="46"/>
      <c r="I20" s="60"/>
      <c r="J20" s="70"/>
      <c r="K20" s="60"/>
      <c r="L20" s="70"/>
      <c r="M20" s="71"/>
      <c r="N20" s="70"/>
      <c r="O20" s="71"/>
      <c r="P20" s="70"/>
      <c r="Q20" s="71"/>
      <c r="R20" s="70"/>
      <c r="S20" s="71"/>
      <c r="T20" s="70"/>
      <c r="U20" s="71"/>
      <c r="V20" s="70"/>
      <c r="W20" s="71"/>
      <c r="X20" s="70"/>
      <c r="Y20" s="71"/>
      <c r="Z20" s="70"/>
      <c r="AA20" s="71"/>
      <c r="AB20" s="70"/>
      <c r="AC20" s="71"/>
      <c r="AD20" s="70"/>
      <c r="AE20" s="71"/>
      <c r="AF20" s="70"/>
      <c r="AG20" s="71"/>
      <c r="AH20" s="70"/>
      <c r="AI20" s="71"/>
      <c r="AJ20" s="70"/>
      <c r="AK20" s="71"/>
      <c r="AL20" s="70"/>
      <c r="AM20" s="71"/>
      <c r="AN20" s="76"/>
      <c r="AO20" s="73"/>
      <c r="AP20" s="74"/>
      <c r="AQ20" s="74"/>
      <c r="AR20" s="75"/>
      <c r="AS20" s="75"/>
      <c r="AT20" s="37"/>
      <c r="AU20" s="38"/>
      <c r="AV20" s="38"/>
      <c r="AW20" s="38"/>
      <c r="AX20" s="38"/>
      <c r="AY20" s="38"/>
      <c r="AZ20" s="38"/>
      <c r="BA20" s="38"/>
      <c r="BB20" s="38"/>
      <c r="BC20" s="38"/>
      <c r="BD20" s="8"/>
      <c r="BE20" s="8"/>
      <c r="BF20" s="8"/>
      <c r="BW20" s="3"/>
      <c r="BY20" s="4"/>
      <c r="CA20" s="39"/>
      <c r="CG20" s="40">
        <v>0</v>
      </c>
      <c r="CH20" s="40"/>
      <c r="CI20" s="40">
        <v>0</v>
      </c>
      <c r="CJ20" s="40">
        <v>0</v>
      </c>
      <c r="CZ20" s="2"/>
    </row>
    <row r="21" spans="1:104" ht="16.350000000000001" customHeight="1" x14ac:dyDescent="0.2">
      <c r="A21" s="66" t="s">
        <v>41</v>
      </c>
      <c r="B21" s="77">
        <f t="shared" si="1"/>
        <v>0</v>
      </c>
      <c r="C21" s="78">
        <f>SUM(O21+Q21+S21+U21+W21+Y21+AA21)</f>
        <v>0</v>
      </c>
      <c r="D21" s="44">
        <f>SUM(P21+R21+T21+V21+X21+Z21+AB21)</f>
        <v>0</v>
      </c>
      <c r="E21" s="60"/>
      <c r="F21" s="61"/>
      <c r="G21" s="60"/>
      <c r="H21" s="61"/>
      <c r="I21" s="60"/>
      <c r="J21" s="69"/>
      <c r="K21" s="48"/>
      <c r="L21" s="69"/>
      <c r="M21" s="60"/>
      <c r="N21" s="69"/>
      <c r="O21" s="79"/>
      <c r="P21" s="70"/>
      <c r="Q21" s="79"/>
      <c r="R21" s="70"/>
      <c r="S21" s="79"/>
      <c r="T21" s="70"/>
      <c r="U21" s="79"/>
      <c r="V21" s="70"/>
      <c r="W21" s="79"/>
      <c r="X21" s="70"/>
      <c r="Y21" s="79"/>
      <c r="Z21" s="70"/>
      <c r="AA21" s="79"/>
      <c r="AB21" s="70"/>
      <c r="AC21" s="60"/>
      <c r="AD21" s="69"/>
      <c r="AE21" s="60"/>
      <c r="AF21" s="69"/>
      <c r="AG21" s="71"/>
      <c r="AH21" s="69"/>
      <c r="AI21" s="60"/>
      <c r="AJ21" s="69"/>
      <c r="AK21" s="60"/>
      <c r="AL21" s="69"/>
      <c r="AM21" s="72"/>
      <c r="AN21" s="50"/>
      <c r="AO21" s="73"/>
      <c r="AP21" s="74"/>
      <c r="AQ21" s="74"/>
      <c r="AR21" s="75"/>
      <c r="AS21" s="75"/>
      <c r="AT21" s="37"/>
      <c r="AU21" s="38"/>
      <c r="AV21" s="38"/>
      <c r="AW21" s="38"/>
      <c r="AX21" s="38"/>
      <c r="AY21" s="38"/>
      <c r="AZ21" s="38"/>
      <c r="BA21" s="38"/>
      <c r="BB21" s="38"/>
      <c r="BC21" s="38"/>
      <c r="BD21" s="8"/>
      <c r="BE21" s="8"/>
      <c r="BF21" s="8"/>
      <c r="BW21" s="3"/>
      <c r="BY21" s="4"/>
      <c r="CA21" s="39"/>
      <c r="CG21" s="40">
        <v>0</v>
      </c>
      <c r="CH21" s="40"/>
      <c r="CI21" s="40">
        <v>0</v>
      </c>
      <c r="CJ21" s="40">
        <v>0</v>
      </c>
      <c r="CZ21" s="2"/>
    </row>
    <row r="22" spans="1:104" ht="16.350000000000001" customHeight="1" x14ac:dyDescent="0.2">
      <c r="A22" s="66" t="s">
        <v>42</v>
      </c>
      <c r="B22" s="77">
        <f t="shared" si="1"/>
        <v>0</v>
      </c>
      <c r="C22" s="78">
        <f>SUM(E22+G22+I22+K22+M22+O22+Q22+S22+U22+W22+Y22+AA22+AC22+AE22+AG22+AI22+AK22+AM22)</f>
        <v>0</v>
      </c>
      <c r="D22" s="68">
        <f>SUM(F22+H22+J22+L22+N22+P22+R22+T22+V22+X22+Z22+AB22+AD22+AF22+AH22+AJ22+AL22+AN22)</f>
        <v>0</v>
      </c>
      <c r="E22" s="79"/>
      <c r="F22" s="73"/>
      <c r="G22" s="79"/>
      <c r="H22" s="73"/>
      <c r="I22" s="79"/>
      <c r="J22" s="70"/>
      <c r="K22" s="65"/>
      <c r="L22" s="70"/>
      <c r="M22" s="79"/>
      <c r="N22" s="70"/>
      <c r="O22" s="79"/>
      <c r="P22" s="70"/>
      <c r="Q22" s="79"/>
      <c r="R22" s="70"/>
      <c r="S22" s="79"/>
      <c r="T22" s="70"/>
      <c r="U22" s="79"/>
      <c r="V22" s="70"/>
      <c r="W22" s="79"/>
      <c r="X22" s="70"/>
      <c r="Y22" s="79"/>
      <c r="Z22" s="70"/>
      <c r="AA22" s="79"/>
      <c r="AB22" s="70"/>
      <c r="AC22" s="79"/>
      <c r="AD22" s="70"/>
      <c r="AE22" s="79"/>
      <c r="AF22" s="70"/>
      <c r="AG22" s="79"/>
      <c r="AH22" s="70"/>
      <c r="AI22" s="79"/>
      <c r="AJ22" s="70"/>
      <c r="AK22" s="79"/>
      <c r="AL22" s="70"/>
      <c r="AM22" s="80"/>
      <c r="AN22" s="76"/>
      <c r="AO22" s="73"/>
      <c r="AP22" s="74"/>
      <c r="AQ22" s="74"/>
      <c r="AR22" s="75"/>
      <c r="AS22" s="75"/>
      <c r="AT22" s="37"/>
      <c r="AU22" s="38"/>
      <c r="AV22" s="38"/>
      <c r="AW22" s="38"/>
      <c r="AX22" s="38"/>
      <c r="AY22" s="38"/>
      <c r="AZ22" s="38"/>
      <c r="BA22" s="38"/>
      <c r="BB22" s="38"/>
      <c r="BC22" s="38"/>
      <c r="BD22" s="8"/>
      <c r="BE22" s="8"/>
      <c r="BF22" s="8"/>
      <c r="BW22" s="3"/>
      <c r="BY22" s="4"/>
      <c r="CG22" s="40">
        <v>0</v>
      </c>
      <c r="CH22" s="40"/>
      <c r="CI22" s="40">
        <v>0</v>
      </c>
      <c r="CJ22" s="40">
        <v>0</v>
      </c>
      <c r="CZ22" s="2"/>
    </row>
    <row r="23" spans="1:104" ht="16.350000000000001" customHeight="1" x14ac:dyDescent="0.2">
      <c r="A23" s="62" t="s">
        <v>43</v>
      </c>
      <c r="B23" s="77">
        <f t="shared" si="1"/>
        <v>0</v>
      </c>
      <c r="C23" s="78">
        <f>SUM(E23+G23+I23+K23+M23+O23+Q23+S23+U23+W23+Y23+AA23+AC23+AE23+AG23+AI23+AK23+AM23)</f>
        <v>0</v>
      </c>
      <c r="D23" s="68">
        <f>SUM(F23+H23+J23+L23+N23+P23+R23+T23+V23+X23+Z23+AB23+AD23+AF23+AH23+AJ23+AL23+AN23)</f>
        <v>0</v>
      </c>
      <c r="E23" s="79"/>
      <c r="F23" s="73"/>
      <c r="G23" s="79"/>
      <c r="H23" s="73"/>
      <c r="I23" s="79"/>
      <c r="J23" s="70"/>
      <c r="K23" s="65"/>
      <c r="L23" s="70"/>
      <c r="M23" s="79"/>
      <c r="N23" s="70"/>
      <c r="O23" s="79"/>
      <c r="P23" s="70"/>
      <c r="Q23" s="79"/>
      <c r="R23" s="70"/>
      <c r="S23" s="79"/>
      <c r="T23" s="70"/>
      <c r="U23" s="79"/>
      <c r="V23" s="70"/>
      <c r="W23" s="79"/>
      <c r="X23" s="70"/>
      <c r="Y23" s="79"/>
      <c r="Z23" s="70"/>
      <c r="AA23" s="79"/>
      <c r="AB23" s="70"/>
      <c r="AC23" s="79"/>
      <c r="AD23" s="70"/>
      <c r="AE23" s="79"/>
      <c r="AF23" s="70"/>
      <c r="AG23" s="79"/>
      <c r="AH23" s="70"/>
      <c r="AI23" s="79"/>
      <c r="AJ23" s="70"/>
      <c r="AK23" s="79"/>
      <c r="AL23" s="70"/>
      <c r="AM23" s="80"/>
      <c r="AN23" s="76"/>
      <c r="AO23" s="73"/>
      <c r="AP23" s="74"/>
      <c r="AQ23" s="74"/>
      <c r="AR23" s="75"/>
      <c r="AS23" s="75"/>
      <c r="AT23" s="37"/>
      <c r="AU23" s="38"/>
      <c r="AV23" s="38"/>
      <c r="AW23" s="38"/>
      <c r="AX23" s="38"/>
      <c r="AY23" s="38"/>
      <c r="AZ23" s="38"/>
      <c r="BA23" s="38"/>
      <c r="BB23" s="38"/>
      <c r="BC23" s="38"/>
      <c r="BD23" s="8"/>
      <c r="BE23" s="8"/>
      <c r="BF23" s="8"/>
      <c r="BW23" s="3"/>
      <c r="BY23" s="4"/>
      <c r="CG23" s="40">
        <v>0</v>
      </c>
      <c r="CH23" s="40"/>
      <c r="CI23" s="40">
        <v>0</v>
      </c>
      <c r="CJ23" s="40">
        <v>0</v>
      </c>
      <c r="CZ23" s="2"/>
    </row>
    <row r="24" spans="1:104" ht="16.350000000000001" customHeight="1" x14ac:dyDescent="0.2">
      <c r="A24" s="62" t="s">
        <v>44</v>
      </c>
      <c r="B24" s="42">
        <f t="shared" si="1"/>
        <v>0</v>
      </c>
      <c r="C24" s="43">
        <f>SUM(G24+I24+K24+M24+O24+Q24+S24+U24+W24+Y24+AA24+AC24+AE24+AG24+AI24+AK24+AM24)</f>
        <v>0</v>
      </c>
      <c r="D24" s="44">
        <f>SUM(H24+J24+L24+N24+P24+R24+T24+V24+X24+Z24+AB24+AD24+AF24+AH24+AJ24+AL24+AN24)</f>
        <v>0</v>
      </c>
      <c r="E24" s="48"/>
      <c r="F24" s="49"/>
      <c r="G24" s="79"/>
      <c r="H24" s="73"/>
      <c r="I24" s="79"/>
      <c r="J24" s="70"/>
      <c r="K24" s="65"/>
      <c r="L24" s="70"/>
      <c r="M24" s="79"/>
      <c r="N24" s="70"/>
      <c r="O24" s="79"/>
      <c r="P24" s="70"/>
      <c r="Q24" s="79"/>
      <c r="R24" s="70"/>
      <c r="S24" s="79"/>
      <c r="T24" s="70"/>
      <c r="U24" s="79"/>
      <c r="V24" s="70"/>
      <c r="W24" s="79"/>
      <c r="X24" s="70"/>
      <c r="Y24" s="79"/>
      <c r="Z24" s="70"/>
      <c r="AA24" s="79"/>
      <c r="AB24" s="70"/>
      <c r="AC24" s="79"/>
      <c r="AD24" s="70"/>
      <c r="AE24" s="79"/>
      <c r="AF24" s="70"/>
      <c r="AG24" s="79"/>
      <c r="AH24" s="70"/>
      <c r="AI24" s="79"/>
      <c r="AJ24" s="70"/>
      <c r="AK24" s="79"/>
      <c r="AL24" s="70"/>
      <c r="AM24" s="80"/>
      <c r="AN24" s="76"/>
      <c r="AO24" s="73"/>
      <c r="AP24" s="74"/>
      <c r="AQ24" s="74"/>
      <c r="AR24" s="75"/>
      <c r="AS24" s="75"/>
      <c r="AT24" s="37"/>
      <c r="AU24" s="38"/>
      <c r="AV24" s="38"/>
      <c r="AW24" s="38"/>
      <c r="AX24" s="38"/>
      <c r="AY24" s="38"/>
      <c r="AZ24" s="38"/>
      <c r="BA24" s="38"/>
      <c r="BB24" s="38"/>
      <c r="BC24" s="38"/>
      <c r="BD24" s="8"/>
      <c r="BE24" s="8"/>
      <c r="BF24" s="8"/>
      <c r="BW24" s="3"/>
      <c r="BY24" s="4"/>
      <c r="CG24" s="40">
        <v>0</v>
      </c>
      <c r="CH24" s="40"/>
      <c r="CI24" s="40">
        <v>0</v>
      </c>
      <c r="CJ24" s="40">
        <v>0</v>
      </c>
      <c r="CZ24" s="2"/>
    </row>
    <row r="25" spans="1:104" ht="16.350000000000001" customHeight="1" x14ac:dyDescent="0.2">
      <c r="A25" s="62" t="s">
        <v>45</v>
      </c>
      <c r="B25" s="42">
        <f t="shared" si="1"/>
        <v>0</v>
      </c>
      <c r="C25" s="43">
        <f>SUM(M25+O25+Q25+S25+U25+W25+Y25+AA25+AC25+AE25+AG25+AI25+AK25+AM25)</f>
        <v>0</v>
      </c>
      <c r="D25" s="44">
        <f>SUM(N25+P25+R25+T25+V25+X25+Z25+AB25+AD25+AF25+AH25+AJ25+AL25+AN25)</f>
        <v>0</v>
      </c>
      <c r="E25" s="81"/>
      <c r="F25" s="69"/>
      <c r="G25" s="60"/>
      <c r="H25" s="61"/>
      <c r="I25" s="60"/>
      <c r="J25" s="61"/>
      <c r="K25" s="60"/>
      <c r="L25" s="61"/>
      <c r="M25" s="79"/>
      <c r="N25" s="70"/>
      <c r="O25" s="79"/>
      <c r="P25" s="70"/>
      <c r="Q25" s="79"/>
      <c r="R25" s="70"/>
      <c r="S25" s="79"/>
      <c r="T25" s="70"/>
      <c r="U25" s="79"/>
      <c r="V25" s="70"/>
      <c r="W25" s="79"/>
      <c r="X25" s="70"/>
      <c r="Y25" s="79"/>
      <c r="Z25" s="70"/>
      <c r="AA25" s="79"/>
      <c r="AB25" s="70"/>
      <c r="AC25" s="79"/>
      <c r="AD25" s="70"/>
      <c r="AE25" s="79"/>
      <c r="AF25" s="70"/>
      <c r="AG25" s="79"/>
      <c r="AH25" s="70"/>
      <c r="AI25" s="79"/>
      <c r="AJ25" s="70"/>
      <c r="AK25" s="79"/>
      <c r="AL25" s="70"/>
      <c r="AM25" s="80"/>
      <c r="AN25" s="76"/>
      <c r="AO25" s="73"/>
      <c r="AP25" s="74"/>
      <c r="AQ25" s="74"/>
      <c r="AR25" s="75"/>
      <c r="AS25" s="75"/>
      <c r="AT25" s="37"/>
      <c r="AU25" s="38"/>
      <c r="AV25" s="38"/>
      <c r="AW25" s="38"/>
      <c r="AX25" s="38"/>
      <c r="AY25" s="38"/>
      <c r="AZ25" s="38"/>
      <c r="BA25" s="38"/>
      <c r="BB25" s="38"/>
      <c r="BC25" s="38"/>
      <c r="BD25" s="8"/>
      <c r="BE25" s="8"/>
      <c r="BF25" s="8"/>
      <c r="BW25" s="3"/>
      <c r="BY25" s="4"/>
      <c r="CG25" s="40">
        <v>0</v>
      </c>
      <c r="CH25" s="40"/>
      <c r="CI25" s="40">
        <v>0</v>
      </c>
      <c r="CJ25" s="40">
        <v>0</v>
      </c>
      <c r="CZ25" s="2"/>
    </row>
    <row r="26" spans="1:104" ht="16.350000000000001" customHeight="1" x14ac:dyDescent="0.2">
      <c r="A26" s="82" t="s">
        <v>46</v>
      </c>
      <c r="B26" s="3904">
        <f t="shared" si="1"/>
        <v>0</v>
      </c>
      <c r="C26" s="2666">
        <f>SUM(E26+G26+I26+K26+M26+O26+Q26+S26+U26+W26+Y26+AA26+AC26+AE26+AG26+AI26+AK26+AM26)</f>
        <v>0</v>
      </c>
      <c r="D26" s="3905">
        <f>SUM(F26+H26+J26+L26+N26+P26+R26+T26+V26+X26+Z26+AB26+AD26+AF26+AH26+AJ26+AL26+AN26)</f>
        <v>0</v>
      </c>
      <c r="E26" s="3906"/>
      <c r="F26" s="87"/>
      <c r="G26" s="88"/>
      <c r="H26" s="89"/>
      <c r="I26" s="88"/>
      <c r="J26" s="87"/>
      <c r="K26" s="3907"/>
      <c r="L26" s="87"/>
      <c r="M26" s="88"/>
      <c r="N26" s="87"/>
      <c r="O26" s="88"/>
      <c r="P26" s="87"/>
      <c r="Q26" s="88"/>
      <c r="R26" s="87"/>
      <c r="S26" s="88"/>
      <c r="T26" s="87"/>
      <c r="U26" s="88"/>
      <c r="V26" s="87"/>
      <c r="W26" s="88"/>
      <c r="X26" s="87"/>
      <c r="Y26" s="88"/>
      <c r="Z26" s="87"/>
      <c r="AA26" s="88"/>
      <c r="AB26" s="87"/>
      <c r="AC26" s="88"/>
      <c r="AD26" s="87"/>
      <c r="AE26" s="88"/>
      <c r="AF26" s="87"/>
      <c r="AG26" s="88"/>
      <c r="AH26" s="87"/>
      <c r="AI26" s="88"/>
      <c r="AJ26" s="87"/>
      <c r="AK26" s="88"/>
      <c r="AL26" s="87"/>
      <c r="AM26" s="91"/>
      <c r="AN26" s="92"/>
      <c r="AO26" s="89"/>
      <c r="AP26" s="93"/>
      <c r="AQ26" s="93"/>
      <c r="AR26" s="94"/>
      <c r="AS26" s="94"/>
      <c r="AT26" s="37"/>
      <c r="AU26" s="38"/>
      <c r="AV26" s="38"/>
      <c r="AW26" s="38"/>
      <c r="AX26" s="38"/>
      <c r="AY26" s="38"/>
      <c r="AZ26" s="38"/>
      <c r="BA26" s="38"/>
      <c r="BB26" s="38"/>
      <c r="BC26" s="38"/>
      <c r="BD26" s="8"/>
      <c r="BE26" s="8"/>
      <c r="BF26" s="8"/>
      <c r="BW26" s="3"/>
      <c r="BY26" s="4"/>
      <c r="CG26" s="40">
        <v>0</v>
      </c>
      <c r="CH26" s="40"/>
      <c r="CI26" s="40">
        <v>0</v>
      </c>
      <c r="CJ26" s="40">
        <v>0</v>
      </c>
      <c r="CZ26" s="2"/>
    </row>
    <row r="27" spans="1:104" ht="31.35" customHeight="1" x14ac:dyDescent="0.2">
      <c r="A27" s="9" t="s">
        <v>47</v>
      </c>
      <c r="B27" s="10"/>
      <c r="C27" s="10"/>
      <c r="D27" s="10"/>
      <c r="E27" s="10"/>
      <c r="F27" s="3908"/>
      <c r="G27" s="3908" t="s">
        <v>48</v>
      </c>
      <c r="H27" s="3909"/>
      <c r="I27" s="3909"/>
      <c r="J27" s="3908"/>
      <c r="K27" s="3908"/>
      <c r="L27" s="3908"/>
      <c r="M27" s="3908"/>
      <c r="N27" s="3908"/>
      <c r="O27" s="3908"/>
      <c r="P27" s="3908"/>
      <c r="Q27" s="3908"/>
      <c r="R27" s="3908"/>
      <c r="S27" s="3908"/>
      <c r="T27" s="3908"/>
      <c r="U27" s="3908"/>
      <c r="V27" s="3908"/>
      <c r="W27" s="3908"/>
      <c r="X27" s="3908"/>
      <c r="Y27" s="3910"/>
      <c r="Z27" s="3910"/>
      <c r="AA27" s="3910"/>
      <c r="AB27" s="3910"/>
      <c r="AC27" s="3910"/>
      <c r="AD27" s="3910"/>
      <c r="AE27" s="3910"/>
      <c r="AF27" s="3910"/>
      <c r="AG27" s="3910"/>
      <c r="AH27" s="3910"/>
      <c r="AI27" s="3910"/>
      <c r="AJ27" s="3910"/>
      <c r="AK27" s="3910"/>
      <c r="AL27" s="3910"/>
      <c r="AM27" s="3910"/>
      <c r="AN27" s="3910"/>
      <c r="AO27" s="3910"/>
      <c r="AP27" s="2019"/>
      <c r="AQ27" s="2020"/>
      <c r="AR27" s="100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CG27" s="40"/>
      <c r="CH27" s="40"/>
      <c r="CI27" s="40"/>
      <c r="CJ27" s="40"/>
    </row>
    <row r="28" spans="1:104" ht="20.100000000000001" customHeight="1" x14ac:dyDescent="0.2">
      <c r="A28" s="3911" t="s">
        <v>49</v>
      </c>
      <c r="B28" s="3059" t="s">
        <v>4</v>
      </c>
      <c r="C28" s="3052"/>
      <c r="D28" s="3046"/>
      <c r="E28" s="3912" t="s">
        <v>5</v>
      </c>
      <c r="F28" s="3838"/>
      <c r="G28" s="3838"/>
      <c r="H28" s="3838"/>
      <c r="I28" s="3838"/>
      <c r="J28" s="3838"/>
      <c r="K28" s="3838"/>
      <c r="L28" s="3838"/>
      <c r="M28" s="3838"/>
      <c r="N28" s="3838"/>
      <c r="O28" s="3838"/>
      <c r="P28" s="3838"/>
      <c r="Q28" s="3838"/>
      <c r="R28" s="3838"/>
      <c r="S28" s="3838"/>
      <c r="T28" s="3838"/>
      <c r="U28" s="3838"/>
      <c r="V28" s="3838"/>
      <c r="W28" s="3838"/>
      <c r="X28" s="3838"/>
      <c r="Y28" s="3838"/>
      <c r="Z28" s="3838"/>
      <c r="AA28" s="3838"/>
      <c r="AB28" s="3838"/>
      <c r="AC28" s="3838"/>
      <c r="AD28" s="3838"/>
      <c r="AE28" s="3838"/>
      <c r="AF28" s="3838"/>
      <c r="AG28" s="3838"/>
      <c r="AH28" s="3838"/>
      <c r="AI28" s="3838"/>
      <c r="AJ28" s="3838"/>
      <c r="AK28" s="3838"/>
      <c r="AL28" s="3838"/>
      <c r="AM28" s="3838"/>
      <c r="AN28" s="3832"/>
      <c r="AO28" s="3046" t="s">
        <v>6</v>
      </c>
      <c r="AP28" s="3815" t="s">
        <v>7</v>
      </c>
      <c r="AQ28" s="3815" t="s">
        <v>8</v>
      </c>
      <c r="AR28" s="3815" t="s">
        <v>50</v>
      </c>
      <c r="AS28" s="3046" t="s">
        <v>9</v>
      </c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X28" s="2"/>
      <c r="CG28" s="40"/>
      <c r="CH28" s="40"/>
      <c r="CI28" s="40"/>
      <c r="CJ28" s="40"/>
    </row>
    <row r="29" spans="1:104" ht="20.100000000000001" customHeight="1" x14ac:dyDescent="0.2">
      <c r="A29" s="2888"/>
      <c r="B29" s="3184"/>
      <c r="C29" s="3887"/>
      <c r="D29" s="3185"/>
      <c r="E29" s="3912" t="s">
        <v>11</v>
      </c>
      <c r="F29" s="3840"/>
      <c r="G29" s="3912" t="s">
        <v>12</v>
      </c>
      <c r="H29" s="3840"/>
      <c r="I29" s="3912" t="s">
        <v>13</v>
      </c>
      <c r="J29" s="3840"/>
      <c r="K29" s="3912" t="s">
        <v>14</v>
      </c>
      <c r="L29" s="3840"/>
      <c r="M29" s="3912" t="s">
        <v>15</v>
      </c>
      <c r="N29" s="3840"/>
      <c r="O29" s="3912" t="s">
        <v>16</v>
      </c>
      <c r="P29" s="3840"/>
      <c r="Q29" s="3838" t="s">
        <v>17</v>
      </c>
      <c r="R29" s="3840"/>
      <c r="S29" s="3912" t="s">
        <v>18</v>
      </c>
      <c r="T29" s="3840"/>
      <c r="U29" s="3912" t="s">
        <v>19</v>
      </c>
      <c r="V29" s="3840"/>
      <c r="W29" s="3912" t="s">
        <v>20</v>
      </c>
      <c r="X29" s="3840"/>
      <c r="Y29" s="3912" t="s">
        <v>21</v>
      </c>
      <c r="Z29" s="3840"/>
      <c r="AA29" s="3912" t="s">
        <v>22</v>
      </c>
      <c r="AB29" s="3840"/>
      <c r="AC29" s="3838" t="s">
        <v>23</v>
      </c>
      <c r="AD29" s="3840"/>
      <c r="AE29" s="3912" t="s">
        <v>24</v>
      </c>
      <c r="AF29" s="3840"/>
      <c r="AG29" s="3838" t="s">
        <v>25</v>
      </c>
      <c r="AH29" s="3840"/>
      <c r="AI29" s="3912" t="s">
        <v>26</v>
      </c>
      <c r="AJ29" s="3840"/>
      <c r="AK29" s="3838" t="s">
        <v>27</v>
      </c>
      <c r="AL29" s="3840"/>
      <c r="AM29" s="3838" t="s">
        <v>28</v>
      </c>
      <c r="AN29" s="3832"/>
      <c r="AO29" s="2892"/>
      <c r="AP29" s="2871"/>
      <c r="AQ29" s="2871"/>
      <c r="AR29" s="2871"/>
      <c r="AS29" s="2892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X29" s="2"/>
      <c r="CG29" s="40"/>
      <c r="CH29" s="40"/>
      <c r="CI29" s="40"/>
      <c r="CJ29" s="40"/>
    </row>
    <row r="30" spans="1:104" ht="20.100000000000001" customHeight="1" x14ac:dyDescent="0.2">
      <c r="A30" s="3183"/>
      <c r="B30" s="3913" t="s">
        <v>29</v>
      </c>
      <c r="C30" s="3889" t="s">
        <v>30</v>
      </c>
      <c r="D30" s="2650" t="s">
        <v>31</v>
      </c>
      <c r="E30" s="3913" t="s">
        <v>30</v>
      </c>
      <c r="F30" s="2648" t="s">
        <v>31</v>
      </c>
      <c r="G30" s="3913" t="s">
        <v>30</v>
      </c>
      <c r="H30" s="2648" t="s">
        <v>31</v>
      </c>
      <c r="I30" s="3913" t="s">
        <v>30</v>
      </c>
      <c r="J30" s="2648" t="s">
        <v>31</v>
      </c>
      <c r="K30" s="3913" t="s">
        <v>30</v>
      </c>
      <c r="L30" s="2648" t="s">
        <v>31</v>
      </c>
      <c r="M30" s="3913" t="s">
        <v>30</v>
      </c>
      <c r="N30" s="2648" t="s">
        <v>31</v>
      </c>
      <c r="O30" s="3913" t="s">
        <v>30</v>
      </c>
      <c r="P30" s="2648" t="s">
        <v>31</v>
      </c>
      <c r="Q30" s="3913" t="s">
        <v>30</v>
      </c>
      <c r="R30" s="2648" t="s">
        <v>31</v>
      </c>
      <c r="S30" s="3913" t="s">
        <v>30</v>
      </c>
      <c r="T30" s="2648" t="s">
        <v>31</v>
      </c>
      <c r="U30" s="3913" t="s">
        <v>30</v>
      </c>
      <c r="V30" s="2648" t="s">
        <v>31</v>
      </c>
      <c r="W30" s="3913" t="s">
        <v>30</v>
      </c>
      <c r="X30" s="2648" t="s">
        <v>31</v>
      </c>
      <c r="Y30" s="3913" t="s">
        <v>30</v>
      </c>
      <c r="Z30" s="2648" t="s">
        <v>31</v>
      </c>
      <c r="AA30" s="3913" t="s">
        <v>30</v>
      </c>
      <c r="AB30" s="2648" t="s">
        <v>31</v>
      </c>
      <c r="AC30" s="3913" t="s">
        <v>30</v>
      </c>
      <c r="AD30" s="2648" t="s">
        <v>31</v>
      </c>
      <c r="AE30" s="3913" t="s">
        <v>30</v>
      </c>
      <c r="AF30" s="2648" t="s">
        <v>31</v>
      </c>
      <c r="AG30" s="3913" t="s">
        <v>30</v>
      </c>
      <c r="AH30" s="2648" t="s">
        <v>31</v>
      </c>
      <c r="AI30" s="3913" t="s">
        <v>30</v>
      </c>
      <c r="AJ30" s="2648" t="s">
        <v>31</v>
      </c>
      <c r="AK30" s="2827" t="s">
        <v>30</v>
      </c>
      <c r="AL30" s="2648" t="s">
        <v>31</v>
      </c>
      <c r="AM30" s="3913" t="s">
        <v>30</v>
      </c>
      <c r="AN30" s="1837" t="s">
        <v>31</v>
      </c>
      <c r="AO30" s="3185"/>
      <c r="AP30" s="3188"/>
      <c r="AQ30" s="3188"/>
      <c r="AR30" s="3188"/>
      <c r="AS30" s="3185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X30" s="2"/>
      <c r="CG30" s="40"/>
      <c r="CH30" s="40"/>
      <c r="CI30" s="40"/>
      <c r="CJ30" s="40"/>
    </row>
    <row r="31" spans="1:104" ht="16.350000000000001" customHeight="1" x14ac:dyDescent="0.2">
      <c r="A31" s="2860" t="s">
        <v>51</v>
      </c>
      <c r="B31" s="3914">
        <f t="shared" ref="B31:B44" si="2">SUM(C31:D31)</f>
        <v>0</v>
      </c>
      <c r="C31" s="3897">
        <f>SUM(E31+G31+I31+K31+M31+O31+Q31+S31+U31+W31+Y31+AA31+AC31+AE31+AG31+AI31+AK31+AM31)</f>
        <v>0</v>
      </c>
      <c r="D31" s="3898">
        <f>SUM(F31+H31+J31+L31+N31+P31+R31+T31+V31+X31+Z31+AB31+AD31+AF31+AH31+AJ31+AL31+AN31)</f>
        <v>0</v>
      </c>
      <c r="E31" s="2862"/>
      <c r="F31" s="2863"/>
      <c r="G31" s="2862"/>
      <c r="H31" s="3899"/>
      <c r="I31" s="2862"/>
      <c r="J31" s="3899"/>
      <c r="K31" s="2862"/>
      <c r="L31" s="3899"/>
      <c r="M31" s="2862"/>
      <c r="N31" s="3899"/>
      <c r="O31" s="2862"/>
      <c r="P31" s="3899"/>
      <c r="Q31" s="2865"/>
      <c r="R31" s="3899"/>
      <c r="S31" s="2862"/>
      <c r="T31" s="3899"/>
      <c r="U31" s="2862"/>
      <c r="V31" s="3899"/>
      <c r="W31" s="2862"/>
      <c r="X31" s="3899"/>
      <c r="Y31" s="2862"/>
      <c r="Z31" s="3899"/>
      <c r="AA31" s="2862"/>
      <c r="AB31" s="3899"/>
      <c r="AC31" s="2865"/>
      <c r="AD31" s="3899"/>
      <c r="AE31" s="2862"/>
      <c r="AF31" s="3899"/>
      <c r="AG31" s="2865"/>
      <c r="AH31" s="3899"/>
      <c r="AI31" s="2862"/>
      <c r="AJ31" s="3899"/>
      <c r="AK31" s="2865"/>
      <c r="AL31" s="3899"/>
      <c r="AM31" s="3915"/>
      <c r="AN31" s="3901"/>
      <c r="AO31" s="3903"/>
      <c r="AP31" s="3902"/>
      <c r="AQ31" s="3902"/>
      <c r="AR31" s="3902"/>
      <c r="AS31" s="3903"/>
      <c r="AT31" s="37"/>
      <c r="AU31" s="38"/>
      <c r="AV31" s="38"/>
      <c r="AW31" s="38"/>
      <c r="AX31" s="38"/>
      <c r="AY31" s="38"/>
      <c r="AZ31" s="38"/>
      <c r="BA31" s="38"/>
      <c r="BB31" s="38"/>
      <c r="BC31" s="8"/>
      <c r="BD31" s="8"/>
      <c r="BE31" s="8"/>
      <c r="BF31" s="8"/>
      <c r="BG31" s="8"/>
      <c r="BX31" s="2"/>
      <c r="CA31" s="39"/>
      <c r="CB31" s="39"/>
      <c r="CG31" s="40">
        <v>0</v>
      </c>
      <c r="CH31" s="40">
        <v>0</v>
      </c>
      <c r="CI31" s="40"/>
      <c r="CJ31" s="40"/>
    </row>
    <row r="32" spans="1:104" ht="16.350000000000001" customHeight="1" x14ac:dyDescent="0.2">
      <c r="A32" s="109" t="s">
        <v>52</v>
      </c>
      <c r="B32" s="42">
        <f t="shared" si="2"/>
        <v>0</v>
      </c>
      <c r="C32" s="43">
        <f t="shared" ref="C32:D33" si="3">SUM(E32+G32+I32+K32+M32+O32+Q32+S32+U32+W32+Y32+AA32+AC32+AE32+AG32+AI32+AK32+AM32)</f>
        <v>0</v>
      </c>
      <c r="D32" s="44">
        <f t="shared" si="3"/>
        <v>0</v>
      </c>
      <c r="E32" s="45"/>
      <c r="F32" s="46"/>
      <c r="G32" s="45"/>
      <c r="H32" s="47"/>
      <c r="I32" s="45"/>
      <c r="J32" s="47"/>
      <c r="K32" s="45"/>
      <c r="L32" s="47"/>
      <c r="M32" s="45"/>
      <c r="N32" s="47"/>
      <c r="O32" s="45"/>
      <c r="P32" s="47"/>
      <c r="Q32" s="110"/>
      <c r="R32" s="47"/>
      <c r="S32" s="45"/>
      <c r="T32" s="47"/>
      <c r="U32" s="45"/>
      <c r="V32" s="47"/>
      <c r="W32" s="45"/>
      <c r="X32" s="47"/>
      <c r="Y32" s="45"/>
      <c r="Z32" s="47"/>
      <c r="AA32" s="45"/>
      <c r="AB32" s="47"/>
      <c r="AC32" s="110"/>
      <c r="AD32" s="47"/>
      <c r="AE32" s="45"/>
      <c r="AF32" s="47"/>
      <c r="AG32" s="110"/>
      <c r="AH32" s="47"/>
      <c r="AI32" s="45"/>
      <c r="AJ32" s="47"/>
      <c r="AK32" s="110"/>
      <c r="AL32" s="47"/>
      <c r="AM32" s="111"/>
      <c r="AN32" s="55"/>
      <c r="AO32" s="112"/>
      <c r="AP32" s="113"/>
      <c r="AQ32" s="113"/>
      <c r="AR32" s="113"/>
      <c r="AS32" s="112"/>
      <c r="AT32" s="37"/>
      <c r="AU32" s="38"/>
      <c r="AV32" s="38"/>
      <c r="AW32" s="38"/>
      <c r="AX32" s="38"/>
      <c r="AY32" s="38"/>
      <c r="AZ32" s="38"/>
      <c r="BA32" s="38"/>
      <c r="BB32" s="38"/>
      <c r="BC32" s="8"/>
      <c r="BD32" s="8"/>
      <c r="BE32" s="8"/>
      <c r="BF32" s="8"/>
      <c r="BG32" s="8"/>
      <c r="BX32" s="2"/>
      <c r="CB32" s="39"/>
      <c r="CG32" s="40">
        <v>0</v>
      </c>
      <c r="CH32" s="40">
        <v>0</v>
      </c>
      <c r="CI32" s="40"/>
      <c r="CJ32" s="40"/>
    </row>
    <row r="33" spans="1:88" ht="16.350000000000001" customHeight="1" x14ac:dyDescent="0.2">
      <c r="A33" s="114" t="s">
        <v>53</v>
      </c>
      <c r="B33" s="42">
        <f t="shared" si="2"/>
        <v>0</v>
      </c>
      <c r="C33" s="43">
        <f t="shared" si="3"/>
        <v>0</v>
      </c>
      <c r="D33" s="68">
        <f t="shared" si="3"/>
        <v>0</v>
      </c>
      <c r="E33" s="45"/>
      <c r="F33" s="46"/>
      <c r="G33" s="45"/>
      <c r="H33" s="47"/>
      <c r="I33" s="45"/>
      <c r="J33" s="47"/>
      <c r="K33" s="45"/>
      <c r="L33" s="47"/>
      <c r="M33" s="45"/>
      <c r="N33" s="47"/>
      <c r="O33" s="45"/>
      <c r="P33" s="47"/>
      <c r="Q33" s="110"/>
      <c r="R33" s="47"/>
      <c r="S33" s="45"/>
      <c r="T33" s="47"/>
      <c r="U33" s="45"/>
      <c r="V33" s="47"/>
      <c r="W33" s="45"/>
      <c r="X33" s="47"/>
      <c r="Y33" s="45"/>
      <c r="Z33" s="47"/>
      <c r="AA33" s="45"/>
      <c r="AB33" s="47"/>
      <c r="AC33" s="110"/>
      <c r="AD33" s="47"/>
      <c r="AE33" s="45"/>
      <c r="AF33" s="47"/>
      <c r="AG33" s="110"/>
      <c r="AH33" s="47"/>
      <c r="AI33" s="45"/>
      <c r="AJ33" s="47"/>
      <c r="AK33" s="110"/>
      <c r="AL33" s="47"/>
      <c r="AM33" s="111"/>
      <c r="AN33" s="55"/>
      <c r="AO33" s="52"/>
      <c r="AP33" s="51"/>
      <c r="AQ33" s="51"/>
      <c r="AR33" s="51"/>
      <c r="AS33" s="52"/>
      <c r="AT33" s="37"/>
      <c r="AU33" s="38"/>
      <c r="AV33" s="38"/>
      <c r="AW33" s="38"/>
      <c r="AX33" s="38"/>
      <c r="AY33" s="38"/>
      <c r="AZ33" s="38"/>
      <c r="BA33" s="38"/>
      <c r="BB33" s="38"/>
      <c r="BC33" s="8"/>
      <c r="BD33" s="8"/>
      <c r="BE33" s="8"/>
      <c r="BF33" s="8"/>
      <c r="BG33" s="8"/>
      <c r="BX33" s="2"/>
      <c r="CB33" s="39"/>
      <c r="CG33" s="40">
        <v>0</v>
      </c>
      <c r="CH33" s="40">
        <v>0</v>
      </c>
      <c r="CI33" s="40"/>
      <c r="CJ33" s="40"/>
    </row>
    <row r="34" spans="1:88" ht="16.350000000000001" customHeight="1" x14ac:dyDescent="0.2">
      <c r="A34" s="114" t="s">
        <v>54</v>
      </c>
      <c r="B34" s="42">
        <f t="shared" si="2"/>
        <v>0</v>
      </c>
      <c r="C34" s="43">
        <f>SUM(O34+Q34+S34+U34+W34+Y34+AA34)</f>
        <v>0</v>
      </c>
      <c r="D34" s="68">
        <f>SUM(P34+R34+T34+V34+X34+Z34+AB34)</f>
        <v>0</v>
      </c>
      <c r="E34" s="60"/>
      <c r="F34" s="61"/>
      <c r="G34" s="60"/>
      <c r="H34" s="69"/>
      <c r="I34" s="60"/>
      <c r="J34" s="69"/>
      <c r="K34" s="60"/>
      <c r="L34" s="69"/>
      <c r="M34" s="60"/>
      <c r="N34" s="69"/>
      <c r="O34" s="45"/>
      <c r="P34" s="47"/>
      <c r="Q34" s="110"/>
      <c r="R34" s="47"/>
      <c r="S34" s="45"/>
      <c r="T34" s="47"/>
      <c r="U34" s="45"/>
      <c r="V34" s="47"/>
      <c r="W34" s="45"/>
      <c r="X34" s="47"/>
      <c r="Y34" s="45"/>
      <c r="Z34" s="47"/>
      <c r="AA34" s="45"/>
      <c r="AB34" s="70"/>
      <c r="AC34" s="115"/>
      <c r="AD34" s="69"/>
      <c r="AE34" s="60"/>
      <c r="AF34" s="69"/>
      <c r="AG34" s="115"/>
      <c r="AH34" s="69"/>
      <c r="AI34" s="60"/>
      <c r="AJ34" s="69"/>
      <c r="AK34" s="115"/>
      <c r="AL34" s="69"/>
      <c r="AM34" s="116"/>
      <c r="AN34" s="50"/>
      <c r="AO34" s="52"/>
      <c r="AP34" s="51"/>
      <c r="AQ34" s="51"/>
      <c r="AR34" s="51"/>
      <c r="AS34" s="52"/>
      <c r="AT34" s="37"/>
      <c r="AU34" s="38"/>
      <c r="AV34" s="38"/>
      <c r="AW34" s="38"/>
      <c r="AX34" s="38"/>
      <c r="AY34" s="38"/>
      <c r="AZ34" s="38"/>
      <c r="BA34" s="38"/>
      <c r="BB34" s="38"/>
      <c r="BC34" s="8"/>
      <c r="BD34" s="8"/>
      <c r="BE34" s="8"/>
      <c r="BF34" s="8"/>
      <c r="BG34" s="8"/>
      <c r="BX34" s="2"/>
      <c r="CB34" s="39"/>
      <c r="CG34" s="40">
        <v>0</v>
      </c>
      <c r="CH34" s="40">
        <v>0</v>
      </c>
      <c r="CI34" s="40"/>
      <c r="CJ34" s="40"/>
    </row>
    <row r="35" spans="1:88" ht="16.350000000000001" customHeight="1" x14ac:dyDescent="0.2">
      <c r="A35" s="114" t="s">
        <v>55</v>
      </c>
      <c r="B35" s="42">
        <f>SUM(C35:D35)</f>
        <v>0</v>
      </c>
      <c r="C35" s="43">
        <f>SUM(E35+G35+I35+K35+M35+O35+Q35+S35+U35+W35+Y35+AA35+AC35+AE35+AG35+AI35+AK35+AM35)</f>
        <v>0</v>
      </c>
      <c r="D35" s="68">
        <f t="shared" ref="C35:D44" si="4">SUM(F35+H35+J35+L35+N35+P35+R35+T35+V35+X35+Z35+AB35+AD35+AF35+AH35+AJ35+AL35+AN35)</f>
        <v>0</v>
      </c>
      <c r="E35" s="45"/>
      <c r="F35" s="46"/>
      <c r="G35" s="45"/>
      <c r="H35" s="47"/>
      <c r="I35" s="45"/>
      <c r="J35" s="47"/>
      <c r="K35" s="45"/>
      <c r="L35" s="47"/>
      <c r="M35" s="45"/>
      <c r="N35" s="47"/>
      <c r="O35" s="45"/>
      <c r="P35" s="47"/>
      <c r="Q35" s="110"/>
      <c r="R35" s="47"/>
      <c r="S35" s="45"/>
      <c r="T35" s="47"/>
      <c r="U35" s="45"/>
      <c r="V35" s="47"/>
      <c r="W35" s="45"/>
      <c r="X35" s="47"/>
      <c r="Y35" s="45"/>
      <c r="Z35" s="47"/>
      <c r="AA35" s="45"/>
      <c r="AB35" s="47"/>
      <c r="AC35" s="110"/>
      <c r="AD35" s="47"/>
      <c r="AE35" s="45"/>
      <c r="AF35" s="47"/>
      <c r="AG35" s="110"/>
      <c r="AH35" s="47"/>
      <c r="AI35" s="45"/>
      <c r="AJ35" s="47"/>
      <c r="AK35" s="110"/>
      <c r="AL35" s="47"/>
      <c r="AM35" s="111"/>
      <c r="AN35" s="55"/>
      <c r="AO35" s="112"/>
      <c r="AP35" s="113"/>
      <c r="AQ35" s="113"/>
      <c r="AR35" s="113"/>
      <c r="AS35" s="112"/>
      <c r="AT35" s="37"/>
      <c r="AU35" s="38"/>
      <c r="AV35" s="38"/>
      <c r="AW35" s="38"/>
      <c r="AX35" s="38"/>
      <c r="AY35" s="38"/>
      <c r="AZ35" s="38"/>
      <c r="BA35" s="38"/>
      <c r="BB35" s="38"/>
      <c r="BC35" s="8"/>
      <c r="BD35" s="8"/>
      <c r="BE35" s="8"/>
      <c r="BF35" s="8"/>
      <c r="BG35" s="8"/>
      <c r="BX35" s="2"/>
      <c r="CB35" s="39"/>
      <c r="CG35" s="40">
        <v>0</v>
      </c>
      <c r="CH35" s="40">
        <v>0</v>
      </c>
      <c r="CI35" s="40"/>
      <c r="CJ35" s="40"/>
    </row>
    <row r="36" spans="1:88" ht="16.350000000000001" customHeight="1" x14ac:dyDescent="0.2">
      <c r="A36" s="114" t="s">
        <v>56</v>
      </c>
      <c r="B36" s="117">
        <f>SUM(C36:D36)</f>
        <v>0</v>
      </c>
      <c r="C36" s="118">
        <f>SUM(K36+M36+O36+Q36+S36+U36+W36+Y36+AA36+AC36+AE36+AG36+AI36+AK36+AM36)</f>
        <v>0</v>
      </c>
      <c r="D36" s="68">
        <f>SUM(L36+N36+P36+R36+T36+V36+X36+Z36+AB36+AD36+AF36+AH36+AJ36+AL36+AN36)</f>
        <v>0</v>
      </c>
      <c r="E36" s="119"/>
      <c r="F36" s="120"/>
      <c r="G36" s="119"/>
      <c r="H36" s="121"/>
      <c r="I36" s="119"/>
      <c r="J36" s="121"/>
      <c r="K36" s="45"/>
      <c r="L36" s="47"/>
      <c r="M36" s="45"/>
      <c r="N36" s="47"/>
      <c r="O36" s="45"/>
      <c r="P36" s="47"/>
      <c r="Q36" s="110"/>
      <c r="R36" s="47"/>
      <c r="S36" s="45"/>
      <c r="T36" s="47"/>
      <c r="U36" s="45"/>
      <c r="V36" s="47"/>
      <c r="W36" s="45"/>
      <c r="X36" s="47"/>
      <c r="Y36" s="45"/>
      <c r="Z36" s="47"/>
      <c r="AA36" s="45"/>
      <c r="AB36" s="47"/>
      <c r="AC36" s="110"/>
      <c r="AD36" s="47"/>
      <c r="AE36" s="45"/>
      <c r="AF36" s="47"/>
      <c r="AG36" s="110"/>
      <c r="AH36" s="47"/>
      <c r="AI36" s="45"/>
      <c r="AJ36" s="47"/>
      <c r="AK36" s="110"/>
      <c r="AL36" s="47"/>
      <c r="AM36" s="111"/>
      <c r="AN36" s="55"/>
      <c r="AO36" s="112"/>
      <c r="AP36" s="113"/>
      <c r="AQ36" s="113"/>
      <c r="AR36" s="113"/>
      <c r="AS36" s="112"/>
      <c r="AT36" s="37"/>
      <c r="AU36" s="38"/>
      <c r="AV36" s="38"/>
      <c r="AW36" s="38"/>
      <c r="AX36" s="38"/>
      <c r="AY36" s="38"/>
      <c r="AZ36" s="38"/>
      <c r="BA36" s="38"/>
      <c r="BB36" s="38"/>
      <c r="BC36" s="8"/>
      <c r="BD36" s="8"/>
      <c r="BE36" s="8"/>
      <c r="BF36" s="8"/>
      <c r="BG36" s="8"/>
      <c r="BX36" s="2"/>
      <c r="CB36" s="39"/>
      <c r="CG36" s="40">
        <v>0</v>
      </c>
      <c r="CH36" s="40">
        <v>0</v>
      </c>
      <c r="CI36" s="40"/>
      <c r="CJ36" s="40"/>
    </row>
    <row r="37" spans="1:88" ht="16.350000000000001" customHeight="1" x14ac:dyDescent="0.2">
      <c r="A37" s="62" t="s">
        <v>57</v>
      </c>
      <c r="B37" s="42">
        <f t="shared" si="2"/>
        <v>0</v>
      </c>
      <c r="C37" s="43">
        <f t="shared" si="4"/>
        <v>0</v>
      </c>
      <c r="D37" s="44">
        <f t="shared" si="4"/>
        <v>0</v>
      </c>
      <c r="E37" s="45"/>
      <c r="F37" s="46"/>
      <c r="G37" s="45"/>
      <c r="H37" s="47"/>
      <c r="I37" s="45"/>
      <c r="J37" s="47"/>
      <c r="K37" s="45"/>
      <c r="L37" s="47"/>
      <c r="M37" s="45"/>
      <c r="N37" s="47"/>
      <c r="O37" s="45"/>
      <c r="P37" s="47"/>
      <c r="Q37" s="110"/>
      <c r="R37" s="47"/>
      <c r="S37" s="45"/>
      <c r="T37" s="47"/>
      <c r="U37" s="45"/>
      <c r="V37" s="47"/>
      <c r="W37" s="45"/>
      <c r="X37" s="47"/>
      <c r="Y37" s="45"/>
      <c r="Z37" s="47"/>
      <c r="AA37" s="45"/>
      <c r="AB37" s="47"/>
      <c r="AC37" s="110"/>
      <c r="AD37" s="47"/>
      <c r="AE37" s="45"/>
      <c r="AF37" s="47"/>
      <c r="AG37" s="110"/>
      <c r="AH37" s="47"/>
      <c r="AI37" s="45"/>
      <c r="AJ37" s="47"/>
      <c r="AK37" s="110"/>
      <c r="AL37" s="47"/>
      <c r="AM37" s="111"/>
      <c r="AN37" s="55"/>
      <c r="AO37" s="52"/>
      <c r="AP37" s="51"/>
      <c r="AQ37" s="51"/>
      <c r="AR37" s="51"/>
      <c r="AS37" s="52"/>
      <c r="AT37" s="37"/>
      <c r="AU37" s="38"/>
      <c r="AV37" s="38"/>
      <c r="AW37" s="38"/>
      <c r="AX37" s="38"/>
      <c r="AY37" s="38"/>
      <c r="AZ37" s="38"/>
      <c r="BA37" s="38"/>
      <c r="BB37" s="38"/>
      <c r="BC37" s="8"/>
      <c r="BD37" s="8"/>
      <c r="BE37" s="8"/>
      <c r="BF37" s="8"/>
      <c r="BG37" s="8"/>
      <c r="BX37" s="2"/>
      <c r="CG37" s="40">
        <v>0</v>
      </c>
      <c r="CH37" s="40">
        <v>0</v>
      </c>
      <c r="CI37" s="40"/>
      <c r="CJ37" s="40"/>
    </row>
    <row r="38" spans="1:88" ht="16.350000000000001" customHeight="1" x14ac:dyDescent="0.2">
      <c r="A38" s="62" t="s">
        <v>58</v>
      </c>
      <c r="B38" s="42">
        <f>SUM(C38:D38)</f>
        <v>0</v>
      </c>
      <c r="C38" s="43">
        <f>SUM(E38+G38+I38+K38+M38+O38+Q38+S38+U38+W38+Y38+AA38+AC38+AE38+AG38+AI38+AK38+AM38)</f>
        <v>0</v>
      </c>
      <c r="D38" s="44">
        <f>SUM(F38+H38+J38+L38+N38+P38+R38+T38+V38+X38+Z38+AB38+AD38+AF38+AH38+AJ38+AL38+AN38)</f>
        <v>0</v>
      </c>
      <c r="E38" s="45"/>
      <c r="F38" s="46"/>
      <c r="G38" s="45"/>
      <c r="H38" s="47"/>
      <c r="I38" s="45"/>
      <c r="J38" s="47"/>
      <c r="K38" s="45"/>
      <c r="L38" s="47"/>
      <c r="M38" s="45"/>
      <c r="N38" s="47"/>
      <c r="O38" s="45"/>
      <c r="P38" s="47"/>
      <c r="Q38" s="110"/>
      <c r="R38" s="47"/>
      <c r="S38" s="45"/>
      <c r="T38" s="47"/>
      <c r="U38" s="45"/>
      <c r="V38" s="47"/>
      <c r="W38" s="45"/>
      <c r="X38" s="47"/>
      <c r="Y38" s="45"/>
      <c r="Z38" s="47"/>
      <c r="AA38" s="45"/>
      <c r="AB38" s="47"/>
      <c r="AC38" s="110"/>
      <c r="AD38" s="47"/>
      <c r="AE38" s="45"/>
      <c r="AF38" s="47"/>
      <c r="AG38" s="110"/>
      <c r="AH38" s="47"/>
      <c r="AI38" s="45"/>
      <c r="AJ38" s="47"/>
      <c r="AK38" s="110"/>
      <c r="AL38" s="47"/>
      <c r="AM38" s="111"/>
      <c r="AN38" s="55"/>
      <c r="AO38" s="52"/>
      <c r="AP38" s="51"/>
      <c r="AQ38" s="51"/>
      <c r="AR38" s="51"/>
      <c r="AS38" s="52"/>
      <c r="AT38" s="37"/>
      <c r="AU38" s="38"/>
      <c r="AV38" s="38"/>
      <c r="AW38" s="38"/>
      <c r="AX38" s="38"/>
      <c r="AY38" s="38"/>
      <c r="AZ38" s="38"/>
      <c r="BA38" s="38"/>
      <c r="BB38" s="38"/>
      <c r="BC38" s="8"/>
      <c r="BD38" s="8"/>
      <c r="BE38" s="8"/>
      <c r="BF38" s="8"/>
      <c r="BG38" s="8"/>
      <c r="BX38" s="2"/>
      <c r="CG38" s="40"/>
      <c r="CH38" s="40"/>
      <c r="CI38" s="40"/>
      <c r="CJ38" s="40"/>
    </row>
    <row r="39" spans="1:88" ht="16.350000000000001" customHeight="1" x14ac:dyDescent="0.2">
      <c r="A39" s="62" t="s">
        <v>59</v>
      </c>
      <c r="B39" s="42">
        <f>SUM(C39:D39)</f>
        <v>0</v>
      </c>
      <c r="C39" s="43">
        <f>SUM(E39+G39+I39+K39+M39+O39+Q39+S39+U39+W39+Y39+AA39+AC39+AE39+AG39+AI39+AK39+AM39)</f>
        <v>0</v>
      </c>
      <c r="D39" s="44">
        <f>SUM(F39+H39+J39+L39+N39+P39+R39+T39+V39+X39+Z39+AB39+AD39+AF39+AH39+AJ39+AL39+AN39)</f>
        <v>0</v>
      </c>
      <c r="E39" s="45"/>
      <c r="F39" s="46"/>
      <c r="G39" s="45"/>
      <c r="H39" s="47"/>
      <c r="I39" s="45"/>
      <c r="J39" s="47"/>
      <c r="K39" s="45"/>
      <c r="L39" s="47"/>
      <c r="M39" s="45"/>
      <c r="N39" s="47"/>
      <c r="O39" s="45"/>
      <c r="P39" s="47"/>
      <c r="Q39" s="110"/>
      <c r="R39" s="47"/>
      <c r="S39" s="45"/>
      <c r="T39" s="47"/>
      <c r="U39" s="45"/>
      <c r="V39" s="47"/>
      <c r="W39" s="45"/>
      <c r="X39" s="47"/>
      <c r="Y39" s="45"/>
      <c r="Z39" s="47"/>
      <c r="AA39" s="45"/>
      <c r="AB39" s="47"/>
      <c r="AC39" s="110"/>
      <c r="AD39" s="47"/>
      <c r="AE39" s="45"/>
      <c r="AF39" s="47"/>
      <c r="AG39" s="110"/>
      <c r="AH39" s="47"/>
      <c r="AI39" s="45"/>
      <c r="AJ39" s="47"/>
      <c r="AK39" s="110"/>
      <c r="AL39" s="47"/>
      <c r="AM39" s="111"/>
      <c r="AN39" s="55"/>
      <c r="AO39" s="52"/>
      <c r="AP39" s="51"/>
      <c r="AQ39" s="51"/>
      <c r="AR39" s="51"/>
      <c r="AS39" s="52"/>
      <c r="AT39" s="37"/>
      <c r="AU39" s="38"/>
      <c r="AV39" s="38"/>
      <c r="AW39" s="38"/>
      <c r="AX39" s="38"/>
      <c r="AY39" s="38"/>
      <c r="AZ39" s="38"/>
      <c r="BA39" s="38"/>
      <c r="BB39" s="38"/>
      <c r="BC39" s="8"/>
      <c r="BD39" s="8"/>
      <c r="BE39" s="8"/>
      <c r="BF39" s="8"/>
      <c r="BG39" s="8"/>
      <c r="BX39" s="2"/>
      <c r="CG39" s="40"/>
      <c r="CH39" s="40"/>
      <c r="CI39" s="40"/>
      <c r="CJ39" s="40"/>
    </row>
    <row r="40" spans="1:88" ht="16.350000000000001" customHeight="1" x14ac:dyDescent="0.2">
      <c r="A40" s="62" t="s">
        <v>60</v>
      </c>
      <c r="B40" s="42">
        <f t="shared" si="2"/>
        <v>0</v>
      </c>
      <c r="C40" s="43">
        <f t="shared" si="4"/>
        <v>0</v>
      </c>
      <c r="D40" s="44">
        <f t="shared" si="4"/>
        <v>0</v>
      </c>
      <c r="E40" s="45"/>
      <c r="F40" s="46"/>
      <c r="G40" s="45"/>
      <c r="H40" s="47"/>
      <c r="I40" s="45"/>
      <c r="J40" s="47"/>
      <c r="K40" s="45"/>
      <c r="L40" s="47"/>
      <c r="M40" s="45"/>
      <c r="N40" s="47"/>
      <c r="O40" s="45"/>
      <c r="P40" s="47"/>
      <c r="Q40" s="110"/>
      <c r="R40" s="47"/>
      <c r="S40" s="45"/>
      <c r="T40" s="47"/>
      <c r="U40" s="45"/>
      <c r="V40" s="47"/>
      <c r="W40" s="45"/>
      <c r="X40" s="47"/>
      <c r="Y40" s="45"/>
      <c r="Z40" s="47"/>
      <c r="AA40" s="45"/>
      <c r="AB40" s="47"/>
      <c r="AC40" s="110"/>
      <c r="AD40" s="47"/>
      <c r="AE40" s="45"/>
      <c r="AF40" s="47"/>
      <c r="AG40" s="110"/>
      <c r="AH40" s="47"/>
      <c r="AI40" s="45"/>
      <c r="AJ40" s="47"/>
      <c r="AK40" s="110"/>
      <c r="AL40" s="47"/>
      <c r="AM40" s="111"/>
      <c r="AN40" s="55"/>
      <c r="AO40" s="52"/>
      <c r="AP40" s="51"/>
      <c r="AQ40" s="51"/>
      <c r="AR40" s="51"/>
      <c r="AS40" s="52"/>
      <c r="AT40" s="37"/>
      <c r="AU40" s="38"/>
      <c r="AV40" s="38"/>
      <c r="AW40" s="38"/>
      <c r="AX40" s="38"/>
      <c r="AY40" s="38"/>
      <c r="AZ40" s="38"/>
      <c r="BA40" s="38"/>
      <c r="BB40" s="38"/>
      <c r="BC40" s="8"/>
      <c r="BD40" s="8"/>
      <c r="BE40" s="8"/>
      <c r="BF40" s="8"/>
      <c r="BG40" s="8"/>
      <c r="BX40" s="2"/>
      <c r="CG40" s="40"/>
      <c r="CH40" s="40"/>
      <c r="CI40" s="40"/>
      <c r="CJ40" s="40"/>
    </row>
    <row r="41" spans="1:88" ht="16.350000000000001" customHeight="1" x14ac:dyDescent="0.2">
      <c r="A41" s="62" t="s">
        <v>61</v>
      </c>
      <c r="B41" s="42">
        <f t="shared" si="2"/>
        <v>0</v>
      </c>
      <c r="C41" s="43">
        <f t="shared" si="4"/>
        <v>0</v>
      </c>
      <c r="D41" s="44">
        <f t="shared" si="4"/>
        <v>0</v>
      </c>
      <c r="E41" s="45"/>
      <c r="F41" s="46"/>
      <c r="G41" s="45"/>
      <c r="H41" s="47"/>
      <c r="I41" s="45"/>
      <c r="J41" s="47"/>
      <c r="K41" s="45"/>
      <c r="L41" s="47"/>
      <c r="M41" s="45"/>
      <c r="N41" s="47"/>
      <c r="O41" s="45"/>
      <c r="P41" s="47"/>
      <c r="Q41" s="110"/>
      <c r="R41" s="47"/>
      <c r="S41" s="45"/>
      <c r="T41" s="47"/>
      <c r="U41" s="45"/>
      <c r="V41" s="47"/>
      <c r="W41" s="45"/>
      <c r="X41" s="47"/>
      <c r="Y41" s="45"/>
      <c r="Z41" s="47"/>
      <c r="AA41" s="45"/>
      <c r="AB41" s="47"/>
      <c r="AC41" s="110"/>
      <c r="AD41" s="47"/>
      <c r="AE41" s="45"/>
      <c r="AF41" s="47"/>
      <c r="AG41" s="110"/>
      <c r="AH41" s="47"/>
      <c r="AI41" s="45"/>
      <c r="AJ41" s="47"/>
      <c r="AK41" s="110"/>
      <c r="AL41" s="47"/>
      <c r="AM41" s="111"/>
      <c r="AN41" s="55"/>
      <c r="AO41" s="75"/>
      <c r="AP41" s="74"/>
      <c r="AQ41" s="74"/>
      <c r="AR41" s="74"/>
      <c r="AS41" s="75"/>
      <c r="AT41" s="37"/>
      <c r="AU41" s="38"/>
      <c r="AV41" s="38"/>
      <c r="AW41" s="38"/>
      <c r="AX41" s="38"/>
      <c r="AY41" s="38"/>
      <c r="AZ41" s="38"/>
      <c r="BA41" s="38"/>
      <c r="BB41" s="38"/>
      <c r="BC41" s="8"/>
      <c r="BD41" s="8"/>
      <c r="BE41" s="8"/>
      <c r="BF41" s="8"/>
      <c r="BG41" s="8"/>
      <c r="BX41" s="2"/>
      <c r="CG41" s="40"/>
      <c r="CH41" s="40"/>
      <c r="CI41" s="40"/>
      <c r="CJ41" s="40"/>
    </row>
    <row r="42" spans="1:88" ht="16.350000000000001" customHeight="1" x14ac:dyDescent="0.2">
      <c r="A42" s="62" t="s">
        <v>62</v>
      </c>
      <c r="B42" s="42">
        <f t="shared" si="2"/>
        <v>0</v>
      </c>
      <c r="C42" s="43">
        <f t="shared" si="4"/>
        <v>0</v>
      </c>
      <c r="D42" s="44">
        <f t="shared" si="4"/>
        <v>0</v>
      </c>
      <c r="E42" s="45"/>
      <c r="F42" s="46"/>
      <c r="G42" s="45"/>
      <c r="H42" s="47"/>
      <c r="I42" s="45"/>
      <c r="J42" s="47"/>
      <c r="K42" s="45"/>
      <c r="L42" s="47"/>
      <c r="M42" s="45"/>
      <c r="N42" s="47"/>
      <c r="O42" s="45"/>
      <c r="P42" s="47"/>
      <c r="Q42" s="110"/>
      <c r="R42" s="47"/>
      <c r="S42" s="45"/>
      <c r="T42" s="47"/>
      <c r="U42" s="45"/>
      <c r="V42" s="47"/>
      <c r="W42" s="45"/>
      <c r="X42" s="47"/>
      <c r="Y42" s="45"/>
      <c r="Z42" s="47"/>
      <c r="AA42" s="45"/>
      <c r="AB42" s="47"/>
      <c r="AC42" s="110"/>
      <c r="AD42" s="47"/>
      <c r="AE42" s="45"/>
      <c r="AF42" s="47"/>
      <c r="AG42" s="110"/>
      <c r="AH42" s="47"/>
      <c r="AI42" s="45"/>
      <c r="AJ42" s="47"/>
      <c r="AK42" s="110"/>
      <c r="AL42" s="47"/>
      <c r="AM42" s="111"/>
      <c r="AN42" s="55"/>
      <c r="AO42" s="75"/>
      <c r="AP42" s="74"/>
      <c r="AQ42" s="74"/>
      <c r="AR42" s="74"/>
      <c r="AS42" s="75"/>
      <c r="AT42" s="37"/>
      <c r="AU42" s="38"/>
      <c r="AV42" s="38"/>
      <c r="AW42" s="38"/>
      <c r="AX42" s="38"/>
      <c r="AY42" s="38"/>
      <c r="AZ42" s="38"/>
      <c r="BA42" s="38"/>
      <c r="BB42" s="38"/>
      <c r="BC42" s="8"/>
      <c r="BD42" s="8"/>
      <c r="BE42" s="8"/>
      <c r="BF42" s="8"/>
      <c r="BG42" s="8"/>
      <c r="BX42" s="2"/>
      <c r="CG42" s="40"/>
      <c r="CH42" s="40"/>
      <c r="CI42" s="40"/>
      <c r="CJ42" s="40"/>
    </row>
    <row r="43" spans="1:88" ht="16.350000000000001" customHeight="1" x14ac:dyDescent="0.2">
      <c r="A43" s="62" t="s">
        <v>63</v>
      </c>
      <c r="B43" s="42">
        <f t="shared" si="2"/>
        <v>0</v>
      </c>
      <c r="C43" s="43">
        <f t="shared" si="4"/>
        <v>0</v>
      </c>
      <c r="D43" s="44">
        <f t="shared" si="4"/>
        <v>0</v>
      </c>
      <c r="E43" s="45"/>
      <c r="F43" s="46"/>
      <c r="G43" s="45"/>
      <c r="H43" s="47"/>
      <c r="I43" s="45"/>
      <c r="J43" s="47"/>
      <c r="K43" s="45"/>
      <c r="L43" s="47"/>
      <c r="M43" s="45"/>
      <c r="N43" s="47"/>
      <c r="O43" s="45"/>
      <c r="P43" s="47"/>
      <c r="Q43" s="110"/>
      <c r="R43" s="47"/>
      <c r="S43" s="45"/>
      <c r="T43" s="47"/>
      <c r="U43" s="45"/>
      <c r="V43" s="47"/>
      <c r="W43" s="45"/>
      <c r="X43" s="47"/>
      <c r="Y43" s="45"/>
      <c r="Z43" s="47"/>
      <c r="AA43" s="45"/>
      <c r="AB43" s="47"/>
      <c r="AC43" s="110"/>
      <c r="AD43" s="47"/>
      <c r="AE43" s="45"/>
      <c r="AF43" s="47"/>
      <c r="AG43" s="110"/>
      <c r="AH43" s="47"/>
      <c r="AI43" s="45"/>
      <c r="AJ43" s="47"/>
      <c r="AK43" s="110"/>
      <c r="AL43" s="47"/>
      <c r="AM43" s="111"/>
      <c r="AN43" s="55"/>
      <c r="AO43" s="75"/>
      <c r="AP43" s="74"/>
      <c r="AQ43" s="74"/>
      <c r="AR43" s="74"/>
      <c r="AS43" s="75"/>
      <c r="AT43" s="37"/>
      <c r="AU43" s="38"/>
      <c r="AV43" s="38"/>
      <c r="AW43" s="38"/>
      <c r="AX43" s="38"/>
      <c r="AY43" s="38"/>
      <c r="AZ43" s="38"/>
      <c r="BA43" s="38"/>
      <c r="BB43" s="38"/>
      <c r="BC43" s="8"/>
      <c r="BD43" s="8"/>
      <c r="BE43" s="8"/>
      <c r="BF43" s="8"/>
      <c r="BG43" s="8"/>
      <c r="BX43" s="2"/>
      <c r="CG43" s="40"/>
      <c r="CH43" s="40"/>
      <c r="CI43" s="40"/>
      <c r="CJ43" s="40"/>
    </row>
    <row r="44" spans="1:88" ht="16.350000000000001" customHeight="1" x14ac:dyDescent="0.2">
      <c r="A44" s="122" t="s">
        <v>64</v>
      </c>
      <c r="B44" s="123">
        <f t="shared" si="2"/>
        <v>0</v>
      </c>
      <c r="C44" s="124">
        <f t="shared" si="4"/>
        <v>0</v>
      </c>
      <c r="D44" s="125">
        <f t="shared" si="4"/>
        <v>0</v>
      </c>
      <c r="E44" s="88"/>
      <c r="F44" s="89"/>
      <c r="G44" s="88"/>
      <c r="H44" s="87"/>
      <c r="I44" s="88"/>
      <c r="J44" s="87"/>
      <c r="K44" s="88"/>
      <c r="L44" s="87"/>
      <c r="M44" s="88"/>
      <c r="N44" s="87"/>
      <c r="O44" s="88"/>
      <c r="P44" s="87"/>
      <c r="Q44" s="126"/>
      <c r="R44" s="87"/>
      <c r="S44" s="88"/>
      <c r="T44" s="87"/>
      <c r="U44" s="88"/>
      <c r="V44" s="87"/>
      <c r="W44" s="88"/>
      <c r="X44" s="87"/>
      <c r="Y44" s="88"/>
      <c r="Z44" s="87"/>
      <c r="AA44" s="88"/>
      <c r="AB44" s="87"/>
      <c r="AC44" s="126"/>
      <c r="AD44" s="87"/>
      <c r="AE44" s="88"/>
      <c r="AF44" s="87"/>
      <c r="AG44" s="126"/>
      <c r="AH44" s="87"/>
      <c r="AI44" s="88"/>
      <c r="AJ44" s="87"/>
      <c r="AK44" s="126"/>
      <c r="AL44" s="87"/>
      <c r="AM44" s="127"/>
      <c r="AN44" s="92"/>
      <c r="AO44" s="94"/>
      <c r="AP44" s="93"/>
      <c r="AQ44" s="93"/>
      <c r="AR44" s="93"/>
      <c r="AS44" s="94"/>
      <c r="AT44" s="37"/>
      <c r="AU44" s="38"/>
      <c r="AV44" s="38"/>
      <c r="AW44" s="38"/>
      <c r="AX44" s="38"/>
      <c r="AY44" s="38"/>
      <c r="AZ44" s="38"/>
      <c r="BA44" s="38"/>
      <c r="BB44" s="38"/>
      <c r="BC44" s="8"/>
      <c r="BD44" s="8"/>
      <c r="BE44" s="8"/>
      <c r="BF44" s="8"/>
      <c r="BG44" s="8"/>
      <c r="BX44" s="2"/>
      <c r="CG44" s="40"/>
      <c r="CH44" s="40"/>
      <c r="CI44" s="40"/>
      <c r="CJ44" s="40"/>
    </row>
    <row r="45" spans="1:88" ht="31.35" customHeight="1" x14ac:dyDescent="0.2">
      <c r="A45" s="9" t="s">
        <v>65</v>
      </c>
      <c r="B45" s="9"/>
      <c r="C45" s="9"/>
      <c r="D45" s="9"/>
      <c r="E45" s="9"/>
      <c r="F45" s="9"/>
      <c r="G45" s="9"/>
      <c r="H45" s="9"/>
      <c r="I45" s="10"/>
      <c r="J45" s="10"/>
      <c r="K45" s="10"/>
      <c r="L45" s="10"/>
      <c r="M45" s="10"/>
      <c r="N45" s="6"/>
      <c r="O45" s="6"/>
      <c r="P45" s="6"/>
      <c r="Q45" s="6"/>
      <c r="R45" s="6"/>
      <c r="S45" s="6"/>
      <c r="T45" s="6"/>
      <c r="U45" s="6"/>
      <c r="V45" s="6"/>
      <c r="W45" s="6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28"/>
      <c r="AP45" s="129"/>
      <c r="AQ45" s="2222"/>
      <c r="AR45" s="2223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CG45" s="40"/>
      <c r="CH45" s="40"/>
      <c r="CI45" s="40"/>
      <c r="CJ45" s="40"/>
    </row>
    <row r="46" spans="1:88" ht="16.350000000000001" customHeight="1" x14ac:dyDescent="0.25">
      <c r="A46" s="3911" t="s">
        <v>49</v>
      </c>
      <c r="B46" s="3815" t="s">
        <v>4</v>
      </c>
      <c r="C46" s="3916" t="s">
        <v>66</v>
      </c>
      <c r="D46" s="3826"/>
      <c r="E46" s="3826"/>
      <c r="F46" s="3824"/>
      <c r="G46" s="3916" t="s">
        <v>67</v>
      </c>
      <c r="H46" s="3826"/>
      <c r="I46" s="3826"/>
      <c r="J46" s="3824"/>
      <c r="K46" s="6"/>
      <c r="L46" s="2973"/>
      <c r="M46" s="2973"/>
      <c r="N46" s="2973"/>
      <c r="O46" s="2973"/>
      <c r="P46" s="2973"/>
      <c r="Q46" s="2973"/>
      <c r="R46" s="2973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2224"/>
      <c r="AR46" s="133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CG46" s="40"/>
      <c r="CH46" s="40"/>
      <c r="CI46" s="40"/>
      <c r="CJ46" s="40"/>
    </row>
    <row r="47" spans="1:88" ht="27.75" customHeight="1" x14ac:dyDescent="0.2">
      <c r="A47" s="3088"/>
      <c r="B47" s="3093"/>
      <c r="C47" s="2835" t="s">
        <v>68</v>
      </c>
      <c r="D47" s="2835" t="s">
        <v>69</v>
      </c>
      <c r="E47" s="3889" t="s">
        <v>70</v>
      </c>
      <c r="F47" s="2833" t="s">
        <v>71</v>
      </c>
      <c r="G47" s="2835" t="s">
        <v>68</v>
      </c>
      <c r="H47" s="2835" t="s">
        <v>69</v>
      </c>
      <c r="I47" s="3889" t="s">
        <v>70</v>
      </c>
      <c r="J47" s="2833" t="s">
        <v>71</v>
      </c>
      <c r="K47" s="6"/>
      <c r="L47" s="3917"/>
      <c r="M47" s="3917"/>
      <c r="N47" s="3918"/>
      <c r="O47" s="3917"/>
      <c r="P47" s="3917"/>
      <c r="Q47" s="3917"/>
      <c r="R47" s="3917"/>
      <c r="S47" s="3917"/>
      <c r="T47" s="3917"/>
      <c r="U47" s="3917"/>
      <c r="V47" s="3917"/>
      <c r="W47" s="3917"/>
      <c r="X47" s="3917"/>
      <c r="Y47" s="3917"/>
      <c r="Z47" s="3917"/>
      <c r="AA47" s="3917"/>
      <c r="AB47" s="3917"/>
      <c r="AC47" s="3917"/>
      <c r="AD47" s="3917"/>
      <c r="AE47" s="3917"/>
      <c r="AF47" s="3917"/>
      <c r="AG47" s="3917"/>
      <c r="AH47" s="3917"/>
      <c r="AI47" s="3917"/>
      <c r="AJ47" s="3917"/>
      <c r="AK47" s="3917"/>
      <c r="AL47" s="3917"/>
      <c r="AM47" s="3917"/>
      <c r="AN47" s="3917"/>
      <c r="AO47" s="3917"/>
      <c r="AP47" s="3917"/>
      <c r="AQ47" s="3919"/>
      <c r="AR47" s="3919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CG47" s="40"/>
      <c r="CH47" s="40"/>
      <c r="CI47" s="40"/>
      <c r="CJ47" s="40"/>
    </row>
    <row r="48" spans="1:88" ht="16.350000000000001" customHeight="1" x14ac:dyDescent="0.2">
      <c r="A48" s="138" t="s">
        <v>72</v>
      </c>
      <c r="B48" s="139">
        <f>SUM(C48:J48)</f>
        <v>0</v>
      </c>
      <c r="C48" s="2862"/>
      <c r="D48" s="3920"/>
      <c r="E48" s="3920"/>
      <c r="F48" s="2863"/>
      <c r="G48" s="2862"/>
      <c r="H48" s="3920"/>
      <c r="I48" s="3920"/>
      <c r="J48" s="3899"/>
      <c r="K48" s="141"/>
      <c r="L48" s="3921"/>
      <c r="M48" s="3921"/>
      <c r="N48" s="3922"/>
      <c r="O48" s="3921"/>
      <c r="P48" s="3921"/>
      <c r="Q48" s="3921"/>
      <c r="R48" s="3921"/>
      <c r="S48" s="3921"/>
      <c r="T48" s="3921"/>
      <c r="U48" s="3921"/>
      <c r="V48" s="3921"/>
      <c r="W48" s="3921"/>
      <c r="X48" s="3923"/>
      <c r="Y48" s="3923"/>
      <c r="Z48" s="3923"/>
      <c r="AA48" s="3923"/>
      <c r="AB48" s="3923"/>
      <c r="AC48" s="3923"/>
      <c r="AD48" s="3923"/>
      <c r="AE48" s="3923"/>
      <c r="AF48" s="3923"/>
      <c r="AG48" s="3923"/>
      <c r="AH48" s="3923"/>
      <c r="AI48" s="3923"/>
      <c r="AJ48" s="3923"/>
      <c r="AK48" s="3923"/>
      <c r="AL48" s="3923"/>
      <c r="AM48" s="3923"/>
      <c r="AN48" s="3923"/>
      <c r="AO48" s="3923"/>
      <c r="AP48" s="3923"/>
      <c r="AQ48" s="3924"/>
      <c r="AR48" s="3924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CG48" s="40"/>
      <c r="CH48" s="40"/>
      <c r="CI48" s="40"/>
      <c r="CJ48" s="40"/>
    </row>
    <row r="49" spans="1:88" ht="16.350000000000001" customHeight="1" x14ac:dyDescent="0.2">
      <c r="A49" s="82" t="s">
        <v>73</v>
      </c>
      <c r="B49" s="144">
        <f>SUM(C49:J49)</f>
        <v>0</v>
      </c>
      <c r="C49" s="88"/>
      <c r="D49" s="145"/>
      <c r="E49" s="145"/>
      <c r="F49" s="89"/>
      <c r="G49" s="88"/>
      <c r="H49" s="145"/>
      <c r="I49" s="145"/>
      <c r="J49" s="87"/>
      <c r="K49" s="141"/>
      <c r="L49" s="3921"/>
      <c r="M49" s="3921"/>
      <c r="N49" s="3925"/>
      <c r="O49" s="3921"/>
      <c r="P49" s="3921"/>
      <c r="Q49" s="3921"/>
      <c r="R49" s="3921"/>
      <c r="S49" s="3921"/>
      <c r="T49" s="3921"/>
      <c r="U49" s="3921"/>
      <c r="V49" s="3921"/>
      <c r="W49" s="3921"/>
      <c r="X49" s="3923"/>
      <c r="Y49" s="3923"/>
      <c r="Z49" s="3923"/>
      <c r="AA49" s="3923"/>
      <c r="AB49" s="3923"/>
      <c r="AC49" s="3923"/>
      <c r="AD49" s="3923"/>
      <c r="AE49" s="3923"/>
      <c r="AF49" s="3923"/>
      <c r="AG49" s="3923"/>
      <c r="AH49" s="3923"/>
      <c r="AI49" s="3923"/>
      <c r="AJ49" s="3923"/>
      <c r="AK49" s="3923"/>
      <c r="AL49" s="3923"/>
      <c r="AM49" s="3923"/>
      <c r="AN49" s="3923"/>
      <c r="AO49" s="3923"/>
      <c r="AP49" s="3923"/>
      <c r="AQ49" s="3924"/>
      <c r="AR49" s="3924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CG49" s="40"/>
      <c r="CH49" s="40"/>
      <c r="CI49" s="40"/>
      <c r="CJ49" s="40"/>
    </row>
    <row r="50" spans="1:88" ht="31.35" customHeight="1" x14ac:dyDescent="0.2">
      <c r="A50" s="1390" t="s">
        <v>74</v>
      </c>
      <c r="B50" s="1390"/>
      <c r="C50" s="1390"/>
      <c r="D50" s="1390"/>
      <c r="E50" s="1390"/>
      <c r="F50" s="1390"/>
      <c r="G50" s="3926"/>
      <c r="H50" s="3926"/>
      <c r="I50" s="3926"/>
      <c r="J50" s="3926"/>
      <c r="K50" s="3926"/>
      <c r="L50" s="3926"/>
      <c r="M50" s="3926"/>
      <c r="N50" s="3926"/>
      <c r="O50" s="3927"/>
      <c r="P50" s="1390"/>
      <c r="Q50" s="3926"/>
      <c r="R50" s="3926"/>
      <c r="S50" s="3927"/>
      <c r="T50" s="1390"/>
      <c r="U50" s="3926"/>
      <c r="V50" s="3927"/>
      <c r="W50" s="1390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3923"/>
      <c r="AM50" s="2823"/>
      <c r="AN50" s="2823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CG50" s="40"/>
      <c r="CH50" s="40"/>
      <c r="CI50" s="40"/>
      <c r="CJ50" s="40"/>
    </row>
    <row r="51" spans="1:88" ht="16.350000000000001" customHeight="1" x14ac:dyDescent="0.2">
      <c r="A51" s="3911" t="s">
        <v>75</v>
      </c>
      <c r="B51" s="3059" t="s">
        <v>32</v>
      </c>
      <c r="C51" s="3052"/>
      <c r="D51" s="3046"/>
      <c r="E51" s="3912" t="s">
        <v>5</v>
      </c>
      <c r="F51" s="3838"/>
      <c r="G51" s="3838"/>
      <c r="H51" s="3838"/>
      <c r="I51" s="3838"/>
      <c r="J51" s="3838"/>
      <c r="K51" s="3838"/>
      <c r="L51" s="3838"/>
      <c r="M51" s="3838"/>
      <c r="N51" s="3838"/>
      <c r="O51" s="3838"/>
      <c r="P51" s="3838"/>
      <c r="Q51" s="3838"/>
      <c r="R51" s="3838"/>
      <c r="S51" s="3838"/>
      <c r="T51" s="3838"/>
      <c r="U51" s="3838"/>
      <c r="V51" s="3840"/>
      <c r="W51" s="3815" t="s">
        <v>6</v>
      </c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CG51" s="40"/>
      <c r="CH51" s="40"/>
      <c r="CI51" s="40"/>
      <c r="CJ51" s="40"/>
    </row>
    <row r="52" spans="1:88" ht="16.350000000000001" customHeight="1" x14ac:dyDescent="0.2">
      <c r="A52" s="2888"/>
      <c r="B52" s="3089"/>
      <c r="C52" s="2993"/>
      <c r="D52" s="3137"/>
      <c r="E52" s="3815" t="s">
        <v>11</v>
      </c>
      <c r="F52" s="3052" t="s">
        <v>12</v>
      </c>
      <c r="G52" s="3815" t="s">
        <v>13</v>
      </c>
      <c r="H52" s="3052" t="s">
        <v>14</v>
      </c>
      <c r="I52" s="3815" t="s">
        <v>15</v>
      </c>
      <c r="J52" s="3052" t="s">
        <v>16</v>
      </c>
      <c r="K52" s="3815" t="s">
        <v>17</v>
      </c>
      <c r="L52" s="3052" t="s">
        <v>18</v>
      </c>
      <c r="M52" s="3815" t="s">
        <v>19</v>
      </c>
      <c r="N52" s="3052" t="s">
        <v>20</v>
      </c>
      <c r="O52" s="3815" t="s">
        <v>21</v>
      </c>
      <c r="P52" s="3052" t="s">
        <v>22</v>
      </c>
      <c r="Q52" s="3815" t="s">
        <v>23</v>
      </c>
      <c r="R52" s="3052" t="s">
        <v>24</v>
      </c>
      <c r="S52" s="3815" t="s">
        <v>25</v>
      </c>
      <c r="T52" s="3052" t="s">
        <v>26</v>
      </c>
      <c r="U52" s="3815" t="s">
        <v>27</v>
      </c>
      <c r="V52" s="3046" t="s">
        <v>28</v>
      </c>
      <c r="W52" s="2871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CG52" s="40"/>
      <c r="CH52" s="40"/>
      <c r="CI52" s="40"/>
      <c r="CJ52" s="40"/>
    </row>
    <row r="53" spans="1:88" ht="16.350000000000001" customHeight="1" x14ac:dyDescent="0.2">
      <c r="A53" s="3088"/>
      <c r="B53" s="3928" t="s">
        <v>29</v>
      </c>
      <c r="C53" s="2649" t="s">
        <v>30</v>
      </c>
      <c r="D53" s="3928" t="s">
        <v>31</v>
      </c>
      <c r="E53" s="3093"/>
      <c r="F53" s="2993"/>
      <c r="G53" s="3093"/>
      <c r="H53" s="2993"/>
      <c r="I53" s="3093"/>
      <c r="J53" s="2993"/>
      <c r="K53" s="3093"/>
      <c r="L53" s="2993"/>
      <c r="M53" s="3093"/>
      <c r="N53" s="2993"/>
      <c r="O53" s="3093"/>
      <c r="P53" s="2993"/>
      <c r="Q53" s="3093"/>
      <c r="R53" s="2993"/>
      <c r="S53" s="3093"/>
      <c r="T53" s="2993"/>
      <c r="U53" s="3093"/>
      <c r="V53" s="3137"/>
      <c r="W53" s="3093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CG53" s="40"/>
      <c r="CH53" s="40"/>
      <c r="CI53" s="40"/>
      <c r="CJ53" s="40"/>
    </row>
    <row r="54" spans="1:88" ht="16.350000000000001" customHeight="1" x14ac:dyDescent="0.2">
      <c r="A54" s="3929" t="s">
        <v>76</v>
      </c>
      <c r="B54" s="3930">
        <f>SUM(B55:B56)</f>
        <v>0</v>
      </c>
      <c r="C54" s="3931">
        <f>SUM(C55:C56)</f>
        <v>0</v>
      </c>
      <c r="D54" s="3932">
        <f t="shared" ref="D54:W54" si="5">SUM(D55:D56)</f>
        <v>0</v>
      </c>
      <c r="E54" s="2860">
        <f t="shared" si="5"/>
        <v>0</v>
      </c>
      <c r="F54" s="3933">
        <f t="shared" si="5"/>
        <v>0</v>
      </c>
      <c r="G54" s="2860">
        <f t="shared" si="5"/>
        <v>0</v>
      </c>
      <c r="H54" s="3933">
        <f t="shared" si="5"/>
        <v>0</v>
      </c>
      <c r="I54" s="2860">
        <f t="shared" si="5"/>
        <v>0</v>
      </c>
      <c r="J54" s="3933">
        <f t="shared" si="5"/>
        <v>0</v>
      </c>
      <c r="K54" s="2860">
        <f t="shared" si="5"/>
        <v>0</v>
      </c>
      <c r="L54" s="3933">
        <f t="shared" si="5"/>
        <v>0</v>
      </c>
      <c r="M54" s="2860">
        <f t="shared" si="5"/>
        <v>0</v>
      </c>
      <c r="N54" s="3933">
        <f t="shared" si="5"/>
        <v>0</v>
      </c>
      <c r="O54" s="2860">
        <f t="shared" si="5"/>
        <v>0</v>
      </c>
      <c r="P54" s="3933">
        <f t="shared" si="5"/>
        <v>0</v>
      </c>
      <c r="Q54" s="2860">
        <f t="shared" si="5"/>
        <v>0</v>
      </c>
      <c r="R54" s="3933">
        <f t="shared" si="5"/>
        <v>0</v>
      </c>
      <c r="S54" s="2860">
        <f t="shared" si="5"/>
        <v>0</v>
      </c>
      <c r="T54" s="3933">
        <f t="shared" si="5"/>
        <v>0</v>
      </c>
      <c r="U54" s="2860">
        <f t="shared" si="5"/>
        <v>0</v>
      </c>
      <c r="V54" s="3933">
        <f t="shared" si="5"/>
        <v>0</v>
      </c>
      <c r="W54" s="2860">
        <f t="shared" si="5"/>
        <v>0</v>
      </c>
      <c r="X54" s="100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CG54" s="40">
        <v>0</v>
      </c>
      <c r="CH54" s="40">
        <v>0</v>
      </c>
      <c r="CI54" s="40">
        <v>0</v>
      </c>
      <c r="CJ54" s="40"/>
    </row>
    <row r="55" spans="1:88" ht="16.350000000000001" customHeight="1" x14ac:dyDescent="0.2">
      <c r="A55" s="53" t="s">
        <v>72</v>
      </c>
      <c r="B55" s="158">
        <f>SUM(E55:V55)</f>
        <v>0</v>
      </c>
      <c r="C55" s="534"/>
      <c r="D55" s="1402"/>
      <c r="E55" s="161"/>
      <c r="F55" s="111"/>
      <c r="G55" s="161"/>
      <c r="H55" s="111"/>
      <c r="I55" s="161"/>
      <c r="J55" s="111"/>
      <c r="K55" s="161"/>
      <c r="L55" s="111"/>
      <c r="M55" s="161"/>
      <c r="N55" s="111"/>
      <c r="O55" s="161"/>
      <c r="P55" s="111"/>
      <c r="Q55" s="161"/>
      <c r="R55" s="111"/>
      <c r="S55" s="161"/>
      <c r="T55" s="111"/>
      <c r="U55" s="161"/>
      <c r="V55" s="111"/>
      <c r="W55" s="161"/>
      <c r="X55" s="162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8"/>
      <c r="AK55" s="8"/>
      <c r="CA55" s="39"/>
      <c r="CC55" s="39"/>
      <c r="CG55" s="40">
        <v>0</v>
      </c>
      <c r="CH55" s="40">
        <v>0</v>
      </c>
      <c r="CI55" s="40">
        <v>0</v>
      </c>
      <c r="CJ55" s="40"/>
    </row>
    <row r="56" spans="1:88" ht="16.350000000000001" customHeight="1" x14ac:dyDescent="0.2">
      <c r="A56" s="163" t="s">
        <v>77</v>
      </c>
      <c r="B56" s="164">
        <f>SUM(E56:V56)</f>
        <v>0</v>
      </c>
      <c r="C56" s="1403"/>
      <c r="D56" s="1404"/>
      <c r="E56" s="167"/>
      <c r="F56" s="127"/>
      <c r="G56" s="167"/>
      <c r="H56" s="127"/>
      <c r="I56" s="167"/>
      <c r="J56" s="127"/>
      <c r="K56" s="167"/>
      <c r="L56" s="127"/>
      <c r="M56" s="167"/>
      <c r="N56" s="127"/>
      <c r="O56" s="167"/>
      <c r="P56" s="127"/>
      <c r="Q56" s="167"/>
      <c r="R56" s="127"/>
      <c r="S56" s="167"/>
      <c r="T56" s="127"/>
      <c r="U56" s="167"/>
      <c r="V56" s="127"/>
      <c r="W56" s="167"/>
      <c r="X56" s="162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8"/>
      <c r="AK56" s="8"/>
      <c r="CG56" s="40">
        <v>0</v>
      </c>
      <c r="CH56" s="40">
        <v>0</v>
      </c>
      <c r="CI56" s="40">
        <v>0</v>
      </c>
      <c r="CJ56" s="40"/>
    </row>
    <row r="57" spans="1:88" ht="16.350000000000001" customHeight="1" x14ac:dyDescent="0.2">
      <c r="A57" s="168" t="s">
        <v>78</v>
      </c>
      <c r="B57" s="169">
        <f>SUM(B58:B59)</f>
        <v>0</v>
      </c>
      <c r="C57" s="170">
        <f t="shared" ref="C57:W57" si="6">SUM(C58:C59)</f>
        <v>0</v>
      </c>
      <c r="D57" s="171">
        <f t="shared" si="6"/>
        <v>0</v>
      </c>
      <c r="E57" s="114">
        <f t="shared" si="6"/>
        <v>0</v>
      </c>
      <c r="F57" s="172">
        <f t="shared" si="6"/>
        <v>0</v>
      </c>
      <c r="G57" s="114">
        <f t="shared" si="6"/>
        <v>0</v>
      </c>
      <c r="H57" s="172">
        <f t="shared" si="6"/>
        <v>0</v>
      </c>
      <c r="I57" s="114">
        <f t="shared" si="6"/>
        <v>0</v>
      </c>
      <c r="J57" s="172">
        <f t="shared" si="6"/>
        <v>0</v>
      </c>
      <c r="K57" s="114">
        <f t="shared" si="6"/>
        <v>0</v>
      </c>
      <c r="L57" s="172">
        <f t="shared" si="6"/>
        <v>0</v>
      </c>
      <c r="M57" s="114">
        <f t="shared" si="6"/>
        <v>0</v>
      </c>
      <c r="N57" s="172">
        <f t="shared" si="6"/>
        <v>0</v>
      </c>
      <c r="O57" s="114">
        <f t="shared" si="6"/>
        <v>0</v>
      </c>
      <c r="P57" s="172">
        <f t="shared" si="6"/>
        <v>0</v>
      </c>
      <c r="Q57" s="114">
        <f t="shared" si="6"/>
        <v>0</v>
      </c>
      <c r="R57" s="172">
        <f t="shared" si="6"/>
        <v>0</v>
      </c>
      <c r="S57" s="114">
        <f t="shared" si="6"/>
        <v>0</v>
      </c>
      <c r="T57" s="172">
        <f t="shared" si="6"/>
        <v>0</v>
      </c>
      <c r="U57" s="114">
        <f t="shared" si="6"/>
        <v>0</v>
      </c>
      <c r="V57" s="172">
        <f t="shared" si="6"/>
        <v>0</v>
      </c>
      <c r="W57" s="2860">
        <f t="shared" si="6"/>
        <v>0</v>
      </c>
      <c r="X57" s="100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CG57" s="40">
        <v>0</v>
      </c>
      <c r="CH57" s="40">
        <v>0</v>
      </c>
      <c r="CI57" s="40">
        <v>0</v>
      </c>
      <c r="CJ57" s="40"/>
    </row>
    <row r="58" spans="1:88" ht="16.350000000000001" customHeight="1" x14ac:dyDescent="0.2">
      <c r="A58" s="53" t="s">
        <v>72</v>
      </c>
      <c r="B58" s="158">
        <f>SUM(E58:V58)</f>
        <v>0</v>
      </c>
      <c r="C58" s="534"/>
      <c r="D58" s="1402"/>
      <c r="E58" s="161"/>
      <c r="F58" s="111"/>
      <c r="G58" s="161"/>
      <c r="H58" s="111"/>
      <c r="I58" s="161"/>
      <c r="J58" s="111"/>
      <c r="K58" s="161"/>
      <c r="L58" s="111"/>
      <c r="M58" s="161"/>
      <c r="N58" s="111"/>
      <c r="O58" s="161"/>
      <c r="P58" s="111"/>
      <c r="Q58" s="161"/>
      <c r="R58" s="111"/>
      <c r="S58" s="161"/>
      <c r="T58" s="111"/>
      <c r="U58" s="161"/>
      <c r="V58" s="111"/>
      <c r="W58" s="161"/>
      <c r="X58" s="162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8"/>
      <c r="AK58" s="8"/>
      <c r="CG58" s="40">
        <v>0</v>
      </c>
      <c r="CH58" s="40">
        <v>0</v>
      </c>
      <c r="CI58" s="40">
        <v>0</v>
      </c>
      <c r="CJ58" s="40"/>
    </row>
    <row r="59" spans="1:88" ht="16.350000000000001" customHeight="1" x14ac:dyDescent="0.2">
      <c r="A59" s="163" t="s">
        <v>77</v>
      </c>
      <c r="B59" s="164">
        <f>SUM(E59:V59)</f>
        <v>0</v>
      </c>
      <c r="C59" s="1403"/>
      <c r="D59" s="1403"/>
      <c r="E59" s="167"/>
      <c r="F59" s="127"/>
      <c r="G59" s="167"/>
      <c r="H59" s="127"/>
      <c r="I59" s="167"/>
      <c r="J59" s="127"/>
      <c r="K59" s="167"/>
      <c r="L59" s="127"/>
      <c r="M59" s="167"/>
      <c r="N59" s="127"/>
      <c r="O59" s="167"/>
      <c r="P59" s="127"/>
      <c r="Q59" s="167"/>
      <c r="R59" s="127"/>
      <c r="S59" s="167"/>
      <c r="T59" s="127"/>
      <c r="U59" s="167"/>
      <c r="V59" s="127"/>
      <c r="W59" s="167"/>
      <c r="X59" s="162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8"/>
      <c r="AK59" s="8"/>
      <c r="CG59" s="40">
        <v>0</v>
      </c>
      <c r="CH59" s="40">
        <v>0</v>
      </c>
      <c r="CI59" s="40">
        <v>0</v>
      </c>
      <c r="CJ59" s="40"/>
    </row>
    <row r="60" spans="1:88" ht="31.35" customHeight="1" x14ac:dyDescent="0.2">
      <c r="A60" s="1390" t="s">
        <v>79</v>
      </c>
      <c r="B60" s="1390"/>
      <c r="C60" s="1390"/>
      <c r="D60" s="1390"/>
      <c r="E60" s="1390"/>
      <c r="F60" s="9"/>
      <c r="G60" s="9"/>
      <c r="H60" s="173"/>
      <c r="I60" s="173"/>
      <c r="J60" s="3934"/>
      <c r="K60" s="3935"/>
      <c r="L60" s="3936"/>
      <c r="M60" s="3935"/>
      <c r="N60" s="6"/>
      <c r="O60" s="6"/>
      <c r="P60" s="6"/>
      <c r="Q60" s="6"/>
      <c r="R60" s="6"/>
      <c r="S60" s="6"/>
      <c r="T60" s="6"/>
      <c r="U60" s="6"/>
      <c r="V60" s="6"/>
      <c r="W60" s="6"/>
      <c r="X60" s="177"/>
      <c r="Y60" s="177"/>
      <c r="Z60" s="177"/>
      <c r="AA60" s="2245"/>
      <c r="AB60" s="2246"/>
      <c r="AC60" s="2245"/>
      <c r="AD60" s="177"/>
      <c r="AE60" s="2246"/>
      <c r="AF60" s="2245"/>
      <c r="AG60" s="2245"/>
      <c r="AH60" s="2245"/>
      <c r="AI60" s="2246"/>
      <c r="AJ60" s="100"/>
      <c r="AK60" s="180"/>
      <c r="AL60" s="3937"/>
      <c r="AM60" s="3938"/>
      <c r="AN60" s="3938"/>
      <c r="CG60" s="40"/>
      <c r="CH60" s="40"/>
      <c r="CI60" s="40"/>
      <c r="CJ60" s="40"/>
    </row>
    <row r="61" spans="1:88" ht="16.350000000000001" customHeight="1" x14ac:dyDescent="0.2">
      <c r="A61" s="3815" t="s">
        <v>75</v>
      </c>
      <c r="B61" s="3939" t="s">
        <v>80</v>
      </c>
      <c r="C61" s="3940"/>
      <c r="D61" s="3939" t="s">
        <v>81</v>
      </c>
      <c r="E61" s="3941"/>
      <c r="F61" s="3815" t="s">
        <v>82</v>
      </c>
      <c r="G61" s="3815"/>
      <c r="H61" s="100"/>
      <c r="I61" s="100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128"/>
      <c r="V61" s="2247"/>
      <c r="W61" s="128"/>
      <c r="X61" s="3942"/>
      <c r="Y61" s="3942"/>
      <c r="Z61" s="3942"/>
      <c r="AA61" s="2245"/>
      <c r="AB61" s="3942"/>
      <c r="AC61" s="2245"/>
      <c r="AD61" s="3942"/>
      <c r="AE61" s="2245"/>
      <c r="AF61" s="2245"/>
      <c r="AG61" s="3943"/>
      <c r="AH61" s="2245"/>
      <c r="AI61" s="3943"/>
      <c r="AJ61" s="3942"/>
      <c r="AK61" s="3943"/>
      <c r="AL61" s="3944"/>
      <c r="AM61" s="3945"/>
      <c r="AN61" s="3945"/>
      <c r="CG61" s="40"/>
      <c r="CH61" s="40"/>
      <c r="CI61" s="40"/>
      <c r="CJ61" s="40"/>
    </row>
    <row r="62" spans="1:88" ht="36" customHeight="1" x14ac:dyDescent="0.2">
      <c r="A62" s="3093"/>
      <c r="B62" s="3946" t="s">
        <v>83</v>
      </c>
      <c r="C62" s="3947" t="s">
        <v>84</v>
      </c>
      <c r="D62" s="3946" t="s">
        <v>83</v>
      </c>
      <c r="E62" s="3948" t="s">
        <v>84</v>
      </c>
      <c r="F62" s="3946" t="s">
        <v>83</v>
      </c>
      <c r="G62" s="3949" t="s">
        <v>84</v>
      </c>
      <c r="H62" s="6" t="s">
        <v>85</v>
      </c>
      <c r="I62" s="6"/>
      <c r="J62" s="3950"/>
      <c r="K62" s="3917"/>
      <c r="L62" s="3917"/>
      <c r="M62" s="3917"/>
      <c r="N62" s="3917"/>
      <c r="O62" s="3917"/>
      <c r="P62" s="3917"/>
      <c r="Q62" s="3937"/>
      <c r="R62" s="3937"/>
      <c r="S62" s="3937"/>
      <c r="T62" s="3937"/>
      <c r="U62" s="3937"/>
      <c r="V62" s="3937"/>
      <c r="W62" s="3937"/>
      <c r="X62" s="3937"/>
      <c r="Y62" s="3937"/>
      <c r="Z62" s="3937"/>
      <c r="AA62" s="3937"/>
      <c r="AB62" s="3937"/>
      <c r="AC62" s="3937"/>
      <c r="AD62" s="3937"/>
      <c r="AE62" s="3937"/>
      <c r="AF62" s="3937"/>
      <c r="AG62" s="3937"/>
      <c r="AH62" s="3937"/>
      <c r="AI62" s="3937"/>
      <c r="AJ62" s="3937"/>
      <c r="AK62" s="3937"/>
      <c r="AL62" s="3937"/>
      <c r="AM62" s="3937"/>
      <c r="AN62" s="3937"/>
      <c r="AO62" s="3937"/>
      <c r="AP62" s="3917"/>
      <c r="AQ62" s="3938"/>
      <c r="AR62" s="3938"/>
      <c r="CG62" s="40"/>
      <c r="CH62" s="40"/>
      <c r="CI62" s="40"/>
      <c r="CJ62" s="40"/>
    </row>
    <row r="63" spans="1:88" ht="16.350000000000001" customHeight="1" x14ac:dyDescent="0.2">
      <c r="A63" s="3951" t="s">
        <v>86</v>
      </c>
      <c r="B63" s="3952"/>
      <c r="C63" s="3953"/>
      <c r="D63" s="3952"/>
      <c r="E63" s="3953"/>
      <c r="F63" s="65"/>
      <c r="G63" s="190"/>
      <c r="H63" s="162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943"/>
      <c r="U63" s="3943"/>
      <c r="V63" s="3937"/>
      <c r="W63" s="3937"/>
      <c r="X63" s="3937"/>
      <c r="Y63" s="3937"/>
      <c r="Z63" s="3937"/>
      <c r="AA63" s="3937"/>
      <c r="AB63" s="3937"/>
      <c r="AC63" s="3937"/>
      <c r="AD63" s="3937"/>
      <c r="AE63" s="3937"/>
      <c r="AF63" s="3937"/>
      <c r="AG63" s="3937"/>
      <c r="AH63" s="3937"/>
      <c r="AI63" s="3937"/>
      <c r="AJ63" s="3937"/>
      <c r="AK63" s="3937"/>
      <c r="AL63" s="3937"/>
      <c r="AM63" s="3937"/>
      <c r="AN63" s="3937"/>
      <c r="AO63" s="3937"/>
      <c r="AP63" s="3938"/>
      <c r="AQ63" s="3938"/>
      <c r="AR63" s="3938"/>
      <c r="CA63" s="39"/>
      <c r="CB63" s="39"/>
      <c r="CC63" s="39"/>
      <c r="CG63" s="40">
        <f>IF(B63&lt;C63,1,0)</f>
        <v>0</v>
      </c>
      <c r="CH63" s="40">
        <f>IF(D63&lt;E63,1,0)</f>
        <v>0</v>
      </c>
      <c r="CI63" s="40">
        <f>IF(F63&lt;G63,1,0)</f>
        <v>0</v>
      </c>
      <c r="CJ63" s="40"/>
    </row>
    <row r="64" spans="1:88" ht="25.35" customHeight="1" x14ac:dyDescent="0.2">
      <c r="A64" s="2717" t="s">
        <v>87</v>
      </c>
      <c r="B64" s="2264"/>
      <c r="C64" s="2265"/>
      <c r="D64" s="2264"/>
      <c r="E64" s="2265"/>
      <c r="F64" s="2264"/>
      <c r="G64" s="2266"/>
      <c r="H64" s="162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943"/>
      <c r="U64" s="3943"/>
      <c r="V64" s="3937"/>
      <c r="W64" s="3937"/>
      <c r="X64" s="3937"/>
      <c r="Y64" s="3937"/>
      <c r="Z64" s="3937"/>
      <c r="AA64" s="3937"/>
      <c r="AB64" s="3937"/>
      <c r="AC64" s="3937"/>
      <c r="AD64" s="3937"/>
      <c r="AE64" s="3937"/>
      <c r="AF64" s="3937"/>
      <c r="AG64" s="3937"/>
      <c r="AH64" s="3937"/>
      <c r="AI64" s="3937"/>
      <c r="AJ64" s="3937"/>
      <c r="AK64" s="3937"/>
      <c r="AL64" s="3937"/>
      <c r="AM64" s="3937"/>
      <c r="AN64" s="3937"/>
      <c r="AO64" s="3937"/>
      <c r="AP64" s="3938"/>
      <c r="AQ64" s="3938"/>
      <c r="AR64" s="3938"/>
      <c r="CA64" s="39"/>
      <c r="CB64" s="39"/>
      <c r="CC64" s="39"/>
      <c r="CG64" s="40">
        <f>IF(B64&lt;C64,1,0)</f>
        <v>0</v>
      </c>
      <c r="CH64" s="40">
        <f>IF(D64&lt;E64,1,0)</f>
        <v>0</v>
      </c>
      <c r="CI64" s="40">
        <f>IF(F64&lt;G64,1,0)</f>
        <v>0</v>
      </c>
      <c r="CJ64" s="40"/>
    </row>
    <row r="65" spans="1:88" ht="25.35" customHeight="1" x14ac:dyDescent="0.2">
      <c r="A65" s="9" t="s">
        <v>88</v>
      </c>
      <c r="B65" s="194"/>
      <c r="C65" s="194"/>
      <c r="D65" s="194"/>
      <c r="E65" s="194"/>
      <c r="F65" s="194"/>
      <c r="G65" s="194"/>
      <c r="H65" s="195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943"/>
      <c r="U65" s="3943"/>
      <c r="V65" s="3937"/>
      <c r="W65" s="3937"/>
      <c r="X65" s="3937"/>
      <c r="Y65" s="3937"/>
      <c r="Z65" s="3937"/>
      <c r="AA65" s="3937"/>
      <c r="AB65" s="3937"/>
      <c r="AC65" s="3937"/>
      <c r="AD65" s="3937"/>
      <c r="AE65" s="3937"/>
      <c r="AF65" s="3937"/>
      <c r="AG65" s="3937"/>
      <c r="AH65" s="3937"/>
      <c r="AI65" s="3937"/>
      <c r="AJ65" s="3937"/>
      <c r="AK65" s="3937"/>
      <c r="AL65" s="3937"/>
      <c r="AM65" s="3937"/>
      <c r="AN65" s="3937"/>
      <c r="AO65" s="3937"/>
      <c r="AP65" s="3938"/>
      <c r="AQ65" s="3938"/>
      <c r="AR65" s="3938"/>
      <c r="CA65" s="39"/>
      <c r="CB65" s="39"/>
      <c r="CC65" s="39"/>
      <c r="CG65" s="40"/>
      <c r="CH65" s="40"/>
      <c r="CI65" s="40"/>
      <c r="CJ65" s="40"/>
    </row>
    <row r="66" spans="1:88" ht="25.35" customHeight="1" x14ac:dyDescent="0.2">
      <c r="A66" s="3954" t="s">
        <v>75</v>
      </c>
      <c r="B66" s="3954" t="s">
        <v>89</v>
      </c>
      <c r="C66" s="3954"/>
      <c r="D66" s="3954" t="s">
        <v>90</v>
      </c>
      <c r="E66" s="3954"/>
      <c r="F66" s="194"/>
      <c r="G66" s="194"/>
      <c r="H66" s="195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943"/>
      <c r="U66" s="3943"/>
      <c r="V66" s="3937"/>
      <c r="W66" s="3937"/>
      <c r="X66" s="3937"/>
      <c r="Y66" s="3937"/>
      <c r="Z66" s="3937"/>
      <c r="AA66" s="3937"/>
      <c r="AB66" s="3937"/>
      <c r="AC66" s="3937"/>
      <c r="AD66" s="3937"/>
      <c r="AE66" s="3937"/>
      <c r="AF66" s="3937"/>
      <c r="AG66" s="3937"/>
      <c r="AH66" s="3937"/>
      <c r="AI66" s="3937"/>
      <c r="AJ66" s="3937"/>
      <c r="AK66" s="3937"/>
      <c r="AL66" s="3937"/>
      <c r="AM66" s="3937"/>
      <c r="AN66" s="3937"/>
      <c r="AO66" s="3937"/>
      <c r="AP66" s="3938"/>
      <c r="AQ66" s="3938"/>
      <c r="AR66" s="3938"/>
      <c r="CA66" s="39"/>
      <c r="CB66" s="39"/>
      <c r="CC66" s="39"/>
      <c r="CG66" s="40"/>
      <c r="CH66" s="40"/>
      <c r="CI66" s="40"/>
      <c r="CJ66" s="40"/>
    </row>
    <row r="67" spans="1:88" ht="28.5" customHeight="1" x14ac:dyDescent="0.2">
      <c r="A67" s="3954"/>
      <c r="B67" s="3955" t="s">
        <v>91</v>
      </c>
      <c r="C67" s="3956" t="s">
        <v>84</v>
      </c>
      <c r="D67" s="3955" t="s">
        <v>91</v>
      </c>
      <c r="E67" s="3956" t="s">
        <v>84</v>
      </c>
      <c r="F67" s="194"/>
      <c r="G67" s="194"/>
      <c r="H67" s="195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943"/>
      <c r="U67" s="3943"/>
      <c r="V67" s="3937"/>
      <c r="W67" s="3937"/>
      <c r="X67" s="3937"/>
      <c r="Y67" s="3937"/>
      <c r="Z67" s="3937"/>
      <c r="AA67" s="3937"/>
      <c r="AB67" s="3937"/>
      <c r="AC67" s="3937"/>
      <c r="AD67" s="3937"/>
      <c r="AE67" s="3937"/>
      <c r="AF67" s="3937"/>
      <c r="AG67" s="3937"/>
      <c r="AH67" s="3937"/>
      <c r="AI67" s="3937"/>
      <c r="AJ67" s="3937"/>
      <c r="AK67" s="3937"/>
      <c r="AL67" s="3937"/>
      <c r="AM67" s="3937"/>
      <c r="AN67" s="3937"/>
      <c r="AO67" s="3937"/>
      <c r="AP67" s="3938"/>
      <c r="AQ67" s="3938"/>
      <c r="AR67" s="3938"/>
      <c r="CA67" s="39"/>
      <c r="CB67" s="39"/>
      <c r="CC67" s="39"/>
      <c r="CG67" s="40"/>
      <c r="CH67" s="40"/>
      <c r="CI67" s="40"/>
      <c r="CJ67" s="40"/>
    </row>
    <row r="68" spans="1:88" ht="25.35" customHeight="1" x14ac:dyDescent="0.2">
      <c r="A68" s="3957" t="s">
        <v>86</v>
      </c>
      <c r="B68" s="3958"/>
      <c r="C68" s="3959"/>
      <c r="D68" s="3960"/>
      <c r="E68" s="3961"/>
      <c r="F68" s="194"/>
      <c r="G68" s="194"/>
      <c r="H68" s="195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962"/>
      <c r="U68" s="3962"/>
      <c r="V68" s="3963"/>
      <c r="W68" s="3963"/>
      <c r="X68" s="3963"/>
      <c r="Y68" s="3963"/>
      <c r="Z68" s="3963"/>
      <c r="AA68" s="3963"/>
      <c r="AB68" s="3963"/>
      <c r="AC68" s="3963"/>
      <c r="AD68" s="3963"/>
      <c r="AE68" s="3963"/>
      <c r="AF68" s="3963"/>
      <c r="AG68" s="3963"/>
      <c r="AH68" s="3963"/>
      <c r="AI68" s="3963"/>
      <c r="AJ68" s="3963"/>
      <c r="AK68" s="3963"/>
      <c r="AL68" s="3963"/>
      <c r="AM68" s="3963"/>
      <c r="AN68" s="3963"/>
      <c r="AO68" s="3963"/>
      <c r="AP68" s="3964"/>
      <c r="AQ68" s="3964"/>
      <c r="AR68" s="3964"/>
      <c r="CA68" s="39"/>
      <c r="CB68" s="39"/>
      <c r="CC68" s="39"/>
      <c r="CG68" s="40"/>
      <c r="CH68" s="40"/>
      <c r="CI68" s="40"/>
      <c r="CJ68" s="40"/>
    </row>
    <row r="69" spans="1:88" ht="25.35" customHeight="1" x14ac:dyDescent="0.2">
      <c r="A69" s="206" t="s">
        <v>92</v>
      </c>
      <c r="B69" s="207"/>
      <c r="C69" s="208"/>
      <c r="D69" s="209"/>
      <c r="E69" s="210"/>
      <c r="F69" s="194"/>
      <c r="G69" s="194"/>
      <c r="H69" s="195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962"/>
      <c r="U69" s="3962"/>
      <c r="V69" s="3963"/>
      <c r="W69" s="3963"/>
      <c r="X69" s="3963"/>
      <c r="Y69" s="3963"/>
      <c r="Z69" s="3963"/>
      <c r="AA69" s="3963"/>
      <c r="AB69" s="3963"/>
      <c r="AC69" s="3963"/>
      <c r="AD69" s="3963"/>
      <c r="AE69" s="3963"/>
      <c r="AF69" s="3963"/>
      <c r="AG69" s="3963"/>
      <c r="AH69" s="3963"/>
      <c r="AI69" s="3963"/>
      <c r="AJ69" s="3963"/>
      <c r="AK69" s="3963"/>
      <c r="AL69" s="3963"/>
      <c r="AM69" s="3963"/>
      <c r="AN69" s="3963"/>
      <c r="AO69" s="3963"/>
      <c r="AP69" s="3964"/>
      <c r="AQ69" s="3964"/>
      <c r="AR69" s="3964"/>
      <c r="CA69" s="39"/>
      <c r="CB69" s="39"/>
      <c r="CC69" s="39"/>
      <c r="CG69" s="40"/>
      <c r="CH69" s="40"/>
      <c r="CI69" s="40"/>
      <c r="CJ69" s="40"/>
    </row>
    <row r="70" spans="1:88" ht="31.35" customHeight="1" x14ac:dyDescent="0.2">
      <c r="A70" s="1390" t="s">
        <v>93</v>
      </c>
      <c r="B70" s="10"/>
      <c r="C70" s="10"/>
      <c r="D70" s="10"/>
      <c r="E70" s="211"/>
      <c r="F70" s="211"/>
      <c r="G70" s="211"/>
      <c r="H70" s="100"/>
      <c r="I70" s="100"/>
      <c r="J70" s="3962"/>
      <c r="K70" s="3962"/>
      <c r="L70" s="3962"/>
      <c r="M70" s="3962"/>
      <c r="N70" s="3962"/>
      <c r="O70" s="3962"/>
      <c r="P70" s="3962"/>
      <c r="Q70" s="3962"/>
      <c r="R70" s="3962"/>
      <c r="S70" s="3962"/>
      <c r="T70" s="3962"/>
      <c r="U70" s="3962"/>
      <c r="V70" s="3965"/>
      <c r="W70" s="3965"/>
      <c r="X70" s="3963"/>
      <c r="Y70" s="3963"/>
      <c r="Z70" s="3963"/>
      <c r="AA70" s="3963"/>
      <c r="AB70" s="3963"/>
      <c r="AC70" s="3963"/>
      <c r="AD70" s="3963"/>
      <c r="AE70" s="3963"/>
      <c r="AF70" s="3963"/>
      <c r="AG70" s="3963"/>
      <c r="AH70" s="3963"/>
      <c r="AI70" s="3963"/>
      <c r="AJ70" s="3963"/>
      <c r="AK70" s="3963"/>
      <c r="AL70" s="3963"/>
      <c r="AM70" s="3963"/>
      <c r="AN70" s="3963"/>
      <c r="AO70" s="3963"/>
      <c r="AP70" s="3964"/>
      <c r="AQ70" s="3964"/>
      <c r="AR70" s="3964"/>
      <c r="CG70" s="40"/>
      <c r="CH70" s="40"/>
      <c r="CI70" s="40"/>
      <c r="CJ70" s="40"/>
    </row>
    <row r="71" spans="1:88" ht="16.350000000000001" customHeight="1" x14ac:dyDescent="0.2">
      <c r="A71" s="3966" t="s">
        <v>49</v>
      </c>
      <c r="B71" s="3966" t="s">
        <v>32</v>
      </c>
      <c r="C71" s="214"/>
      <c r="D71" s="215"/>
      <c r="E71" s="215"/>
      <c r="F71" s="215"/>
      <c r="G71" s="215"/>
      <c r="H71" s="100"/>
      <c r="I71" s="100"/>
      <c r="J71" s="3962"/>
      <c r="K71" s="3962"/>
      <c r="L71" s="3967"/>
      <c r="M71" s="3967"/>
      <c r="N71" s="3962"/>
      <c r="O71" s="3962"/>
      <c r="P71" s="3962"/>
      <c r="Q71" s="3962"/>
      <c r="R71" s="3962"/>
      <c r="S71" s="3962"/>
      <c r="T71" s="3962"/>
      <c r="U71" s="3962"/>
      <c r="V71" s="3965"/>
      <c r="W71" s="3965"/>
      <c r="X71" s="3963"/>
      <c r="Y71" s="3963"/>
      <c r="Z71" s="3963"/>
      <c r="AA71" s="3963"/>
      <c r="AB71" s="3963"/>
      <c r="AC71" s="3963"/>
      <c r="AD71" s="3963"/>
      <c r="AE71" s="3963"/>
      <c r="AF71" s="3963"/>
      <c r="AG71" s="3963"/>
      <c r="AH71" s="3963"/>
      <c r="AI71" s="3963"/>
      <c r="AJ71" s="3963"/>
      <c r="AK71" s="3963"/>
      <c r="AL71" s="3963"/>
      <c r="AM71" s="3963"/>
      <c r="AN71" s="3963"/>
      <c r="AO71" s="3963"/>
      <c r="AP71" s="3964"/>
      <c r="AQ71" s="3964"/>
      <c r="AR71" s="3964"/>
      <c r="CG71" s="40"/>
      <c r="CH71" s="40"/>
      <c r="CI71" s="40"/>
      <c r="CJ71" s="40"/>
    </row>
    <row r="72" spans="1:88" ht="16.350000000000001" customHeight="1" x14ac:dyDescent="0.2">
      <c r="A72" s="3968" t="s">
        <v>72</v>
      </c>
      <c r="B72" s="3969"/>
      <c r="C72" s="214"/>
      <c r="D72" s="215"/>
      <c r="E72" s="215"/>
      <c r="F72" s="215"/>
      <c r="G72" s="215"/>
      <c r="H72" s="6"/>
      <c r="I72" s="128"/>
      <c r="J72" s="3965"/>
      <c r="K72" s="3965"/>
      <c r="L72" s="3970"/>
      <c r="M72" s="3970"/>
      <c r="N72" s="3965"/>
      <c r="O72" s="3965"/>
      <c r="P72" s="3965"/>
      <c r="Q72" s="3965"/>
      <c r="R72" s="3965"/>
      <c r="S72" s="3965"/>
      <c r="T72" s="3965"/>
      <c r="U72" s="3965"/>
      <c r="V72" s="3965"/>
      <c r="W72" s="3965"/>
      <c r="X72" s="3963"/>
      <c r="Y72" s="3963"/>
      <c r="Z72" s="3963"/>
      <c r="AA72" s="3963"/>
      <c r="AB72" s="3963"/>
      <c r="AC72" s="3963"/>
      <c r="AD72" s="3963"/>
      <c r="AE72" s="3963"/>
      <c r="AF72" s="3963"/>
      <c r="AG72" s="3963"/>
      <c r="AH72" s="3963"/>
      <c r="AI72" s="3963"/>
      <c r="AJ72" s="3963"/>
      <c r="AK72" s="3963"/>
      <c r="AL72" s="3963"/>
      <c r="AM72" s="3963"/>
      <c r="AN72" s="3963"/>
      <c r="AO72" s="3963"/>
      <c r="AP72" s="3964"/>
      <c r="AQ72" s="3964"/>
      <c r="AR72" s="3964"/>
      <c r="CG72" s="40"/>
      <c r="CH72" s="40"/>
      <c r="CI72" s="40"/>
      <c r="CJ72" s="40"/>
    </row>
    <row r="73" spans="1:88" ht="16.350000000000001" customHeight="1" x14ac:dyDescent="0.2">
      <c r="A73" s="82" t="s">
        <v>94</v>
      </c>
      <c r="B73" s="93"/>
      <c r="C73" s="9"/>
      <c r="D73" s="220"/>
      <c r="E73" s="9"/>
      <c r="F73" s="2280"/>
      <c r="G73" s="222"/>
      <c r="H73" s="6"/>
      <c r="I73" s="6"/>
      <c r="J73" s="3965"/>
      <c r="K73" s="3965"/>
      <c r="L73" s="3965"/>
      <c r="M73" s="3965"/>
      <c r="N73" s="3965"/>
      <c r="O73" s="3965"/>
      <c r="P73" s="3965"/>
      <c r="Q73" s="3965"/>
      <c r="R73" s="3965"/>
      <c r="S73" s="3965"/>
      <c r="T73" s="3965"/>
      <c r="U73" s="3965"/>
      <c r="V73" s="3965"/>
      <c r="W73" s="3965"/>
      <c r="X73" s="3963"/>
      <c r="Y73" s="3963"/>
      <c r="Z73" s="3963"/>
      <c r="AA73" s="3963"/>
      <c r="AB73" s="3963"/>
      <c r="AC73" s="3963"/>
      <c r="AD73" s="3963"/>
      <c r="AE73" s="3963"/>
      <c r="AF73" s="3963"/>
      <c r="AG73" s="3963"/>
      <c r="AH73" s="3963"/>
      <c r="AI73" s="3963"/>
      <c r="AJ73" s="3963"/>
      <c r="AK73" s="3963"/>
      <c r="AL73" s="3963"/>
      <c r="AM73" s="3963"/>
      <c r="AN73" s="3963"/>
      <c r="AO73" s="3963"/>
      <c r="AP73" s="3964"/>
      <c r="AQ73" s="3964"/>
      <c r="AR73" s="3964"/>
      <c r="CG73" s="40"/>
      <c r="CH73" s="40"/>
      <c r="CI73" s="40"/>
      <c r="CJ73" s="40"/>
    </row>
    <row r="74" spans="1:88" ht="31.35" customHeight="1" x14ac:dyDescent="0.2">
      <c r="A74" s="9" t="s">
        <v>95</v>
      </c>
      <c r="B74" s="9"/>
      <c r="C74" s="3971"/>
      <c r="D74" s="3971"/>
      <c r="E74" s="6"/>
      <c r="F74" s="6"/>
      <c r="G74" s="6"/>
      <c r="H74" s="6"/>
      <c r="I74" s="6"/>
      <c r="J74" s="3965"/>
      <c r="K74" s="3965"/>
      <c r="L74" s="3965"/>
      <c r="M74" s="3965"/>
      <c r="N74" s="3965"/>
      <c r="O74" s="3965"/>
      <c r="P74" s="3965"/>
      <c r="Q74" s="3965"/>
      <c r="R74" s="3965"/>
      <c r="S74" s="3965"/>
      <c r="T74" s="3965"/>
      <c r="U74" s="3965"/>
      <c r="V74" s="3965"/>
      <c r="W74" s="3972"/>
      <c r="X74" s="3963"/>
      <c r="Y74" s="3963"/>
      <c r="Z74" s="3963"/>
      <c r="AA74" s="3963"/>
      <c r="AB74" s="3963"/>
      <c r="AC74" s="3963"/>
      <c r="AD74" s="3963"/>
      <c r="AE74" s="3963"/>
      <c r="AF74" s="3944"/>
      <c r="AG74" s="3963"/>
      <c r="AH74" s="3973"/>
      <c r="AI74" s="3963"/>
      <c r="AJ74" s="3963"/>
      <c r="AK74" s="3963"/>
      <c r="AL74" s="3963"/>
      <c r="AM74" s="3963"/>
      <c r="AN74" s="3963"/>
      <c r="AO74" s="3963"/>
      <c r="AP74" s="3964"/>
      <c r="AQ74" s="3964"/>
      <c r="AR74" s="3964"/>
      <c r="CG74" s="40"/>
      <c r="CH74" s="40"/>
      <c r="CI74" s="40"/>
      <c r="CJ74" s="40"/>
    </row>
    <row r="75" spans="1:88" ht="16.350000000000001" customHeight="1" x14ac:dyDescent="0.2">
      <c r="A75" s="3911" t="s">
        <v>96</v>
      </c>
      <c r="B75" s="3815" t="s">
        <v>32</v>
      </c>
      <c r="C75" s="3974" t="s">
        <v>97</v>
      </c>
      <c r="D75" s="3975" t="s">
        <v>98</v>
      </c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3963"/>
      <c r="Y75" s="3963"/>
      <c r="Z75" s="3963"/>
      <c r="AA75" s="3963"/>
      <c r="AB75" s="3963"/>
      <c r="AC75" s="3963"/>
      <c r="AD75" s="3963"/>
      <c r="AE75" s="3963"/>
      <c r="AF75" s="3944"/>
      <c r="AG75" s="3963"/>
      <c r="AH75" s="3963"/>
      <c r="AI75" s="3963"/>
      <c r="AJ75" s="3963"/>
      <c r="AK75" s="3963"/>
      <c r="AL75" s="3963"/>
      <c r="AM75" s="3963"/>
      <c r="AN75" s="3963"/>
      <c r="AO75" s="3963"/>
      <c r="AP75" s="3964"/>
      <c r="AQ75" s="3964"/>
      <c r="AR75" s="3964"/>
      <c r="CG75" s="40"/>
      <c r="CH75" s="40"/>
      <c r="CI75" s="40"/>
      <c r="CJ75" s="40"/>
    </row>
    <row r="76" spans="1:88" ht="16.350000000000001" customHeight="1" x14ac:dyDescent="0.2">
      <c r="A76" s="3088"/>
      <c r="B76" s="3093"/>
      <c r="C76" s="3159"/>
      <c r="D76" s="3161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3963"/>
      <c r="Y76" s="3963"/>
      <c r="Z76" s="3963"/>
      <c r="AA76" s="3963"/>
      <c r="AB76" s="3963"/>
      <c r="AC76" s="3963"/>
      <c r="AD76" s="3963"/>
      <c r="AE76" s="3963"/>
      <c r="AF76" s="3976"/>
      <c r="AG76" s="3977"/>
      <c r="AH76" s="3977"/>
      <c r="AI76" s="3963"/>
      <c r="AJ76" s="3963"/>
      <c r="AK76" s="3963"/>
      <c r="AL76" s="3963"/>
      <c r="AM76" s="3963"/>
      <c r="AN76" s="3963"/>
      <c r="AO76" s="3963"/>
      <c r="AP76" s="3964"/>
      <c r="AQ76" s="3964"/>
      <c r="AR76" s="3964"/>
      <c r="CG76" s="40"/>
      <c r="CH76" s="40"/>
      <c r="CI76" s="40"/>
      <c r="CJ76" s="40"/>
    </row>
    <row r="77" spans="1:88" ht="25.5" customHeight="1" x14ac:dyDescent="0.2">
      <c r="A77" s="3978" t="s">
        <v>99</v>
      </c>
      <c r="B77" s="230">
        <f>SUM(C77:D77)</f>
        <v>0</v>
      </c>
      <c r="C77" s="3979"/>
      <c r="D77" s="3980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3965"/>
      <c r="AJ77" s="3965"/>
      <c r="AK77" s="3965"/>
      <c r="AL77" s="3965"/>
      <c r="AM77" s="3965"/>
      <c r="AN77" s="3965"/>
      <c r="AO77" s="3965"/>
      <c r="AP77" s="3964"/>
      <c r="AQ77" s="3964"/>
      <c r="AR77" s="3964"/>
      <c r="CG77" s="40"/>
      <c r="CH77" s="40"/>
      <c r="CI77" s="40"/>
      <c r="CJ77" s="40"/>
    </row>
    <row r="78" spans="1:88" ht="31.35" customHeight="1" x14ac:dyDescent="0.2">
      <c r="A78" s="2956" t="s">
        <v>100</v>
      </c>
      <c r="B78" s="2956"/>
      <c r="C78" s="2956"/>
      <c r="D78" s="2956"/>
      <c r="E78" s="2956"/>
      <c r="F78" s="2956"/>
      <c r="G78" s="2956"/>
      <c r="H78" s="10"/>
      <c r="I78" s="10"/>
      <c r="J78" s="10"/>
      <c r="K78" s="10"/>
      <c r="L78" s="10"/>
      <c r="M78" s="10"/>
      <c r="N78" s="6"/>
      <c r="O78" s="6"/>
      <c r="P78" s="6"/>
      <c r="Q78" s="233"/>
      <c r="R78" s="233"/>
      <c r="S78" s="233"/>
      <c r="T78" s="233"/>
      <c r="U78" s="233"/>
      <c r="V78" s="233"/>
      <c r="W78" s="6"/>
      <c r="X78" s="233"/>
      <c r="Y78" s="233"/>
      <c r="Z78" s="234"/>
      <c r="AA78" s="2742"/>
      <c r="AB78" s="2742"/>
      <c r="AC78" s="2742"/>
      <c r="AD78" s="2742"/>
      <c r="AE78" s="2743"/>
      <c r="AF78" s="2743"/>
      <c r="AG78" s="2743"/>
      <c r="AH78" s="2291"/>
      <c r="AI78" s="3964"/>
      <c r="AJ78" s="3964"/>
      <c r="AK78" s="3964"/>
      <c r="AL78" s="3964"/>
      <c r="AM78" s="3964"/>
      <c r="AN78" s="3964"/>
      <c r="AO78" s="3964"/>
      <c r="AP78" s="3964"/>
      <c r="AQ78" s="3964"/>
      <c r="AR78" s="3964"/>
      <c r="CG78" s="40"/>
      <c r="CH78" s="40"/>
      <c r="CI78" s="40"/>
      <c r="CJ78" s="40"/>
    </row>
    <row r="79" spans="1:88" ht="16.350000000000001" customHeight="1" x14ac:dyDescent="0.2">
      <c r="A79" s="3981" t="s">
        <v>49</v>
      </c>
      <c r="B79" s="3059" t="s">
        <v>101</v>
      </c>
      <c r="C79" s="3059" t="s">
        <v>32</v>
      </c>
      <c r="D79" s="3052"/>
      <c r="E79" s="3046"/>
      <c r="F79" s="3982" t="s">
        <v>5</v>
      </c>
      <c r="G79" s="3983"/>
      <c r="H79" s="3983"/>
      <c r="I79" s="3983"/>
      <c r="J79" s="3983"/>
      <c r="K79" s="3983"/>
      <c r="L79" s="3983"/>
      <c r="M79" s="3983"/>
      <c r="N79" s="3983"/>
      <c r="O79" s="3983"/>
      <c r="P79" s="3983"/>
      <c r="Q79" s="3983"/>
      <c r="R79" s="3983"/>
      <c r="S79" s="3983"/>
      <c r="T79" s="3983"/>
      <c r="U79" s="3983"/>
      <c r="V79" s="3983"/>
      <c r="W79" s="3983"/>
      <c r="X79" s="3983"/>
      <c r="Y79" s="3983"/>
      <c r="Z79" s="3983"/>
      <c r="AA79" s="3983"/>
      <c r="AB79" s="3983"/>
      <c r="AC79" s="3983"/>
      <c r="AD79" s="3983"/>
      <c r="AE79" s="3983"/>
      <c r="AF79" s="3983"/>
      <c r="AG79" s="3983"/>
      <c r="AH79" s="3983"/>
      <c r="AI79" s="3984"/>
      <c r="AJ79" s="3985" t="s">
        <v>102</v>
      </c>
      <c r="AK79" s="3046" t="s">
        <v>103</v>
      </c>
      <c r="AL79" s="3986"/>
      <c r="AM79" s="3986"/>
      <c r="AN79" s="3986"/>
      <c r="AO79" s="3986"/>
      <c r="AP79" s="3986"/>
      <c r="AQ79" s="3986"/>
      <c r="AR79" s="3986"/>
      <c r="AS79" s="3987"/>
      <c r="AT79" s="3987"/>
      <c r="BX79" s="2"/>
      <c r="BY79" s="2"/>
      <c r="BZ79" s="3"/>
      <c r="CG79" s="40"/>
      <c r="CH79" s="40"/>
      <c r="CI79" s="40"/>
      <c r="CJ79" s="40"/>
    </row>
    <row r="80" spans="1:88" ht="16.350000000000001" customHeight="1" x14ac:dyDescent="0.2">
      <c r="A80" s="2958"/>
      <c r="B80" s="2890"/>
      <c r="C80" s="3089"/>
      <c r="D80" s="2993"/>
      <c r="E80" s="3137"/>
      <c r="F80" s="3988" t="s">
        <v>104</v>
      </c>
      <c r="G80" s="3989"/>
      <c r="H80" s="3988" t="s">
        <v>105</v>
      </c>
      <c r="I80" s="3989"/>
      <c r="J80" s="3988" t="s">
        <v>13</v>
      </c>
      <c r="K80" s="3989"/>
      <c r="L80" s="3988" t="s">
        <v>14</v>
      </c>
      <c r="M80" s="3989"/>
      <c r="N80" s="3988" t="s">
        <v>106</v>
      </c>
      <c r="O80" s="3989"/>
      <c r="P80" s="3988">
        <v>19</v>
      </c>
      <c r="Q80" s="3989"/>
      <c r="R80" s="3988" t="s">
        <v>16</v>
      </c>
      <c r="S80" s="3989"/>
      <c r="T80" s="3988" t="s">
        <v>17</v>
      </c>
      <c r="U80" s="3989"/>
      <c r="V80" s="3988" t="s">
        <v>18</v>
      </c>
      <c r="W80" s="3989"/>
      <c r="X80" s="3988" t="s">
        <v>19</v>
      </c>
      <c r="Y80" s="3989"/>
      <c r="Z80" s="3988" t="s">
        <v>20</v>
      </c>
      <c r="AA80" s="3989"/>
      <c r="AB80" s="3988" t="s">
        <v>21</v>
      </c>
      <c r="AC80" s="3989"/>
      <c r="AD80" s="3988" t="s">
        <v>22</v>
      </c>
      <c r="AE80" s="3989"/>
      <c r="AF80" s="3988" t="s">
        <v>23</v>
      </c>
      <c r="AG80" s="3989"/>
      <c r="AH80" s="3988" t="s">
        <v>24</v>
      </c>
      <c r="AI80" s="3990"/>
      <c r="AJ80" s="2952"/>
      <c r="AK80" s="2892"/>
      <c r="AL80" s="3986"/>
      <c r="AM80" s="3991"/>
      <c r="AN80" s="3986"/>
      <c r="AO80" s="3986"/>
      <c r="AP80" s="3986"/>
      <c r="AQ80" s="3986"/>
      <c r="AR80" s="3986"/>
      <c r="AS80" s="3987"/>
      <c r="AT80" s="3987"/>
      <c r="BX80" s="2"/>
      <c r="BY80" s="2"/>
      <c r="BZ80" s="3"/>
      <c r="CG80" s="40"/>
      <c r="CH80" s="40"/>
      <c r="CI80" s="40"/>
      <c r="CJ80" s="40"/>
    </row>
    <row r="81" spans="1:88" ht="24.75" customHeight="1" x14ac:dyDescent="0.2">
      <c r="A81" s="3872"/>
      <c r="B81" s="3089"/>
      <c r="C81" s="3992" t="s">
        <v>29</v>
      </c>
      <c r="D81" s="3993" t="s">
        <v>30</v>
      </c>
      <c r="E81" s="3994" t="s">
        <v>31</v>
      </c>
      <c r="F81" s="3992" t="s">
        <v>30</v>
      </c>
      <c r="G81" s="3994" t="s">
        <v>31</v>
      </c>
      <c r="H81" s="3995" t="s">
        <v>30</v>
      </c>
      <c r="I81" s="3994" t="s">
        <v>31</v>
      </c>
      <c r="J81" s="3992" t="s">
        <v>30</v>
      </c>
      <c r="K81" s="3994" t="s">
        <v>31</v>
      </c>
      <c r="L81" s="3992" t="s">
        <v>30</v>
      </c>
      <c r="M81" s="3994" t="s">
        <v>31</v>
      </c>
      <c r="N81" s="3992" t="s">
        <v>30</v>
      </c>
      <c r="O81" s="3994" t="s">
        <v>31</v>
      </c>
      <c r="P81" s="3992" t="s">
        <v>30</v>
      </c>
      <c r="Q81" s="3994" t="s">
        <v>31</v>
      </c>
      <c r="R81" s="3992" t="s">
        <v>30</v>
      </c>
      <c r="S81" s="3994" t="s">
        <v>31</v>
      </c>
      <c r="T81" s="3992" t="s">
        <v>30</v>
      </c>
      <c r="U81" s="3994" t="s">
        <v>31</v>
      </c>
      <c r="V81" s="3992" t="s">
        <v>30</v>
      </c>
      <c r="W81" s="3994" t="s">
        <v>31</v>
      </c>
      <c r="X81" s="3992" t="s">
        <v>30</v>
      </c>
      <c r="Y81" s="3994" t="s">
        <v>31</v>
      </c>
      <c r="Z81" s="3992" t="s">
        <v>30</v>
      </c>
      <c r="AA81" s="3994" t="s">
        <v>31</v>
      </c>
      <c r="AB81" s="3992" t="s">
        <v>30</v>
      </c>
      <c r="AC81" s="3994" t="s">
        <v>31</v>
      </c>
      <c r="AD81" s="3992" t="s">
        <v>30</v>
      </c>
      <c r="AE81" s="3994" t="s">
        <v>31</v>
      </c>
      <c r="AF81" s="3992" t="s">
        <v>30</v>
      </c>
      <c r="AG81" s="3994" t="s">
        <v>31</v>
      </c>
      <c r="AH81" s="3992" t="s">
        <v>30</v>
      </c>
      <c r="AI81" s="3996" t="s">
        <v>31</v>
      </c>
      <c r="AJ81" s="3135"/>
      <c r="AK81" s="3137"/>
      <c r="AL81" s="3986"/>
      <c r="AM81" s="3991"/>
      <c r="AN81" s="3986"/>
      <c r="AO81" s="3986"/>
      <c r="AP81" s="3986"/>
      <c r="AQ81" s="3986"/>
      <c r="AR81" s="3986"/>
      <c r="AS81" s="3987"/>
      <c r="AT81" s="3987"/>
      <c r="BX81" s="2"/>
      <c r="BY81" s="2"/>
      <c r="BZ81" s="3"/>
      <c r="CG81" s="40"/>
      <c r="CH81" s="40"/>
      <c r="CI81" s="40"/>
      <c r="CJ81" s="40"/>
    </row>
    <row r="82" spans="1:88" ht="16.350000000000001" customHeight="1" x14ac:dyDescent="0.2">
      <c r="A82" s="3997" t="s">
        <v>107</v>
      </c>
      <c r="B82" s="1457" t="s">
        <v>108</v>
      </c>
      <c r="C82" s="3998">
        <f>SUM(D82:E82)</f>
        <v>0</v>
      </c>
      <c r="D82" s="3999">
        <f>SUM(F82,H82,J82,L82,N82,P82,R82,T82,V82,X82,Z82,AB82,AD82,AF82,AH82)</f>
        <v>0</v>
      </c>
      <c r="E82" s="4000">
        <f>SUM(G82,I82,K82,M82,O82,Q82,S82,U82,W82,Y82,AA82,AC82,AE82,AG82,AI82)</f>
        <v>0</v>
      </c>
      <c r="F82" s="2306"/>
      <c r="G82" s="2307"/>
      <c r="H82" s="2308"/>
      <c r="I82" s="2307"/>
      <c r="J82" s="2306"/>
      <c r="K82" s="2309"/>
      <c r="L82" s="2306"/>
      <c r="M82" s="2309"/>
      <c r="N82" s="2306"/>
      <c r="O82" s="2309"/>
      <c r="P82" s="2306"/>
      <c r="Q82" s="2309"/>
      <c r="R82" s="2306"/>
      <c r="S82" s="2309"/>
      <c r="T82" s="2306"/>
      <c r="U82" s="2309"/>
      <c r="V82" s="2306"/>
      <c r="W82" s="2309"/>
      <c r="X82" s="2306"/>
      <c r="Y82" s="2309"/>
      <c r="Z82" s="2306"/>
      <c r="AA82" s="2309"/>
      <c r="AB82" s="2306"/>
      <c r="AC82" s="2309"/>
      <c r="AD82" s="2306"/>
      <c r="AE82" s="2309"/>
      <c r="AF82" s="2306"/>
      <c r="AG82" s="2309"/>
      <c r="AH82" s="2306"/>
      <c r="AI82" s="2310"/>
      <c r="AJ82" s="2311"/>
      <c r="AK82" s="2307"/>
      <c r="AL82" s="4001"/>
      <c r="AM82" s="3991"/>
      <c r="AN82" s="3986"/>
      <c r="AO82" s="3986"/>
      <c r="AP82" s="3986"/>
      <c r="AQ82" s="3986"/>
      <c r="AR82" s="3986"/>
      <c r="AS82" s="3987"/>
      <c r="AT82" s="3987"/>
      <c r="BX82" s="2"/>
      <c r="BY82" s="2"/>
      <c r="BZ82" s="3"/>
      <c r="CG82" s="40">
        <v>0</v>
      </c>
      <c r="CH82" s="40">
        <v>0</v>
      </c>
      <c r="CI82" s="40"/>
      <c r="CJ82" s="40"/>
    </row>
    <row r="83" spans="1:88" ht="16.350000000000001" customHeight="1" x14ac:dyDescent="0.2">
      <c r="A83" s="4002" t="s">
        <v>109</v>
      </c>
      <c r="B83" s="4003" t="s">
        <v>110</v>
      </c>
      <c r="C83" s="27">
        <f>SUM(D83:E83)</f>
        <v>0</v>
      </c>
      <c r="D83" s="254">
        <f t="shared" ref="D83:E85" si="7">SUM(F83,H83,J83,L83,N83,P83,R83,T83,V83,X83,Z83,AB83,AD83,AF83,AH83)</f>
        <v>0</v>
      </c>
      <c r="E83" s="254">
        <f t="shared" si="7"/>
        <v>0</v>
      </c>
      <c r="F83" s="255"/>
      <c r="G83" s="256"/>
      <c r="H83" s="257"/>
      <c r="I83" s="256"/>
      <c r="J83" s="255"/>
      <c r="K83" s="258"/>
      <c r="L83" s="255"/>
      <c r="M83" s="258"/>
      <c r="N83" s="255"/>
      <c r="O83" s="258"/>
      <c r="P83" s="255"/>
      <c r="Q83" s="258"/>
      <c r="R83" s="255"/>
      <c r="S83" s="258"/>
      <c r="T83" s="255"/>
      <c r="U83" s="258"/>
      <c r="V83" s="255"/>
      <c r="W83" s="258"/>
      <c r="X83" s="255"/>
      <c r="Y83" s="258"/>
      <c r="Z83" s="255"/>
      <c r="AA83" s="258"/>
      <c r="AB83" s="255"/>
      <c r="AC83" s="258"/>
      <c r="AD83" s="255"/>
      <c r="AE83" s="258"/>
      <c r="AF83" s="255"/>
      <c r="AG83" s="258"/>
      <c r="AH83" s="255"/>
      <c r="AI83" s="259"/>
      <c r="AJ83" s="260"/>
      <c r="AK83" s="256"/>
      <c r="AL83" s="4001"/>
      <c r="AM83" s="3991"/>
      <c r="AN83" s="3986"/>
      <c r="AO83" s="3986"/>
      <c r="AP83" s="3986"/>
      <c r="AQ83" s="3986"/>
      <c r="AR83" s="3986"/>
      <c r="AS83" s="3987"/>
      <c r="AT83" s="3987"/>
      <c r="BX83" s="2"/>
      <c r="BY83" s="2"/>
      <c r="BZ83" s="3"/>
      <c r="CG83" s="40">
        <v>0</v>
      </c>
      <c r="CH83" s="40">
        <v>0</v>
      </c>
      <c r="CI83" s="40"/>
      <c r="CJ83" s="40"/>
    </row>
    <row r="84" spans="1:88" ht="25.35" customHeight="1" x14ac:dyDescent="0.2">
      <c r="A84" s="4002"/>
      <c r="B84" s="261" t="s">
        <v>111</v>
      </c>
      <c r="C84" s="77">
        <f>SUM(D84:E84)</f>
        <v>0</v>
      </c>
      <c r="D84" s="254">
        <f t="shared" si="7"/>
        <v>0</v>
      </c>
      <c r="E84" s="254">
        <f t="shared" si="7"/>
        <v>0</v>
      </c>
      <c r="F84" s="262"/>
      <c r="G84" s="263"/>
      <c r="H84" s="264"/>
      <c r="I84" s="263"/>
      <c r="J84" s="262"/>
      <c r="K84" s="265"/>
      <c r="L84" s="262"/>
      <c r="M84" s="265"/>
      <c r="N84" s="262"/>
      <c r="O84" s="265"/>
      <c r="P84" s="262"/>
      <c r="Q84" s="265"/>
      <c r="R84" s="262"/>
      <c r="S84" s="265"/>
      <c r="T84" s="262"/>
      <c r="U84" s="265"/>
      <c r="V84" s="262"/>
      <c r="W84" s="265"/>
      <c r="X84" s="262"/>
      <c r="Y84" s="265"/>
      <c r="Z84" s="262"/>
      <c r="AA84" s="265"/>
      <c r="AB84" s="262"/>
      <c r="AC84" s="265"/>
      <c r="AD84" s="262"/>
      <c r="AE84" s="265"/>
      <c r="AF84" s="262"/>
      <c r="AG84" s="265"/>
      <c r="AH84" s="262"/>
      <c r="AI84" s="266"/>
      <c r="AJ84" s="267"/>
      <c r="AK84" s="263"/>
      <c r="AL84" s="4004"/>
      <c r="AM84" s="3965"/>
      <c r="AN84" s="3963"/>
      <c r="AO84" s="3963"/>
      <c r="AP84" s="3963"/>
      <c r="AQ84" s="3963"/>
      <c r="AR84" s="3963"/>
      <c r="AS84" s="3964"/>
      <c r="AT84" s="3964"/>
      <c r="BX84" s="2"/>
      <c r="BY84" s="2"/>
      <c r="BZ84" s="3"/>
      <c r="CG84" s="40"/>
      <c r="CH84" s="40"/>
      <c r="CI84" s="40"/>
      <c r="CJ84" s="40"/>
    </row>
    <row r="85" spans="1:88" ht="16.350000000000001" customHeight="1" x14ac:dyDescent="0.2">
      <c r="A85" s="4005" t="s">
        <v>60</v>
      </c>
      <c r="B85" s="4006" t="s">
        <v>112</v>
      </c>
      <c r="C85" s="4007">
        <f>SUM(D85:E85)</f>
        <v>0</v>
      </c>
      <c r="D85" s="4008">
        <f t="shared" si="7"/>
        <v>0</v>
      </c>
      <c r="E85" s="4009">
        <f t="shared" si="7"/>
        <v>0</v>
      </c>
      <c r="F85" s="4010"/>
      <c r="G85" s="4011"/>
      <c r="H85" s="4012"/>
      <c r="I85" s="4011"/>
      <c r="J85" s="4010"/>
      <c r="K85" s="4013"/>
      <c r="L85" s="4010"/>
      <c r="M85" s="4013"/>
      <c r="N85" s="4010"/>
      <c r="O85" s="4013"/>
      <c r="P85" s="4010"/>
      <c r="Q85" s="4013"/>
      <c r="R85" s="4010"/>
      <c r="S85" s="4013"/>
      <c r="T85" s="4010"/>
      <c r="U85" s="4013"/>
      <c r="V85" s="4010"/>
      <c r="W85" s="4013"/>
      <c r="X85" s="4010"/>
      <c r="Y85" s="4013"/>
      <c r="Z85" s="4010"/>
      <c r="AA85" s="4013"/>
      <c r="AB85" s="4010"/>
      <c r="AC85" s="4013"/>
      <c r="AD85" s="4010"/>
      <c r="AE85" s="4013"/>
      <c r="AF85" s="4010"/>
      <c r="AG85" s="4013"/>
      <c r="AH85" s="4010"/>
      <c r="AI85" s="4014"/>
      <c r="AJ85" s="4015"/>
      <c r="AK85" s="4011"/>
      <c r="AL85" s="4004"/>
      <c r="AM85" s="3965"/>
      <c r="AN85" s="3963"/>
      <c r="AO85" s="3963"/>
      <c r="AP85" s="3963"/>
      <c r="AQ85" s="3963"/>
      <c r="AR85" s="3963"/>
      <c r="AS85" s="3964"/>
      <c r="AT85" s="3964"/>
      <c r="BX85" s="2"/>
      <c r="BY85" s="2"/>
      <c r="BZ85" s="3"/>
      <c r="CG85" s="40"/>
      <c r="CH85" s="40"/>
      <c r="CI85" s="40"/>
      <c r="CJ85" s="40"/>
    </row>
    <row r="86" spans="1:88" ht="31.35" customHeight="1" x14ac:dyDescent="0.2">
      <c r="A86" s="9" t="s">
        <v>113</v>
      </c>
      <c r="B86" s="6"/>
      <c r="C86" s="128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233"/>
      <c r="R86" s="233"/>
      <c r="S86" s="233"/>
      <c r="T86" s="233"/>
      <c r="U86" s="233"/>
      <c r="V86" s="233"/>
      <c r="W86" s="6"/>
      <c r="X86" s="233"/>
      <c r="Y86" s="233"/>
      <c r="Z86" s="2324"/>
      <c r="AA86" s="234"/>
      <c r="AB86" s="2325"/>
      <c r="AC86" s="2325"/>
      <c r="AD86" s="2325"/>
      <c r="AE86" s="2325"/>
      <c r="AF86" s="2325"/>
      <c r="AG86" s="3964"/>
      <c r="AH86" s="128"/>
      <c r="AI86" s="3963"/>
      <c r="AJ86" s="3963"/>
      <c r="AK86" s="3963"/>
      <c r="AL86" s="3963"/>
      <c r="AM86" s="3963"/>
      <c r="AN86" s="3963"/>
      <c r="AO86" s="3963"/>
      <c r="AP86" s="3963"/>
      <c r="AQ86" s="3964"/>
      <c r="AR86" s="3964"/>
      <c r="CG86" s="40"/>
      <c r="CH86" s="40"/>
      <c r="CI86" s="40"/>
      <c r="CJ86" s="40"/>
    </row>
    <row r="87" spans="1:88" ht="16.350000000000001" customHeight="1" x14ac:dyDescent="0.2">
      <c r="A87" s="4016" t="s">
        <v>96</v>
      </c>
      <c r="B87" s="4017" t="s">
        <v>32</v>
      </c>
      <c r="C87" s="4017" t="s">
        <v>114</v>
      </c>
      <c r="D87" s="4018" t="s">
        <v>115</v>
      </c>
      <c r="E87" s="3940" t="s">
        <v>116</v>
      </c>
      <c r="F87" s="4017" t="s">
        <v>117</v>
      </c>
      <c r="G87" s="6"/>
      <c r="H87" s="3965"/>
      <c r="I87" s="3965"/>
      <c r="J87" s="3965"/>
      <c r="K87" s="3965"/>
      <c r="L87" s="3965"/>
      <c r="M87" s="3965"/>
      <c r="N87" s="3965"/>
      <c r="O87" s="3965"/>
      <c r="P87" s="4019"/>
      <c r="Q87" s="4019"/>
      <c r="R87" s="4019"/>
      <c r="S87" s="4019"/>
      <c r="T87" s="4019"/>
      <c r="U87" s="4019"/>
      <c r="V87" s="4019"/>
      <c r="W87" s="3965"/>
      <c r="X87" s="4019"/>
      <c r="Y87" s="3964"/>
      <c r="Z87" s="3964"/>
      <c r="AA87" s="3964"/>
      <c r="AB87" s="3964"/>
      <c r="AC87" s="3964"/>
      <c r="AD87" s="3964"/>
      <c r="AE87" s="3964"/>
      <c r="AF87" s="3964"/>
      <c r="AG87" s="3964"/>
      <c r="AH87" s="3963"/>
      <c r="AI87" s="3963"/>
      <c r="AJ87" s="3963"/>
      <c r="AK87" s="3963"/>
      <c r="AL87" s="3963"/>
      <c r="AM87" s="3963"/>
      <c r="AN87" s="3963"/>
      <c r="AO87" s="3963"/>
      <c r="AP87" s="3963"/>
      <c r="AQ87" s="3964"/>
      <c r="AR87" s="3964"/>
      <c r="CG87" s="40"/>
      <c r="CH87" s="40"/>
      <c r="CI87" s="40"/>
      <c r="CJ87" s="40"/>
    </row>
    <row r="88" spans="1:88" ht="45.75" customHeight="1" x14ac:dyDescent="0.2">
      <c r="A88" s="4016"/>
      <c r="B88" s="4017"/>
      <c r="C88" s="4017"/>
      <c r="D88" s="4018"/>
      <c r="E88" s="3940"/>
      <c r="F88" s="4017"/>
      <c r="G88" s="6"/>
      <c r="H88" s="3965"/>
      <c r="I88" s="3965"/>
      <c r="J88" s="3965"/>
      <c r="K88" s="3965"/>
      <c r="L88" s="3965"/>
      <c r="M88" s="3965"/>
      <c r="N88" s="3965"/>
      <c r="O88" s="3965"/>
      <c r="P88" s="4019"/>
      <c r="Q88" s="4019"/>
      <c r="R88" s="4019"/>
      <c r="S88" s="4019"/>
      <c r="T88" s="4019"/>
      <c r="U88" s="4019"/>
      <c r="V88" s="4019"/>
      <c r="W88" s="3965"/>
      <c r="X88" s="4019"/>
      <c r="Y88" s="3964"/>
      <c r="Z88" s="3964"/>
      <c r="AA88" s="3964"/>
      <c r="AB88" s="3964"/>
      <c r="AC88" s="3964"/>
      <c r="AD88" s="3964"/>
      <c r="AE88" s="3964"/>
      <c r="AF88" s="3964"/>
      <c r="AG88" s="3964"/>
      <c r="AH88" s="3963"/>
      <c r="AI88" s="3963"/>
      <c r="AJ88" s="3963"/>
      <c r="AK88" s="3963"/>
      <c r="AL88" s="3963"/>
      <c r="AM88" s="3963"/>
      <c r="AN88" s="3963"/>
      <c r="AO88" s="3963"/>
      <c r="AP88" s="3963"/>
      <c r="AQ88" s="3964"/>
      <c r="AR88" s="3964"/>
      <c r="CG88" s="40"/>
      <c r="CH88" s="40"/>
      <c r="CI88" s="40"/>
      <c r="CJ88" s="40"/>
    </row>
    <row r="89" spans="1:88" ht="16.350000000000001" customHeight="1" x14ac:dyDescent="0.2">
      <c r="A89" s="4020" t="s">
        <v>118</v>
      </c>
      <c r="B89" s="4021"/>
      <c r="C89" s="4021"/>
      <c r="D89" s="4021"/>
      <c r="E89" s="4021"/>
      <c r="F89" s="4022"/>
      <c r="G89" s="6"/>
      <c r="H89" s="3965"/>
      <c r="I89" s="3965"/>
      <c r="J89" s="3965"/>
      <c r="K89" s="3965"/>
      <c r="L89" s="3965"/>
      <c r="M89" s="3965"/>
      <c r="N89" s="3965"/>
      <c r="O89" s="3965"/>
      <c r="P89" s="4019"/>
      <c r="Q89" s="4019"/>
      <c r="R89" s="4019"/>
      <c r="S89" s="4019"/>
      <c r="T89" s="4019"/>
      <c r="U89" s="4019"/>
      <c r="V89" s="4019"/>
      <c r="W89" s="3965"/>
      <c r="X89" s="4019"/>
      <c r="Y89" s="3964"/>
      <c r="Z89" s="3964"/>
      <c r="AA89" s="3964"/>
      <c r="AB89" s="3964"/>
      <c r="AC89" s="3964"/>
      <c r="AD89" s="3964"/>
      <c r="AE89" s="3964"/>
      <c r="AF89" s="3964"/>
      <c r="AG89" s="3964"/>
      <c r="AH89" s="3963"/>
      <c r="AI89" s="3963"/>
      <c r="AJ89" s="3963"/>
      <c r="AK89" s="3963"/>
      <c r="AL89" s="3963"/>
      <c r="AM89" s="3963"/>
      <c r="AN89" s="3963"/>
      <c r="AO89" s="3963"/>
      <c r="AP89" s="3963"/>
      <c r="AQ89" s="3964"/>
      <c r="AR89" s="3964"/>
      <c r="CG89" s="40"/>
      <c r="CH89" s="40"/>
      <c r="CI89" s="40"/>
      <c r="CJ89" s="40"/>
    </row>
    <row r="90" spans="1:88" ht="16.350000000000001" customHeight="1" x14ac:dyDescent="0.2">
      <c r="A90" s="4023" t="s">
        <v>119</v>
      </c>
      <c r="B90" s="4024">
        <f>SUM(C90:D90)</f>
        <v>348</v>
      </c>
      <c r="C90" s="4025">
        <v>57</v>
      </c>
      <c r="D90" s="4026">
        <v>291</v>
      </c>
      <c r="E90" s="4027">
        <v>348</v>
      </c>
      <c r="F90" s="4025"/>
      <c r="G90" s="6"/>
      <c r="H90" s="3965"/>
      <c r="I90" s="3965"/>
      <c r="J90" s="3965"/>
      <c r="K90" s="3965"/>
      <c r="L90" s="3965"/>
      <c r="M90" s="3965"/>
      <c r="N90" s="3965"/>
      <c r="O90" s="3965"/>
      <c r="P90" s="4019"/>
      <c r="Q90" s="4019"/>
      <c r="R90" s="4019"/>
      <c r="S90" s="4019"/>
      <c r="T90" s="4019"/>
      <c r="U90" s="4019"/>
      <c r="V90" s="4019"/>
      <c r="W90" s="3965"/>
      <c r="X90" s="4019"/>
      <c r="Y90" s="3964"/>
      <c r="Z90" s="3964"/>
      <c r="AA90" s="3964"/>
      <c r="AB90" s="3964"/>
      <c r="AC90" s="3964"/>
      <c r="AD90" s="3964"/>
      <c r="AE90" s="3964"/>
      <c r="AF90" s="3964"/>
      <c r="AG90" s="3964"/>
      <c r="AH90" s="3963"/>
      <c r="AI90" s="3963"/>
      <c r="AJ90" s="3963"/>
      <c r="AK90" s="3963"/>
      <c r="AL90" s="3963"/>
      <c r="AM90" s="3963"/>
      <c r="AN90" s="3963"/>
      <c r="AO90" s="3963"/>
      <c r="AP90" s="3963"/>
      <c r="AQ90" s="3964"/>
      <c r="AR90" s="3964"/>
      <c r="CG90" s="40"/>
      <c r="CH90" s="40"/>
      <c r="CI90" s="40"/>
      <c r="CJ90" s="40"/>
    </row>
    <row r="91" spans="1:88" ht="16.350000000000001" customHeight="1" x14ac:dyDescent="0.2">
      <c r="A91" s="281" t="s">
        <v>120</v>
      </c>
      <c r="B91" s="261">
        <f>SUM(C91:D91)</f>
        <v>0</v>
      </c>
      <c r="C91" s="161"/>
      <c r="D91" s="282"/>
      <c r="E91" s="46"/>
      <c r="F91" s="161"/>
      <c r="G91" s="6"/>
      <c r="H91" s="3965"/>
      <c r="I91" s="3965"/>
      <c r="J91" s="3965"/>
      <c r="K91" s="3965"/>
      <c r="L91" s="3965"/>
      <c r="M91" s="3965"/>
      <c r="N91" s="3965"/>
      <c r="O91" s="3965"/>
      <c r="P91" s="4019"/>
      <c r="Q91" s="4019"/>
      <c r="R91" s="4019"/>
      <c r="S91" s="4019"/>
      <c r="T91" s="4019"/>
      <c r="U91" s="4019"/>
      <c r="V91" s="4019"/>
      <c r="W91" s="3965"/>
      <c r="X91" s="4019"/>
      <c r="Y91" s="3964"/>
      <c r="Z91" s="3964"/>
      <c r="AA91" s="3964"/>
      <c r="AB91" s="3964"/>
      <c r="AC91" s="3964"/>
      <c r="AD91" s="3964"/>
      <c r="AE91" s="3964"/>
      <c r="AF91" s="3964"/>
      <c r="AG91" s="3964"/>
      <c r="AH91" s="3963"/>
      <c r="AI91" s="3963"/>
      <c r="AJ91" s="3963"/>
      <c r="AK91" s="3963"/>
      <c r="AL91" s="3963"/>
      <c r="AM91" s="3963"/>
      <c r="AN91" s="3963"/>
      <c r="AO91" s="3963"/>
      <c r="AP91" s="3963"/>
      <c r="AQ91" s="3964"/>
      <c r="AR91" s="3964"/>
      <c r="CG91" s="40"/>
      <c r="CH91" s="40"/>
      <c r="CI91" s="40"/>
      <c r="CJ91" s="40"/>
    </row>
    <row r="92" spans="1:88" ht="16.350000000000001" customHeight="1" x14ac:dyDescent="0.2">
      <c r="A92" s="281" t="s">
        <v>121</v>
      </c>
      <c r="B92" s="261">
        <f>SUM(C92:D92)</f>
        <v>0</v>
      </c>
      <c r="C92" s="161"/>
      <c r="D92" s="282"/>
      <c r="E92" s="46"/>
      <c r="F92" s="161"/>
      <c r="G92" s="6"/>
      <c r="H92" s="3965"/>
      <c r="I92" s="3965"/>
      <c r="J92" s="3965"/>
      <c r="K92" s="3965"/>
      <c r="L92" s="3965"/>
      <c r="M92" s="3965"/>
      <c r="N92" s="3965"/>
      <c r="O92" s="3965"/>
      <c r="P92" s="4019"/>
      <c r="Q92" s="4019"/>
      <c r="R92" s="4019"/>
      <c r="S92" s="4019"/>
      <c r="T92" s="4019"/>
      <c r="U92" s="4019"/>
      <c r="V92" s="4019"/>
      <c r="W92" s="3965"/>
      <c r="X92" s="4019"/>
      <c r="Y92" s="3964"/>
      <c r="Z92" s="3964"/>
      <c r="AA92" s="3964"/>
      <c r="AB92" s="3964"/>
      <c r="AC92" s="3964"/>
      <c r="AD92" s="3964"/>
      <c r="AE92" s="3964"/>
      <c r="AF92" s="3964"/>
      <c r="AG92" s="3964"/>
      <c r="AH92" s="3963"/>
      <c r="AI92" s="3963"/>
      <c r="AJ92" s="3963"/>
      <c r="AK92" s="3963"/>
      <c r="AL92" s="3963"/>
      <c r="AM92" s="3963"/>
      <c r="AN92" s="3963"/>
      <c r="AO92" s="3963"/>
      <c r="AP92" s="3963"/>
      <c r="AQ92" s="3964"/>
      <c r="AR92" s="3964"/>
      <c r="CG92" s="40"/>
      <c r="CH92" s="40"/>
      <c r="CI92" s="40"/>
      <c r="CJ92" s="40"/>
    </row>
    <row r="93" spans="1:88" ht="16.350000000000001" customHeight="1" x14ac:dyDescent="0.2">
      <c r="A93" s="281" t="s">
        <v>122</v>
      </c>
      <c r="B93" s="261">
        <f>SUM(C93:D93)</f>
        <v>0</v>
      </c>
      <c r="C93" s="161"/>
      <c r="D93" s="282"/>
      <c r="E93" s="46"/>
      <c r="F93" s="161"/>
      <c r="G93" s="6"/>
      <c r="H93" s="3965"/>
      <c r="I93" s="3965"/>
      <c r="J93" s="3965"/>
      <c r="K93" s="3965"/>
      <c r="L93" s="3965"/>
      <c r="M93" s="3965"/>
      <c r="N93" s="3965"/>
      <c r="O93" s="3965"/>
      <c r="P93" s="4019"/>
      <c r="Q93" s="4019"/>
      <c r="R93" s="4019"/>
      <c r="S93" s="4019"/>
      <c r="T93" s="4019"/>
      <c r="U93" s="4019"/>
      <c r="V93" s="4019"/>
      <c r="W93" s="3965"/>
      <c r="X93" s="4019"/>
      <c r="Y93" s="3964"/>
      <c r="Z93" s="3964"/>
      <c r="AA93" s="3964"/>
      <c r="AB93" s="3964"/>
      <c r="AC93" s="3964"/>
      <c r="AD93" s="3964"/>
      <c r="AE93" s="3964"/>
      <c r="AF93" s="3964"/>
      <c r="AG93" s="3964"/>
      <c r="AH93" s="3963"/>
      <c r="AI93" s="3963"/>
      <c r="AJ93" s="3963"/>
      <c r="AK93" s="3963"/>
      <c r="AL93" s="3963"/>
      <c r="AM93" s="3963"/>
      <c r="AN93" s="3963"/>
      <c r="AO93" s="3963"/>
      <c r="AP93" s="3963"/>
      <c r="AQ93" s="3964"/>
      <c r="AR93" s="3964"/>
      <c r="CG93" s="40"/>
      <c r="CH93" s="40"/>
      <c r="CI93" s="40"/>
      <c r="CJ93" s="40"/>
    </row>
    <row r="94" spans="1:88" ht="16.350000000000001" customHeight="1" x14ac:dyDescent="0.2">
      <c r="A94" s="283" t="s">
        <v>123</v>
      </c>
      <c r="B94" s="284">
        <f>SUM(C94:D94)</f>
        <v>15</v>
      </c>
      <c r="C94" s="285"/>
      <c r="D94" s="2332">
        <v>15</v>
      </c>
      <c r="E94" s="190">
        <v>15</v>
      </c>
      <c r="F94" s="285"/>
      <c r="G94" s="6"/>
      <c r="H94" s="3965"/>
      <c r="I94" s="3965"/>
      <c r="J94" s="3965"/>
      <c r="K94" s="3965"/>
      <c r="L94" s="3965"/>
      <c r="M94" s="3965"/>
      <c r="N94" s="3965"/>
      <c r="O94" s="3965"/>
      <c r="P94" s="4019"/>
      <c r="Q94" s="4019"/>
      <c r="R94" s="4019"/>
      <c r="S94" s="4019"/>
      <c r="T94" s="4019"/>
      <c r="U94" s="4019"/>
      <c r="V94" s="4019"/>
      <c r="W94" s="3965"/>
      <c r="X94" s="4019"/>
      <c r="Y94" s="3964"/>
      <c r="Z94" s="3964"/>
      <c r="AA94" s="3964"/>
      <c r="AB94" s="3964"/>
      <c r="AC94" s="3964"/>
      <c r="AD94" s="3964"/>
      <c r="AE94" s="3964"/>
      <c r="AF94" s="3964"/>
      <c r="AG94" s="3964"/>
      <c r="AH94" s="3963"/>
      <c r="AI94" s="3963"/>
      <c r="AJ94" s="3963"/>
      <c r="AK94" s="3963"/>
      <c r="AL94" s="3963"/>
      <c r="AM94" s="3963"/>
      <c r="AN94" s="3963"/>
      <c r="AO94" s="3963"/>
      <c r="AP94" s="3963"/>
      <c r="AQ94" s="3964"/>
      <c r="AR94" s="3964"/>
      <c r="CG94" s="40"/>
      <c r="CH94" s="40"/>
      <c r="CI94" s="40"/>
      <c r="CJ94" s="40"/>
    </row>
    <row r="95" spans="1:88" ht="16.350000000000001" customHeight="1" x14ac:dyDescent="0.2">
      <c r="A95" s="4020" t="s">
        <v>124</v>
      </c>
      <c r="B95" s="4021"/>
      <c r="C95" s="4021"/>
      <c r="D95" s="4021"/>
      <c r="E95" s="4021"/>
      <c r="F95" s="4022"/>
      <c r="G95" s="6"/>
      <c r="H95" s="3965"/>
      <c r="I95" s="3965"/>
      <c r="J95" s="3965"/>
      <c r="K95" s="3965"/>
      <c r="L95" s="3965"/>
      <c r="M95" s="3965"/>
      <c r="N95" s="3965"/>
      <c r="O95" s="3965"/>
      <c r="P95" s="4019"/>
      <c r="Q95" s="4019"/>
      <c r="R95" s="4019"/>
      <c r="S95" s="4019"/>
      <c r="T95" s="4019"/>
      <c r="U95" s="4019"/>
      <c r="V95" s="4019"/>
      <c r="W95" s="3965"/>
      <c r="X95" s="4019"/>
      <c r="Y95" s="3964"/>
      <c r="Z95" s="3964"/>
      <c r="AA95" s="3964"/>
      <c r="AB95" s="3964"/>
      <c r="AC95" s="3964"/>
      <c r="AD95" s="3964"/>
      <c r="AE95" s="3964"/>
      <c r="AF95" s="3964"/>
      <c r="AG95" s="3964"/>
      <c r="AH95" s="3963"/>
      <c r="AI95" s="3963"/>
      <c r="AJ95" s="3963"/>
      <c r="AK95" s="3963"/>
      <c r="AL95" s="3963"/>
      <c r="AM95" s="3963"/>
      <c r="AN95" s="3963"/>
      <c r="AO95" s="3963"/>
      <c r="AP95" s="3963"/>
      <c r="AQ95" s="3964"/>
      <c r="AR95" s="3964"/>
      <c r="CG95" s="40"/>
      <c r="CH95" s="40"/>
      <c r="CI95" s="40"/>
      <c r="CJ95" s="40"/>
    </row>
    <row r="96" spans="1:88" ht="16.350000000000001" customHeight="1" x14ac:dyDescent="0.2">
      <c r="A96" s="3951" t="s">
        <v>125</v>
      </c>
      <c r="B96" s="4028">
        <f>SUM(C96:D96)</f>
        <v>1</v>
      </c>
      <c r="C96" s="4025"/>
      <c r="D96" s="4026">
        <v>1</v>
      </c>
      <c r="E96" s="4027">
        <v>1</v>
      </c>
      <c r="F96" s="4025"/>
      <c r="G96" s="6"/>
      <c r="H96" s="3965"/>
      <c r="I96" s="3965"/>
      <c r="J96" s="3965"/>
      <c r="K96" s="3965"/>
      <c r="L96" s="3965"/>
      <c r="M96" s="3965"/>
      <c r="N96" s="3965"/>
      <c r="O96" s="3965"/>
      <c r="P96" s="4019"/>
      <c r="Q96" s="4019"/>
      <c r="R96" s="4019"/>
      <c r="S96" s="4019"/>
      <c r="T96" s="4019"/>
      <c r="U96" s="4019"/>
      <c r="V96" s="4019"/>
      <c r="W96" s="3965"/>
      <c r="X96" s="4019"/>
      <c r="Y96" s="3964"/>
      <c r="Z96" s="3964"/>
      <c r="AA96" s="3964"/>
      <c r="AB96" s="3964"/>
      <c r="AC96" s="3964"/>
      <c r="AD96" s="3964"/>
      <c r="AE96" s="3964"/>
      <c r="AF96" s="3964"/>
      <c r="AG96" s="3964"/>
      <c r="AH96" s="3964"/>
      <c r="AI96" s="3964"/>
      <c r="AJ96" s="3964"/>
      <c r="AK96" s="3964"/>
      <c r="AL96" s="3964"/>
      <c r="AM96" s="3964"/>
      <c r="AN96" s="3964"/>
      <c r="AO96" s="3964"/>
      <c r="AP96" s="3964"/>
      <c r="AQ96" s="3964"/>
      <c r="AR96" s="3964"/>
      <c r="CG96" s="40"/>
      <c r="CH96" s="40"/>
      <c r="CI96" s="40"/>
      <c r="CJ96" s="40"/>
    </row>
    <row r="97" spans="1:104" ht="16.350000000000001" customHeight="1" x14ac:dyDescent="0.2">
      <c r="A97" s="288" t="s">
        <v>126</v>
      </c>
      <c r="B97" s="289">
        <f>SUM(C97:D97)</f>
        <v>2</v>
      </c>
      <c r="C97" s="161"/>
      <c r="D97" s="282">
        <v>2</v>
      </c>
      <c r="E97" s="46">
        <v>2</v>
      </c>
      <c r="F97" s="161"/>
      <c r="G97" s="6"/>
      <c r="H97" s="3965"/>
      <c r="I97" s="3965"/>
      <c r="J97" s="3965"/>
      <c r="K97" s="3965"/>
      <c r="L97" s="3965"/>
      <c r="M97" s="3965"/>
      <c r="N97" s="3965"/>
      <c r="O97" s="3965"/>
      <c r="P97" s="4019"/>
      <c r="Q97" s="4019"/>
      <c r="R97" s="4019"/>
      <c r="S97" s="4019"/>
      <c r="T97" s="4019"/>
      <c r="U97" s="4019"/>
      <c r="V97" s="4019"/>
      <c r="W97" s="3965"/>
      <c r="X97" s="4019"/>
      <c r="Y97" s="3964"/>
      <c r="Z97" s="3964"/>
      <c r="AA97" s="3964"/>
      <c r="AB97" s="3964"/>
      <c r="AC97" s="3964"/>
      <c r="AD97" s="3964"/>
      <c r="AE97" s="3964"/>
      <c r="AF97" s="3964"/>
      <c r="AG97" s="3964"/>
      <c r="AH97" s="3964"/>
      <c r="AI97" s="3964"/>
      <c r="AJ97" s="3964"/>
      <c r="AK97" s="3964"/>
      <c r="AL97" s="3964"/>
      <c r="AM97" s="3964"/>
      <c r="AN97" s="3964"/>
      <c r="AO97" s="3964"/>
      <c r="AP97" s="3964"/>
      <c r="AQ97" s="3964"/>
      <c r="AR97" s="3964"/>
      <c r="CG97" s="40"/>
      <c r="CH97" s="40"/>
      <c r="CI97" s="40"/>
      <c r="CJ97" s="40"/>
    </row>
    <row r="98" spans="1:104" ht="24.75" customHeight="1" x14ac:dyDescent="0.2">
      <c r="A98" s="2717" t="s">
        <v>127</v>
      </c>
      <c r="B98" s="290">
        <f>SUM(C98:D98)</f>
        <v>1</v>
      </c>
      <c r="C98" s="2780"/>
      <c r="D98" s="2332">
        <v>1</v>
      </c>
      <c r="E98" s="2266">
        <v>1</v>
      </c>
      <c r="F98" s="2780"/>
      <c r="G98" s="6"/>
      <c r="H98" s="3965"/>
      <c r="I98" s="3965"/>
      <c r="J98" s="3965"/>
      <c r="K98" s="3965"/>
      <c r="L98" s="3965"/>
      <c r="M98" s="3965"/>
      <c r="N98" s="3965"/>
      <c r="O98" s="3965"/>
      <c r="P98" s="4019"/>
      <c r="Q98" s="4019"/>
      <c r="R98" s="4019"/>
      <c r="S98" s="4019"/>
      <c r="T98" s="4019"/>
      <c r="U98" s="4019"/>
      <c r="V98" s="4019"/>
      <c r="W98" s="3965"/>
      <c r="X98" s="4019"/>
      <c r="Y98" s="3964"/>
      <c r="Z98" s="3964"/>
      <c r="AA98" s="3964"/>
      <c r="AB98" s="3964"/>
      <c r="AC98" s="3964"/>
      <c r="AD98" s="3964"/>
      <c r="AE98" s="3964"/>
      <c r="AF98" s="3964"/>
      <c r="AG98" s="3964"/>
      <c r="AH98" s="3964"/>
      <c r="AI98" s="3964"/>
      <c r="AJ98" s="3964"/>
      <c r="AK98" s="3964"/>
      <c r="AL98" s="3964"/>
      <c r="AM98" s="3964"/>
      <c r="AN98" s="3964"/>
      <c r="AO98" s="3964"/>
      <c r="AP98" s="3964"/>
      <c r="AQ98" s="3964"/>
      <c r="AR98" s="3964"/>
      <c r="CG98" s="40"/>
      <c r="CH98" s="40"/>
      <c r="CI98" s="40"/>
      <c r="CJ98" s="40"/>
    </row>
    <row r="99" spans="1:104" s="8" customFormat="1" ht="31.35" customHeight="1" x14ac:dyDescent="0.2">
      <c r="A99" s="3032" t="s">
        <v>128</v>
      </c>
      <c r="B99" s="3032"/>
      <c r="C99" s="3032"/>
      <c r="D99" s="3032"/>
      <c r="E99" s="3032"/>
      <c r="F99" s="3032"/>
      <c r="G99" s="3962"/>
      <c r="H99" s="3962"/>
      <c r="I99" s="3962"/>
      <c r="J99" s="3962"/>
      <c r="K99" s="3962"/>
      <c r="L99" s="3962"/>
      <c r="M99" s="3962"/>
      <c r="N99" s="3962"/>
      <c r="O99" s="3962"/>
      <c r="P99" s="3962"/>
      <c r="Q99" s="4029"/>
      <c r="R99" s="4029"/>
      <c r="S99" s="4029"/>
      <c r="T99" s="4029"/>
      <c r="U99" s="4029"/>
      <c r="V99" s="4029"/>
      <c r="W99" s="3962"/>
      <c r="X99" s="4029"/>
      <c r="Y99" s="4029"/>
      <c r="Z99" s="4029"/>
      <c r="AA99" s="4029"/>
      <c r="AB99" s="4029"/>
      <c r="AC99" s="4029"/>
      <c r="AD99" s="4029"/>
      <c r="AE99" s="4029"/>
      <c r="AF99" s="4029"/>
      <c r="AG99" s="4029"/>
      <c r="AH99" s="4029"/>
      <c r="AI99" s="4029"/>
      <c r="AJ99" s="4029"/>
      <c r="AK99" s="4029"/>
      <c r="AL99" s="4029"/>
      <c r="AM99" s="4029"/>
      <c r="AN99" s="4029"/>
      <c r="AO99" s="4029"/>
      <c r="AP99" s="4029"/>
      <c r="AQ99" s="4029"/>
      <c r="AR99" s="4029"/>
      <c r="BX99" s="4"/>
      <c r="BY99" s="4"/>
      <c r="BZ99" s="4"/>
      <c r="CA99" s="5"/>
      <c r="CB99" s="5"/>
      <c r="CC99" s="5"/>
      <c r="CD99" s="5"/>
      <c r="CE99" s="5"/>
      <c r="CF99" s="5"/>
      <c r="CG99" s="40"/>
      <c r="CH99" s="40"/>
      <c r="CI99" s="40"/>
      <c r="CJ99" s="40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4"/>
    </row>
    <row r="100" spans="1:104" ht="16.350000000000001" customHeight="1" x14ac:dyDescent="0.2">
      <c r="A100" s="4030" t="s">
        <v>129</v>
      </c>
      <c r="B100" s="4031" t="s">
        <v>130</v>
      </c>
      <c r="C100" s="4032"/>
      <c r="D100" s="4032"/>
      <c r="E100" s="4033"/>
      <c r="F100" s="4031" t="s">
        <v>131</v>
      </c>
      <c r="G100" s="4032"/>
      <c r="H100" s="4032"/>
      <c r="I100" s="4033"/>
      <c r="J100" s="4034" t="s">
        <v>132</v>
      </c>
      <c r="K100" s="4035" t="s">
        <v>133</v>
      </c>
      <c r="L100" s="4036"/>
      <c r="M100" s="4035" t="s">
        <v>134</v>
      </c>
      <c r="N100" s="4036"/>
      <c r="O100" s="6"/>
      <c r="P100" s="233"/>
      <c r="Q100" s="233"/>
      <c r="R100" s="233"/>
      <c r="S100" s="233"/>
      <c r="T100" s="233"/>
      <c r="U100" s="233"/>
      <c r="V100" s="6"/>
      <c r="W100" s="233"/>
      <c r="X100" s="2335"/>
      <c r="Y100" s="2291"/>
      <c r="Z100" s="2291"/>
      <c r="AA100" s="2291"/>
      <c r="AB100" s="2291"/>
      <c r="AC100" s="2291"/>
      <c r="AD100" s="2291"/>
      <c r="AE100" s="2291"/>
      <c r="AF100" s="2291"/>
      <c r="AG100" s="2291"/>
      <c r="AH100" s="2291"/>
      <c r="AI100" s="3964"/>
      <c r="AJ100" s="3964"/>
      <c r="AK100" s="3964"/>
      <c r="AL100" s="3964"/>
      <c r="AM100" s="3964"/>
      <c r="AN100" s="3964"/>
      <c r="AO100" s="3964"/>
      <c r="AP100" s="3964"/>
      <c r="AQ100" s="3964"/>
      <c r="AR100" s="3964"/>
      <c r="CG100" s="40"/>
      <c r="CH100" s="40"/>
      <c r="CI100" s="40"/>
      <c r="CJ100" s="40"/>
    </row>
    <row r="101" spans="1:104" ht="39" customHeight="1" x14ac:dyDescent="0.2">
      <c r="A101" s="2937"/>
      <c r="B101" s="4037"/>
      <c r="C101" s="3039"/>
      <c r="D101" s="3039"/>
      <c r="E101" s="3223"/>
      <c r="F101" s="2945"/>
      <c r="G101" s="2946"/>
      <c r="H101" s="2946"/>
      <c r="I101" s="2947"/>
      <c r="J101" s="2918"/>
      <c r="K101" s="4038"/>
      <c r="L101" s="3207"/>
      <c r="M101" s="4038"/>
      <c r="N101" s="3207"/>
      <c r="O101" s="6"/>
      <c r="P101" s="233"/>
      <c r="Q101" s="233"/>
      <c r="R101" s="233"/>
      <c r="S101" s="233"/>
      <c r="T101" s="233"/>
      <c r="U101" s="233"/>
      <c r="V101" s="6"/>
      <c r="W101" s="233"/>
      <c r="X101" s="4019"/>
      <c r="Y101" s="3964"/>
      <c r="Z101" s="3964"/>
      <c r="AA101" s="3964"/>
      <c r="AB101" s="3964"/>
      <c r="AC101" s="3964"/>
      <c r="AD101" s="3964"/>
      <c r="AE101" s="3964"/>
      <c r="AF101" s="3964"/>
      <c r="AG101" s="3964"/>
      <c r="AH101" s="3964"/>
      <c r="AI101" s="3964"/>
      <c r="AJ101" s="3964"/>
      <c r="AK101" s="3964"/>
      <c r="AL101" s="3964"/>
      <c r="AM101" s="3964"/>
      <c r="AN101" s="3964"/>
      <c r="AO101" s="3964"/>
      <c r="AP101" s="3964"/>
      <c r="AQ101" s="3964"/>
      <c r="AR101" s="3964"/>
      <c r="CG101" s="40"/>
      <c r="CH101" s="40"/>
      <c r="CI101" s="40"/>
      <c r="CJ101" s="40"/>
    </row>
    <row r="102" spans="1:104" ht="40.5" customHeight="1" x14ac:dyDescent="0.2">
      <c r="A102" s="4039"/>
      <c r="B102" s="4040" t="s">
        <v>135</v>
      </c>
      <c r="C102" s="4041" t="s">
        <v>136</v>
      </c>
      <c r="D102" s="4042" t="s">
        <v>137</v>
      </c>
      <c r="E102" s="4043" t="s">
        <v>138</v>
      </c>
      <c r="F102" s="4044" t="s">
        <v>139</v>
      </c>
      <c r="G102" s="4045" t="s">
        <v>140</v>
      </c>
      <c r="H102" s="4045" t="s">
        <v>137</v>
      </c>
      <c r="I102" s="4043" t="s">
        <v>138</v>
      </c>
      <c r="J102" s="4046"/>
      <c r="K102" s="4040" t="s">
        <v>135</v>
      </c>
      <c r="L102" s="4047" t="s">
        <v>136</v>
      </c>
      <c r="M102" s="4040" t="s">
        <v>139</v>
      </c>
      <c r="N102" s="4047" t="s">
        <v>141</v>
      </c>
      <c r="O102" s="6"/>
      <c r="P102" s="233"/>
      <c r="Q102" s="233"/>
      <c r="R102" s="233"/>
      <c r="S102" s="233"/>
      <c r="T102" s="233"/>
      <c r="U102" s="233"/>
      <c r="V102" s="6"/>
      <c r="W102" s="233"/>
      <c r="X102" s="4048"/>
      <c r="Y102" s="4049"/>
      <c r="Z102" s="4049"/>
      <c r="AA102" s="4049"/>
      <c r="AB102" s="4049"/>
      <c r="AC102" s="4049"/>
      <c r="AD102" s="4049"/>
      <c r="AE102" s="4049"/>
      <c r="AF102" s="4049"/>
      <c r="AG102" s="4049"/>
      <c r="AH102" s="4049"/>
      <c r="AI102" s="4049"/>
      <c r="AJ102" s="4049"/>
      <c r="AK102" s="4049"/>
      <c r="AL102" s="4049"/>
      <c r="AM102" s="4049"/>
      <c r="AN102" s="4049"/>
      <c r="AO102" s="4049"/>
      <c r="AP102" s="4049"/>
      <c r="AQ102" s="4049"/>
      <c r="AR102" s="4049"/>
      <c r="CG102" s="40"/>
      <c r="CH102" s="40"/>
      <c r="CI102" s="40"/>
      <c r="CJ102" s="40"/>
    </row>
    <row r="103" spans="1:104" ht="16.350000000000001" customHeight="1" x14ac:dyDescent="0.2">
      <c r="A103" s="4050" t="s">
        <v>142</v>
      </c>
      <c r="B103" s="4051">
        <v>11494</v>
      </c>
      <c r="C103" s="4052">
        <v>235</v>
      </c>
      <c r="D103" s="4053">
        <v>9377</v>
      </c>
      <c r="E103" s="4054">
        <v>2352</v>
      </c>
      <c r="F103" s="4051">
        <v>36864</v>
      </c>
      <c r="G103" s="4055">
        <v>246</v>
      </c>
      <c r="H103" s="4055">
        <v>29708</v>
      </c>
      <c r="I103" s="4052">
        <v>6910</v>
      </c>
      <c r="J103" s="4056">
        <v>9142</v>
      </c>
      <c r="K103" s="4051"/>
      <c r="L103" s="4056"/>
      <c r="M103" s="4051"/>
      <c r="N103" s="4056"/>
      <c r="O103" s="6" t="str">
        <f>CA103&amp;CB103&amp;CC103&amp;CD103</f>
        <v/>
      </c>
      <c r="P103" s="233"/>
      <c r="Q103" s="233"/>
      <c r="R103" s="233"/>
      <c r="S103" s="233"/>
      <c r="T103" s="233"/>
      <c r="U103" s="233"/>
      <c r="V103" s="6"/>
      <c r="W103" s="233"/>
      <c r="X103" s="4057"/>
      <c r="Y103" s="4058"/>
      <c r="Z103" s="4058"/>
      <c r="AA103" s="4058"/>
      <c r="AB103" s="4058"/>
      <c r="AC103" s="4058"/>
      <c r="AD103" s="4058"/>
      <c r="AE103" s="4058"/>
      <c r="AF103" s="4058"/>
      <c r="AG103" s="4058"/>
      <c r="AH103" s="4058"/>
      <c r="AI103" s="4058"/>
      <c r="AJ103" s="4058"/>
      <c r="AK103" s="4058"/>
      <c r="AL103" s="4058"/>
      <c r="AM103" s="4058"/>
      <c r="AN103" s="4058"/>
      <c r="AO103" s="4058"/>
      <c r="AP103" s="4058"/>
      <c r="AQ103" s="4058"/>
      <c r="AR103" s="4058"/>
      <c r="CA103" s="306" t="str">
        <f>IF(CG103=1,"* Las recetas totales despachadas a pacientes del PSC, deben ser menores o iguales al total de Recetas con Despacho Total. ","")</f>
        <v/>
      </c>
      <c r="CB103" s="306" t="str">
        <f>IF(CH103=1,"* Las recetas parciales despachadas a pacientes del PSC, deben ser menores o iguales al total de Recetas con Despacho Parcial. ","")</f>
        <v/>
      </c>
      <c r="CC103" s="306" t="str">
        <f>IF(CI103=1,"* Las prescripciones emitidas a pacientes del PSC, deben ser menores o iguales a las Prescripciones totales emitidas. ","")</f>
        <v/>
      </c>
      <c r="CD103" s="306" t="str">
        <f>IF(CJ103=1,"* Las prescripciones rechazadas a pacientes del PSC, deben ser menores o iguales a las Prescripciones totales rechazadas. ","")</f>
        <v/>
      </c>
      <c r="CG103" s="307">
        <f>IF(B103&lt;K103,1,0)</f>
        <v>0</v>
      </c>
      <c r="CH103" s="307">
        <f>IF(C103&lt;L103,1,0)</f>
        <v>0</v>
      </c>
      <c r="CI103" s="307">
        <f>IF(F103&lt;M103,1,0)</f>
        <v>0</v>
      </c>
      <c r="CJ103" s="307">
        <f>IF(G103&lt;N103,1,0)</f>
        <v>0</v>
      </c>
    </row>
    <row r="104" spans="1:104" ht="16.350000000000001" customHeight="1" x14ac:dyDescent="0.2">
      <c r="A104" s="308" t="s">
        <v>143</v>
      </c>
      <c r="B104" s="309">
        <v>973</v>
      </c>
      <c r="C104" s="310">
        <v>78</v>
      </c>
      <c r="D104" s="311">
        <v>1051</v>
      </c>
      <c r="E104" s="312">
        <v>0</v>
      </c>
      <c r="F104" s="309">
        <v>2015</v>
      </c>
      <c r="G104" s="313">
        <v>90</v>
      </c>
      <c r="H104" s="313">
        <v>1925</v>
      </c>
      <c r="I104" s="310">
        <v>0</v>
      </c>
      <c r="J104" s="314">
        <v>973</v>
      </c>
      <c r="K104" s="315"/>
      <c r="L104" s="316"/>
      <c r="M104" s="315"/>
      <c r="N104" s="316"/>
      <c r="O104" s="6"/>
      <c r="P104" s="233"/>
      <c r="Q104" s="233"/>
      <c r="R104" s="233"/>
      <c r="S104" s="233"/>
      <c r="T104" s="233"/>
      <c r="U104" s="233"/>
      <c r="V104" s="6"/>
      <c r="W104" s="233"/>
      <c r="X104" s="4057"/>
      <c r="Y104" s="4058"/>
      <c r="Z104" s="4058"/>
      <c r="AA104" s="4058"/>
      <c r="AB104" s="4058"/>
      <c r="AC104" s="4058"/>
      <c r="AD104" s="4058"/>
      <c r="AE104" s="4058"/>
      <c r="AF104" s="4058"/>
      <c r="AG104" s="4058"/>
      <c r="AH104" s="4058"/>
      <c r="AI104" s="4058"/>
      <c r="AJ104" s="4058"/>
      <c r="AK104" s="4058"/>
      <c r="AL104" s="4058"/>
      <c r="AM104" s="4058"/>
      <c r="AN104" s="4058"/>
      <c r="AO104" s="4058"/>
      <c r="AP104" s="4058"/>
      <c r="AQ104" s="4058"/>
      <c r="AR104" s="4058"/>
      <c r="CA104" s="306" t="str">
        <f>IF(CG104=1,"* Las recetas totales despachadas a pacientes del PSC, deben ser menores o iguales al total de Recetas con Despacho Total. ","")</f>
        <v/>
      </c>
      <c r="CB104" s="306" t="str">
        <f>IF(CH104=1,"* Las recetas parciales despachadas a pacientes del PSC, deben ser menores o iguales al total de Recetas con Despacho Parcial. ","")</f>
        <v/>
      </c>
      <c r="CC104" s="306" t="str">
        <f>IF(CI104=1,"* Las prescripciones emitidas a pacientes del PSC, deben ser menores o iguales a las Prescripciones totales emitidas. ","")</f>
        <v/>
      </c>
      <c r="CD104" s="306" t="str">
        <f>IF(CJ104=1,"* Las prescripciones rechazadas a pacientes del PSC, deben ser menores o iguales a las Prescripciones totales rechazadas. ","")</f>
        <v/>
      </c>
      <c r="CG104" s="307">
        <f t="shared" ref="CG104:CH105" si="8">IF(B104&lt;K104,1,0)</f>
        <v>0</v>
      </c>
      <c r="CH104" s="307">
        <f t="shared" si="8"/>
        <v>0</v>
      </c>
      <c r="CI104" s="307">
        <f t="shared" ref="CI104:CJ105" si="9">IF(F104&lt;M104,1,0)</f>
        <v>0</v>
      </c>
      <c r="CJ104" s="307">
        <f t="shared" si="9"/>
        <v>0</v>
      </c>
    </row>
    <row r="105" spans="1:104" ht="16.350000000000001" customHeight="1" x14ac:dyDescent="0.2">
      <c r="A105" s="308" t="s">
        <v>144</v>
      </c>
      <c r="B105" s="317">
        <v>756</v>
      </c>
      <c r="C105" s="318">
        <v>0</v>
      </c>
      <c r="D105" s="319">
        <v>756</v>
      </c>
      <c r="E105" s="320">
        <v>0</v>
      </c>
      <c r="F105" s="317">
        <v>756</v>
      </c>
      <c r="G105" s="321">
        <v>0</v>
      </c>
      <c r="H105" s="321">
        <v>756</v>
      </c>
      <c r="I105" s="318">
        <v>0</v>
      </c>
      <c r="J105" s="322">
        <v>756</v>
      </c>
      <c r="K105" s="323"/>
      <c r="L105" s="324"/>
      <c r="M105" s="323"/>
      <c r="N105" s="324"/>
      <c r="O105" s="6"/>
      <c r="P105" s="233"/>
      <c r="Q105" s="233"/>
      <c r="R105" s="233"/>
      <c r="S105" s="233"/>
      <c r="T105" s="233"/>
      <c r="U105" s="233"/>
      <c r="V105" s="6"/>
      <c r="W105" s="233"/>
      <c r="X105" s="4057"/>
      <c r="Y105" s="4058"/>
      <c r="Z105" s="4058"/>
      <c r="AA105" s="4058"/>
      <c r="AB105" s="4058"/>
      <c r="AC105" s="4058"/>
      <c r="AD105" s="4058"/>
      <c r="AE105" s="4058"/>
      <c r="AF105" s="4058"/>
      <c r="AG105" s="4058"/>
      <c r="AH105" s="4058"/>
      <c r="AI105" s="4058"/>
      <c r="AJ105" s="4058"/>
      <c r="AK105" s="4058"/>
      <c r="AL105" s="4058"/>
      <c r="AM105" s="4058"/>
      <c r="AN105" s="4058"/>
      <c r="AO105" s="4058"/>
      <c r="AP105" s="4058"/>
      <c r="AQ105" s="4058"/>
      <c r="AR105" s="4058"/>
      <c r="CA105" s="306" t="str">
        <f>IF(CG105=1,"* Las recetas totales despachadas a pacientes del PSC, deben ser menores o iguales al total de Recetas con Despacho Total. ","")</f>
        <v/>
      </c>
      <c r="CB105" s="306" t="str">
        <f>IF(CH105=1,"* Las recetas parciales despachadas a pacientes del PSC, deben ser menores o iguales al total de Recetas con Despacho Parcial. ","")</f>
        <v/>
      </c>
      <c r="CC105" s="306" t="str">
        <f>IF(CI105=1,"* Las prescripciones emitidas a pacientes del PSC, deben ser menores o iguales a las Prescripciones totales emitidas. ","")</f>
        <v/>
      </c>
      <c r="CD105" s="306" t="str">
        <f>IF(CJ105=1,"* Las prescripciones rechazadas a pacientes del PSC, deben ser menores o iguales a las Prescripciones totales rechazadas. ","")</f>
        <v/>
      </c>
      <c r="CG105" s="307">
        <f t="shared" si="8"/>
        <v>0</v>
      </c>
      <c r="CH105" s="307">
        <f t="shared" si="8"/>
        <v>0</v>
      </c>
      <c r="CI105" s="307">
        <f t="shared" si="9"/>
        <v>0</v>
      </c>
      <c r="CJ105" s="307">
        <f t="shared" si="9"/>
        <v>0</v>
      </c>
    </row>
    <row r="106" spans="1:104" ht="16.350000000000001" customHeight="1" x14ac:dyDescent="0.2">
      <c r="A106" s="4059" t="s">
        <v>32</v>
      </c>
      <c r="B106" s="4060">
        <f>SUM(B103:B105)</f>
        <v>13223</v>
      </c>
      <c r="C106" s="4061">
        <f>SUM(C103:C105)</f>
        <v>313</v>
      </c>
      <c r="D106" s="4062">
        <f t="shared" ref="D106:E106" si="10">SUM(D103:D105)</f>
        <v>11184</v>
      </c>
      <c r="E106" s="4061">
        <f t="shared" si="10"/>
        <v>2352</v>
      </c>
      <c r="F106" s="4060">
        <f>SUM(F103:F105)</f>
        <v>39635</v>
      </c>
      <c r="G106" s="4063">
        <f>SUM(G103:G105)</f>
        <v>336</v>
      </c>
      <c r="H106" s="4063">
        <f t="shared" ref="H106:I106" si="11">SUM(H103:H105)</f>
        <v>32389</v>
      </c>
      <c r="I106" s="4061">
        <f t="shared" si="11"/>
        <v>6910</v>
      </c>
      <c r="J106" s="4064">
        <f>SUM(J103:J105)</f>
        <v>10871</v>
      </c>
      <c r="K106" s="4060">
        <f>+K103</f>
        <v>0</v>
      </c>
      <c r="L106" s="4064">
        <f>+L103</f>
        <v>0</v>
      </c>
      <c r="M106" s="4060">
        <f>+M103</f>
        <v>0</v>
      </c>
      <c r="N106" s="4064">
        <f>+N103</f>
        <v>0</v>
      </c>
      <c r="O106" s="6"/>
      <c r="P106" s="233"/>
      <c r="Q106" s="233"/>
      <c r="R106" s="233"/>
      <c r="S106" s="233"/>
      <c r="T106" s="233"/>
      <c r="U106" s="233"/>
      <c r="V106" s="6"/>
      <c r="W106" s="233"/>
      <c r="X106" s="4065"/>
      <c r="Y106" s="4066"/>
      <c r="Z106" s="4066"/>
      <c r="AA106" s="4066"/>
      <c r="AB106" s="4066"/>
      <c r="AC106" s="4066"/>
      <c r="AD106" s="4066"/>
      <c r="AE106" s="4066"/>
      <c r="AF106" s="4066"/>
      <c r="AG106" s="4066"/>
      <c r="AH106" s="4066"/>
      <c r="AI106" s="4066"/>
      <c r="AJ106" s="4066"/>
      <c r="AK106" s="4066"/>
      <c r="AL106" s="4066"/>
      <c r="AM106" s="4066"/>
      <c r="AN106" s="4066"/>
      <c r="AO106" s="4066"/>
      <c r="AP106" s="4066"/>
      <c r="AQ106" s="4066"/>
      <c r="AR106" s="4066"/>
      <c r="CG106" s="40"/>
      <c r="CH106" s="40"/>
      <c r="CI106" s="40"/>
      <c r="CJ106" s="40"/>
    </row>
    <row r="107" spans="1:104" ht="31.35" customHeight="1" x14ac:dyDescent="0.2">
      <c r="A107" s="9" t="s">
        <v>145</v>
      </c>
      <c r="B107" s="4067"/>
      <c r="C107" s="4068"/>
      <c r="D107" s="335"/>
      <c r="E107" s="4069"/>
      <c r="F107" s="4069"/>
      <c r="G107" s="2590"/>
      <c r="H107" s="2590"/>
      <c r="I107" s="2591"/>
      <c r="J107" s="339"/>
      <c r="K107" s="2591"/>
      <c r="L107" s="339"/>
      <c r="M107" s="6"/>
      <c r="N107" s="6"/>
      <c r="O107" s="6"/>
      <c r="P107" s="6"/>
      <c r="Q107" s="233"/>
      <c r="R107" s="233"/>
      <c r="S107" s="233"/>
      <c r="T107" s="233"/>
      <c r="U107" s="233"/>
      <c r="V107" s="233"/>
      <c r="W107" s="6"/>
      <c r="X107" s="4057"/>
      <c r="Y107" s="4057"/>
      <c r="Z107" s="4058"/>
      <c r="AA107" s="4058"/>
      <c r="AB107" s="4058"/>
      <c r="AC107" s="4058"/>
      <c r="AD107" s="4058"/>
      <c r="AE107" s="4058"/>
      <c r="AF107" s="4058"/>
      <c r="AG107" s="4058"/>
      <c r="AH107" s="4058"/>
      <c r="AI107" s="4058"/>
      <c r="AJ107" s="4058"/>
      <c r="AK107" s="4058"/>
      <c r="AL107" s="4058"/>
      <c r="AM107" s="4058"/>
      <c r="AN107" s="4058"/>
      <c r="AO107" s="4058"/>
      <c r="AP107" s="4058"/>
      <c r="AQ107" s="4058"/>
      <c r="AR107" s="4058"/>
      <c r="CG107" s="40"/>
      <c r="CH107" s="40"/>
      <c r="CI107" s="40"/>
      <c r="CJ107" s="40"/>
    </row>
    <row r="108" spans="1:104" ht="31.35" customHeight="1" x14ac:dyDescent="0.2">
      <c r="A108" s="4070" t="s">
        <v>146</v>
      </c>
      <c r="B108" s="4030" t="s">
        <v>147</v>
      </c>
      <c r="C108" s="4071" t="s">
        <v>148</v>
      </c>
      <c r="D108" s="4072"/>
      <c r="E108" s="4072"/>
      <c r="F108" s="4072"/>
      <c r="G108" s="4072"/>
      <c r="H108" s="4072"/>
      <c r="I108" s="4072"/>
      <c r="J108" s="4072"/>
      <c r="K108" s="4072"/>
      <c r="L108" s="4073"/>
      <c r="M108" s="4030" t="s">
        <v>149</v>
      </c>
      <c r="N108" s="6"/>
      <c r="O108" s="335"/>
      <c r="P108" s="335"/>
      <c r="Q108" s="335"/>
      <c r="R108" s="233"/>
      <c r="S108" s="233"/>
      <c r="T108" s="233"/>
      <c r="U108" s="233"/>
      <c r="V108" s="233"/>
      <c r="W108" s="233"/>
      <c r="X108" s="233"/>
      <c r="Y108" s="233"/>
      <c r="Z108" s="4074"/>
      <c r="AA108" s="4075"/>
      <c r="AB108" s="4075"/>
      <c r="AC108" s="4075"/>
      <c r="AD108" s="4075"/>
      <c r="AE108" s="4075"/>
      <c r="AF108" s="4075"/>
      <c r="AG108" s="4075"/>
      <c r="AH108" s="4075"/>
      <c r="AI108" s="4075"/>
      <c r="AJ108" s="4075"/>
      <c r="AK108" s="4075"/>
      <c r="AL108" s="4075"/>
      <c r="AM108" s="4075"/>
      <c r="AN108" s="4075"/>
      <c r="AO108" s="4075"/>
      <c r="AP108" s="4075"/>
      <c r="AQ108" s="4075"/>
      <c r="AR108" s="4075"/>
      <c r="AS108" s="4075"/>
      <c r="AT108" s="4075"/>
      <c r="BX108" s="2"/>
      <c r="BZ108" s="3"/>
      <c r="CG108" s="40"/>
      <c r="CH108" s="40"/>
      <c r="CI108" s="40"/>
      <c r="CJ108" s="40"/>
    </row>
    <row r="109" spans="1:104" ht="35.25" customHeight="1" x14ac:dyDescent="0.2">
      <c r="A109" s="4076"/>
      <c r="B109" s="4039"/>
      <c r="C109" s="4077" t="s">
        <v>150</v>
      </c>
      <c r="D109" s="4078" t="s">
        <v>151</v>
      </c>
      <c r="E109" s="4078" t="s">
        <v>152</v>
      </c>
      <c r="F109" s="4078" t="s">
        <v>153</v>
      </c>
      <c r="G109" s="4078" t="s">
        <v>154</v>
      </c>
      <c r="H109" s="4079" t="s">
        <v>155</v>
      </c>
      <c r="I109" s="4079" t="s">
        <v>156</v>
      </c>
      <c r="J109" s="4078" t="s">
        <v>157</v>
      </c>
      <c r="K109" s="4079" t="s">
        <v>158</v>
      </c>
      <c r="L109" s="4080" t="s">
        <v>159</v>
      </c>
      <c r="M109" s="4039"/>
      <c r="N109" s="6"/>
      <c r="O109" s="335"/>
      <c r="P109" s="335"/>
      <c r="Q109" s="335"/>
      <c r="R109" s="233"/>
      <c r="S109" s="233"/>
      <c r="T109" s="233"/>
      <c r="U109" s="233"/>
      <c r="V109" s="233"/>
      <c r="W109" s="233"/>
      <c r="X109" s="233"/>
      <c r="Y109" s="233"/>
      <c r="Z109" s="4074"/>
      <c r="AA109" s="4075"/>
      <c r="AB109" s="4075"/>
      <c r="AC109" s="4075"/>
      <c r="AD109" s="4075"/>
      <c r="AE109" s="4075"/>
      <c r="AF109" s="4075"/>
      <c r="AG109" s="4075"/>
      <c r="AH109" s="4075"/>
      <c r="AI109" s="4075"/>
      <c r="AJ109" s="4075"/>
      <c r="AK109" s="4075"/>
      <c r="AL109" s="4075"/>
      <c r="AM109" s="4075"/>
      <c r="AN109" s="4075"/>
      <c r="AO109" s="4075"/>
      <c r="AP109" s="4075"/>
      <c r="AQ109" s="4075"/>
      <c r="AR109" s="4075"/>
      <c r="AS109" s="4075"/>
      <c r="AT109" s="4075"/>
      <c r="BX109" s="2"/>
      <c r="BZ109" s="3"/>
      <c r="CG109" s="40"/>
      <c r="CH109" s="40"/>
      <c r="CI109" s="40"/>
      <c r="CJ109" s="40"/>
    </row>
    <row r="110" spans="1:104" ht="16.350000000000001" customHeight="1" x14ac:dyDescent="0.2">
      <c r="A110" s="4081" t="s">
        <v>160</v>
      </c>
      <c r="B110" s="4082"/>
      <c r="C110" s="4051"/>
      <c r="D110" s="4055"/>
      <c r="E110" s="4055"/>
      <c r="F110" s="4055"/>
      <c r="G110" s="4055"/>
      <c r="H110" s="4055"/>
      <c r="I110" s="4055"/>
      <c r="J110" s="4055"/>
      <c r="K110" s="4055"/>
      <c r="L110" s="4082"/>
      <c r="M110" s="4083"/>
      <c r="N110" s="6"/>
      <c r="O110" s="335"/>
      <c r="P110" s="335"/>
      <c r="Q110" s="335"/>
      <c r="R110" s="233"/>
      <c r="S110" s="233"/>
      <c r="T110" s="233"/>
      <c r="U110" s="233"/>
      <c r="V110" s="233"/>
      <c r="W110" s="233"/>
      <c r="X110" s="233"/>
      <c r="Y110" s="233"/>
      <c r="Z110" s="4084"/>
      <c r="AA110" s="4085"/>
      <c r="AB110" s="4085"/>
      <c r="AC110" s="4085"/>
      <c r="AD110" s="4085"/>
      <c r="AE110" s="4085"/>
      <c r="AF110" s="4085"/>
      <c r="AG110" s="4085"/>
      <c r="AH110" s="4085"/>
      <c r="AI110" s="4085"/>
      <c r="AJ110" s="4085"/>
      <c r="AK110" s="4085"/>
      <c r="AL110" s="4085"/>
      <c r="AM110" s="4085"/>
      <c r="AN110" s="4085"/>
      <c r="AO110" s="4085"/>
      <c r="AP110" s="4085"/>
      <c r="AQ110" s="4085"/>
      <c r="AR110" s="4085"/>
      <c r="AS110" s="4085"/>
      <c r="AT110" s="4085"/>
      <c r="BX110" s="2"/>
      <c r="BZ110" s="3"/>
      <c r="CG110" s="40"/>
      <c r="CH110" s="40"/>
      <c r="CI110" s="40"/>
      <c r="CJ110" s="40"/>
    </row>
    <row r="111" spans="1:104" ht="16.350000000000001" customHeight="1" x14ac:dyDescent="0.2">
      <c r="A111" s="109" t="s">
        <v>161</v>
      </c>
      <c r="B111" s="318"/>
      <c r="C111" s="349"/>
      <c r="D111" s="321"/>
      <c r="E111" s="321"/>
      <c r="F111" s="321"/>
      <c r="G111" s="321"/>
      <c r="H111" s="321"/>
      <c r="I111" s="321"/>
      <c r="J111" s="321"/>
      <c r="K111" s="321"/>
      <c r="L111" s="318"/>
      <c r="M111" s="350"/>
      <c r="N111" s="339"/>
      <c r="O111" s="335"/>
      <c r="P111" s="335"/>
      <c r="Q111" s="335"/>
      <c r="R111" s="233"/>
      <c r="S111" s="233"/>
      <c r="T111" s="233"/>
      <c r="U111" s="233"/>
      <c r="V111" s="233"/>
      <c r="W111" s="233"/>
      <c r="X111" s="233"/>
      <c r="Y111" s="233"/>
      <c r="Z111" s="4084"/>
      <c r="AA111" s="4085"/>
      <c r="AB111" s="4085"/>
      <c r="AC111" s="4085"/>
      <c r="AD111" s="4085"/>
      <c r="AE111" s="4085"/>
      <c r="AF111" s="4085"/>
      <c r="AG111" s="4085"/>
      <c r="AH111" s="4085"/>
      <c r="AI111" s="4085"/>
      <c r="AJ111" s="4085"/>
      <c r="AK111" s="4085"/>
      <c r="AL111" s="4085"/>
      <c r="AM111" s="4085"/>
      <c r="AN111" s="4085"/>
      <c r="AO111" s="4085"/>
      <c r="AP111" s="4085"/>
      <c r="AQ111" s="4085"/>
      <c r="AR111" s="4085"/>
      <c r="AS111" s="4085"/>
      <c r="AT111" s="4085"/>
      <c r="BX111" s="2"/>
      <c r="BZ111" s="3"/>
      <c r="CG111" s="40"/>
      <c r="CH111" s="40"/>
      <c r="CI111" s="40"/>
      <c r="CJ111" s="40"/>
    </row>
    <row r="112" spans="1:104" ht="16.350000000000001" customHeight="1" x14ac:dyDescent="0.2">
      <c r="A112" s="230" t="s">
        <v>162</v>
      </c>
      <c r="B112" s="351"/>
      <c r="C112" s="317"/>
      <c r="D112" s="352"/>
      <c r="E112" s="352"/>
      <c r="F112" s="352"/>
      <c r="G112" s="352"/>
      <c r="H112" s="352"/>
      <c r="I112" s="352"/>
      <c r="J112" s="352"/>
      <c r="K112" s="352"/>
      <c r="L112" s="351"/>
      <c r="M112" s="353"/>
      <c r="N112" s="4086"/>
      <c r="O112" s="335"/>
      <c r="P112" s="335"/>
      <c r="Q112" s="335"/>
      <c r="R112" s="233"/>
      <c r="S112" s="233"/>
      <c r="T112" s="233"/>
      <c r="U112" s="233"/>
      <c r="V112" s="233"/>
      <c r="W112" s="233"/>
      <c r="X112" s="233"/>
      <c r="Y112" s="233"/>
      <c r="Z112" s="4084"/>
      <c r="AA112" s="4085"/>
      <c r="AB112" s="4085"/>
      <c r="AC112" s="4085"/>
      <c r="AD112" s="4085"/>
      <c r="AE112" s="4085"/>
      <c r="AF112" s="4085"/>
      <c r="AG112" s="4085"/>
      <c r="AH112" s="4085"/>
      <c r="AI112" s="4085"/>
      <c r="AJ112" s="4085"/>
      <c r="AK112" s="4085"/>
      <c r="AL112" s="4085"/>
      <c r="AM112" s="4085"/>
      <c r="AN112" s="4085"/>
      <c r="AO112" s="4085"/>
      <c r="AP112" s="4085"/>
      <c r="AQ112" s="4085"/>
      <c r="AR112" s="4085"/>
      <c r="AS112" s="4085"/>
      <c r="AT112" s="4085"/>
      <c r="BX112" s="2"/>
      <c r="BZ112" s="3"/>
      <c r="CG112" s="40"/>
      <c r="CH112" s="40"/>
      <c r="CI112" s="40"/>
      <c r="CJ112" s="40"/>
    </row>
    <row r="113" spans="1:88" ht="31.35" customHeight="1" x14ac:dyDescent="0.2">
      <c r="A113" s="10" t="s">
        <v>163</v>
      </c>
      <c r="B113" s="1533"/>
      <c r="C113" s="1533"/>
      <c r="D113" s="1533"/>
      <c r="E113" s="1533"/>
      <c r="F113" s="1533"/>
      <c r="G113" s="1533"/>
      <c r="H113" s="1533"/>
      <c r="I113" s="1533"/>
      <c r="J113" s="1533"/>
      <c r="K113" s="1533"/>
      <c r="L113" s="1533"/>
      <c r="M113" s="1533"/>
      <c r="N113" s="1533"/>
      <c r="O113" s="1533"/>
      <c r="P113" s="1533"/>
      <c r="Q113" s="1533"/>
      <c r="R113" s="1533"/>
      <c r="S113" s="1533"/>
      <c r="T113" s="1533"/>
      <c r="U113" s="1533"/>
      <c r="V113" s="1533"/>
      <c r="W113" s="1533"/>
      <c r="X113" s="1533"/>
      <c r="Y113" s="1533"/>
      <c r="Z113" s="1533"/>
      <c r="AA113" s="1533"/>
      <c r="AB113" s="1533"/>
      <c r="AC113" s="1533"/>
      <c r="AD113" s="1533"/>
      <c r="AE113" s="1533"/>
      <c r="AF113" s="1533"/>
      <c r="AG113" s="1533"/>
      <c r="AH113" s="1533"/>
      <c r="AI113" s="1533"/>
      <c r="AJ113" s="1533"/>
      <c r="AK113" s="1533"/>
      <c r="AL113" s="1533"/>
      <c r="AM113" s="1533"/>
      <c r="AN113" s="1533"/>
      <c r="AO113" s="4087"/>
      <c r="AP113" s="4087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CG113" s="40"/>
      <c r="CH113" s="40"/>
      <c r="CI113" s="40"/>
      <c r="CJ113" s="40"/>
    </row>
    <row r="114" spans="1:88" ht="16.350000000000001" customHeight="1" x14ac:dyDescent="0.2">
      <c r="A114" s="2990" t="s">
        <v>164</v>
      </c>
      <c r="B114" s="2890" t="s">
        <v>4</v>
      </c>
      <c r="C114" s="2891"/>
      <c r="D114" s="2892"/>
      <c r="E114" s="3982" t="s">
        <v>5</v>
      </c>
      <c r="F114" s="4088"/>
      <c r="G114" s="4088"/>
      <c r="H114" s="4088"/>
      <c r="I114" s="4088"/>
      <c r="J114" s="4088"/>
      <c r="K114" s="4088"/>
      <c r="L114" s="4088"/>
      <c r="M114" s="4088"/>
      <c r="N114" s="4088"/>
      <c r="O114" s="4088"/>
      <c r="P114" s="4088"/>
      <c r="Q114" s="4088"/>
      <c r="R114" s="4088"/>
      <c r="S114" s="4088"/>
      <c r="T114" s="4088"/>
      <c r="U114" s="4088"/>
      <c r="V114" s="4088"/>
      <c r="W114" s="4088"/>
      <c r="X114" s="4088"/>
      <c r="Y114" s="4088"/>
      <c r="Z114" s="4088"/>
      <c r="AA114" s="4088"/>
      <c r="AB114" s="4088"/>
      <c r="AC114" s="4088"/>
      <c r="AD114" s="4088"/>
      <c r="AE114" s="4088"/>
      <c r="AF114" s="4088"/>
      <c r="AG114" s="4088"/>
      <c r="AH114" s="4088"/>
      <c r="AI114" s="4088"/>
      <c r="AJ114" s="4088"/>
      <c r="AK114" s="4088"/>
      <c r="AL114" s="4088"/>
      <c r="AM114" s="4088"/>
      <c r="AN114" s="3984"/>
      <c r="AO114" s="2892" t="s">
        <v>6</v>
      </c>
      <c r="AP114" s="2871" t="s">
        <v>165</v>
      </c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CG114" s="40"/>
      <c r="CH114" s="40"/>
      <c r="CI114" s="40"/>
      <c r="CJ114" s="40"/>
    </row>
    <row r="115" spans="1:88" ht="16.350000000000001" customHeight="1" x14ac:dyDescent="0.2">
      <c r="A115" s="2888"/>
      <c r="B115" s="3184"/>
      <c r="C115" s="2993"/>
      <c r="D115" s="3185"/>
      <c r="E115" s="3982" t="s">
        <v>11</v>
      </c>
      <c r="F115" s="3989"/>
      <c r="G115" s="3982" t="s">
        <v>12</v>
      </c>
      <c r="H115" s="3989"/>
      <c r="I115" s="3982" t="s">
        <v>13</v>
      </c>
      <c r="J115" s="3989"/>
      <c r="K115" s="3982" t="s">
        <v>14</v>
      </c>
      <c r="L115" s="3989"/>
      <c r="M115" s="3982" t="s">
        <v>15</v>
      </c>
      <c r="N115" s="3989"/>
      <c r="O115" s="3982" t="s">
        <v>16</v>
      </c>
      <c r="P115" s="3989"/>
      <c r="Q115" s="4088" t="s">
        <v>17</v>
      </c>
      <c r="R115" s="3989"/>
      <c r="S115" s="3982" t="s">
        <v>18</v>
      </c>
      <c r="T115" s="3989"/>
      <c r="U115" s="3982" t="s">
        <v>19</v>
      </c>
      <c r="V115" s="3989"/>
      <c r="W115" s="3982" t="s">
        <v>20</v>
      </c>
      <c r="X115" s="3989"/>
      <c r="Y115" s="3982" t="s">
        <v>21</v>
      </c>
      <c r="Z115" s="3989"/>
      <c r="AA115" s="3982" t="s">
        <v>22</v>
      </c>
      <c r="AB115" s="3989"/>
      <c r="AC115" s="3982" t="s">
        <v>23</v>
      </c>
      <c r="AD115" s="3989"/>
      <c r="AE115" s="3982" t="s">
        <v>24</v>
      </c>
      <c r="AF115" s="3989"/>
      <c r="AG115" s="3982" t="s">
        <v>25</v>
      </c>
      <c r="AH115" s="3989"/>
      <c r="AI115" s="3982" t="s">
        <v>26</v>
      </c>
      <c r="AJ115" s="3989"/>
      <c r="AK115" s="3982" t="s">
        <v>27</v>
      </c>
      <c r="AL115" s="3989"/>
      <c r="AM115" s="4088" t="s">
        <v>28</v>
      </c>
      <c r="AN115" s="3984"/>
      <c r="AO115" s="2892"/>
      <c r="AP115" s="2871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CG115" s="40"/>
      <c r="CH115" s="40"/>
      <c r="CI115" s="40"/>
      <c r="CJ115" s="40"/>
    </row>
    <row r="116" spans="1:88" ht="16.350000000000001" customHeight="1" x14ac:dyDescent="0.2">
      <c r="A116" s="3183"/>
      <c r="B116" s="4089" t="s">
        <v>29</v>
      </c>
      <c r="C116" s="4090" t="s">
        <v>30</v>
      </c>
      <c r="D116" s="2650" t="s">
        <v>31</v>
      </c>
      <c r="E116" s="3946" t="s">
        <v>30</v>
      </c>
      <c r="F116" s="3994" t="s">
        <v>31</v>
      </c>
      <c r="G116" s="3946" t="s">
        <v>30</v>
      </c>
      <c r="H116" s="3994" t="s">
        <v>31</v>
      </c>
      <c r="I116" s="3946" t="s">
        <v>30</v>
      </c>
      <c r="J116" s="3994" t="s">
        <v>31</v>
      </c>
      <c r="K116" s="3946" t="s">
        <v>30</v>
      </c>
      <c r="L116" s="3994" t="s">
        <v>31</v>
      </c>
      <c r="M116" s="3946" t="s">
        <v>30</v>
      </c>
      <c r="N116" s="3994" t="s">
        <v>31</v>
      </c>
      <c r="O116" s="3946" t="s">
        <v>30</v>
      </c>
      <c r="P116" s="3994" t="s">
        <v>31</v>
      </c>
      <c r="Q116" s="3946" t="s">
        <v>30</v>
      </c>
      <c r="R116" s="3994" t="s">
        <v>31</v>
      </c>
      <c r="S116" s="3946" t="s">
        <v>30</v>
      </c>
      <c r="T116" s="3994" t="s">
        <v>31</v>
      </c>
      <c r="U116" s="3946" t="s">
        <v>30</v>
      </c>
      <c r="V116" s="3994" t="s">
        <v>31</v>
      </c>
      <c r="W116" s="3946" t="s">
        <v>30</v>
      </c>
      <c r="X116" s="3994" t="s">
        <v>31</v>
      </c>
      <c r="Y116" s="3946" t="s">
        <v>30</v>
      </c>
      <c r="Z116" s="3994" t="s">
        <v>31</v>
      </c>
      <c r="AA116" s="3946" t="s">
        <v>30</v>
      </c>
      <c r="AB116" s="3994" t="s">
        <v>31</v>
      </c>
      <c r="AC116" s="3946" t="s">
        <v>30</v>
      </c>
      <c r="AD116" s="3994" t="s">
        <v>31</v>
      </c>
      <c r="AE116" s="3946" t="s">
        <v>30</v>
      </c>
      <c r="AF116" s="3994" t="s">
        <v>31</v>
      </c>
      <c r="AG116" s="3946" t="s">
        <v>30</v>
      </c>
      <c r="AH116" s="3994" t="s">
        <v>31</v>
      </c>
      <c r="AI116" s="3946" t="s">
        <v>30</v>
      </c>
      <c r="AJ116" s="3994" t="s">
        <v>31</v>
      </c>
      <c r="AK116" s="3946" t="s">
        <v>30</v>
      </c>
      <c r="AL116" s="3994" t="s">
        <v>31</v>
      </c>
      <c r="AM116" s="3946" t="s">
        <v>30</v>
      </c>
      <c r="AN116" s="4091" t="s">
        <v>31</v>
      </c>
      <c r="AO116" s="3185"/>
      <c r="AP116" s="318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CG116" s="40"/>
      <c r="CH116" s="40"/>
      <c r="CI116" s="40"/>
      <c r="CJ116" s="40"/>
    </row>
    <row r="117" spans="1:88" ht="16.350000000000001" customHeight="1" x14ac:dyDescent="0.2">
      <c r="A117" s="358" t="s">
        <v>166</v>
      </c>
      <c r="B117" s="109">
        <f>SUM(C117:D117)</f>
        <v>0</v>
      </c>
      <c r="C117" s="359">
        <f>SUM(E117+G117+I117+K117+M117+O117+Q117+S117+U117+W117+Y117+AA117+AC117+AE117+AG117+AI117+AK117+AM117)</f>
        <v>0</v>
      </c>
      <c r="D117" s="360">
        <f>SUM(F117+H117+J117+L117+N117+P117+R117+T117+V117+X117+Z117+AB117+AD117+AF117+AH117+AJ117+AL117+AN117)</f>
        <v>0</v>
      </c>
      <c r="E117" s="65"/>
      <c r="F117" s="190"/>
      <c r="G117" s="65"/>
      <c r="H117" s="361"/>
      <c r="I117" s="65"/>
      <c r="J117" s="361"/>
      <c r="K117" s="65"/>
      <c r="L117" s="361"/>
      <c r="M117" s="65"/>
      <c r="N117" s="361"/>
      <c r="O117" s="65"/>
      <c r="P117" s="361"/>
      <c r="Q117" s="362"/>
      <c r="R117" s="361"/>
      <c r="S117" s="65"/>
      <c r="T117" s="361"/>
      <c r="U117" s="65"/>
      <c r="V117" s="361"/>
      <c r="W117" s="65"/>
      <c r="X117" s="361"/>
      <c r="Y117" s="65"/>
      <c r="Z117" s="361"/>
      <c r="AA117" s="65"/>
      <c r="AB117" s="361"/>
      <c r="AC117" s="65"/>
      <c r="AD117" s="361"/>
      <c r="AE117" s="65"/>
      <c r="AF117" s="361"/>
      <c r="AG117" s="65"/>
      <c r="AH117" s="361"/>
      <c r="AI117" s="65"/>
      <c r="AJ117" s="361"/>
      <c r="AK117" s="65"/>
      <c r="AL117" s="361"/>
      <c r="AM117" s="363"/>
      <c r="AN117" s="364"/>
      <c r="AO117" s="112"/>
      <c r="AP117" s="112"/>
      <c r="AQ117" s="162"/>
      <c r="AR117" s="38"/>
      <c r="AS117" s="38"/>
      <c r="AT117" s="38"/>
      <c r="AU117" s="38"/>
      <c r="AV117" s="38"/>
      <c r="AW117" s="38"/>
      <c r="AX117" s="38"/>
      <c r="AY117" s="38"/>
      <c r="AZ117" s="38"/>
      <c r="BA117" s="38"/>
      <c r="BB117" s="38"/>
      <c r="BC117" s="8"/>
      <c r="BD117" s="8"/>
      <c r="BE117" s="8"/>
      <c r="BF117" s="8"/>
      <c r="CA117" s="39"/>
      <c r="CB117" s="39"/>
      <c r="CC117" s="39"/>
      <c r="CG117" s="40">
        <v>0</v>
      </c>
      <c r="CH117" s="40">
        <v>0</v>
      </c>
      <c r="CI117" s="40">
        <v>0</v>
      </c>
      <c r="CJ117" s="40"/>
    </row>
    <row r="118" spans="1:88" ht="16.350000000000001" customHeight="1" x14ac:dyDescent="0.2">
      <c r="A118" s="358" t="s">
        <v>167</v>
      </c>
      <c r="B118" s="109">
        <f>SUM(C118:D118)</f>
        <v>0</v>
      </c>
      <c r="C118" s="359">
        <f t="shared" ref="C118:D119" si="12">SUM(E118+G118+I118+K118+M118+O118+Q118+S118+U118+W118+Y118+AA118+AC118+AE118+AG118+AI118+AK118+AM118)</f>
        <v>0</v>
      </c>
      <c r="D118" s="360">
        <f t="shared" si="12"/>
        <v>0</v>
      </c>
      <c r="E118" s="45"/>
      <c r="F118" s="46"/>
      <c r="G118" s="45"/>
      <c r="H118" s="47"/>
      <c r="I118" s="45"/>
      <c r="J118" s="47"/>
      <c r="K118" s="45"/>
      <c r="L118" s="47"/>
      <c r="M118" s="45"/>
      <c r="N118" s="47"/>
      <c r="O118" s="45"/>
      <c r="P118" s="47"/>
      <c r="Q118" s="110"/>
      <c r="R118" s="47"/>
      <c r="S118" s="45"/>
      <c r="T118" s="47"/>
      <c r="U118" s="45"/>
      <c r="V118" s="47"/>
      <c r="W118" s="45"/>
      <c r="X118" s="47"/>
      <c r="Y118" s="45"/>
      <c r="Z118" s="47"/>
      <c r="AA118" s="45"/>
      <c r="AB118" s="47"/>
      <c r="AC118" s="45"/>
      <c r="AD118" s="47"/>
      <c r="AE118" s="45"/>
      <c r="AF118" s="47"/>
      <c r="AG118" s="45"/>
      <c r="AH118" s="47"/>
      <c r="AI118" s="45"/>
      <c r="AJ118" s="47"/>
      <c r="AK118" s="45"/>
      <c r="AL118" s="47"/>
      <c r="AM118" s="111"/>
      <c r="AN118" s="55"/>
      <c r="AO118" s="52"/>
      <c r="AP118" s="52"/>
      <c r="AQ118" s="162"/>
      <c r="AR118" s="38"/>
      <c r="AS118" s="38"/>
      <c r="AT118" s="38"/>
      <c r="AU118" s="38"/>
      <c r="AV118" s="38"/>
      <c r="AW118" s="38"/>
      <c r="AX118" s="38"/>
      <c r="AY118" s="38"/>
      <c r="AZ118" s="38"/>
      <c r="BA118" s="38"/>
      <c r="BB118" s="38"/>
      <c r="BC118" s="8"/>
      <c r="BD118" s="8"/>
      <c r="BE118" s="8"/>
      <c r="BF118" s="8"/>
      <c r="CG118" s="40">
        <v>0</v>
      </c>
      <c r="CH118" s="40">
        <v>0</v>
      </c>
      <c r="CI118" s="40">
        <v>0</v>
      </c>
      <c r="CJ118" s="40"/>
    </row>
    <row r="119" spans="1:88" ht="16.350000000000001" customHeight="1" x14ac:dyDescent="0.2">
      <c r="A119" s="2609" t="s">
        <v>168</v>
      </c>
      <c r="B119" s="230">
        <f>SUM(C119:D119)</f>
        <v>0</v>
      </c>
      <c r="C119" s="366">
        <f t="shared" si="12"/>
        <v>0</v>
      </c>
      <c r="D119" s="367">
        <f t="shared" si="12"/>
        <v>0</v>
      </c>
      <c r="E119" s="88"/>
      <c r="F119" s="89"/>
      <c r="G119" s="88"/>
      <c r="H119" s="87"/>
      <c r="I119" s="88"/>
      <c r="J119" s="87"/>
      <c r="K119" s="88"/>
      <c r="L119" s="87"/>
      <c r="M119" s="88"/>
      <c r="N119" s="87"/>
      <c r="O119" s="88"/>
      <c r="P119" s="87"/>
      <c r="Q119" s="126"/>
      <c r="R119" s="87"/>
      <c r="S119" s="88"/>
      <c r="T119" s="87"/>
      <c r="U119" s="88"/>
      <c r="V119" s="87"/>
      <c r="W119" s="88"/>
      <c r="X119" s="87"/>
      <c r="Y119" s="88"/>
      <c r="Z119" s="87"/>
      <c r="AA119" s="88"/>
      <c r="AB119" s="87"/>
      <c r="AC119" s="88"/>
      <c r="AD119" s="87"/>
      <c r="AE119" s="88"/>
      <c r="AF119" s="87"/>
      <c r="AG119" s="88"/>
      <c r="AH119" s="87"/>
      <c r="AI119" s="88"/>
      <c r="AJ119" s="87"/>
      <c r="AK119" s="88"/>
      <c r="AL119" s="87"/>
      <c r="AM119" s="127"/>
      <c r="AN119" s="92"/>
      <c r="AO119" s="94"/>
      <c r="AP119" s="94"/>
      <c r="AQ119" s="162"/>
      <c r="AR119" s="38"/>
      <c r="AS119" s="38"/>
      <c r="AT119" s="38"/>
      <c r="AU119" s="38"/>
      <c r="AV119" s="38"/>
      <c r="AW119" s="38"/>
      <c r="AX119" s="38"/>
      <c r="AY119" s="38"/>
      <c r="AZ119" s="38"/>
      <c r="BA119" s="38"/>
      <c r="BB119" s="38"/>
      <c r="BC119" s="8"/>
      <c r="BD119" s="8"/>
      <c r="BE119" s="8"/>
      <c r="BF119" s="8"/>
      <c r="CG119" s="40">
        <v>0</v>
      </c>
      <c r="CH119" s="40">
        <v>0</v>
      </c>
      <c r="CI119" s="40">
        <v>0</v>
      </c>
      <c r="CJ119" s="40"/>
    </row>
    <row r="120" spans="1:88" ht="31.35" customHeight="1" x14ac:dyDescent="0.2">
      <c r="A120" s="9" t="s">
        <v>169</v>
      </c>
      <c r="B120" s="368"/>
      <c r="C120" s="368"/>
      <c r="D120" s="6"/>
      <c r="E120" s="368"/>
      <c r="F120" s="6"/>
      <c r="G120" s="6"/>
      <c r="H120" s="6"/>
      <c r="I120" s="6"/>
      <c r="J120" s="6"/>
      <c r="K120" s="6"/>
      <c r="L120" s="369"/>
      <c r="M120" s="369"/>
      <c r="N120" s="369"/>
      <c r="O120" s="369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CG120" s="40"/>
      <c r="CH120" s="40"/>
      <c r="CI120" s="40"/>
      <c r="CJ120" s="40"/>
    </row>
    <row r="121" spans="1:88" ht="16.350000000000001" customHeight="1" x14ac:dyDescent="0.2">
      <c r="A121" s="4092" t="s">
        <v>170</v>
      </c>
      <c r="B121" s="3004"/>
      <c r="C121" s="4092" t="s">
        <v>32</v>
      </c>
      <c r="D121" s="3007"/>
      <c r="E121" s="3004"/>
      <c r="F121" s="4093" t="s">
        <v>171</v>
      </c>
      <c r="G121" s="4094"/>
      <c r="H121" s="4094"/>
      <c r="I121" s="4094"/>
      <c r="J121" s="4094"/>
      <c r="K121" s="4094"/>
      <c r="L121" s="4094"/>
      <c r="M121" s="4094"/>
      <c r="N121" s="4094"/>
      <c r="O121" s="4095"/>
      <c r="P121" s="3010" t="s">
        <v>7</v>
      </c>
      <c r="Q121" s="3004" t="s">
        <v>8</v>
      </c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CG121" s="40"/>
      <c r="CH121" s="40"/>
      <c r="CI121" s="40"/>
      <c r="CJ121" s="40"/>
    </row>
    <row r="122" spans="1:88" ht="24" customHeight="1" x14ac:dyDescent="0.2">
      <c r="A122" s="2907"/>
      <c r="B122" s="2883"/>
      <c r="C122" s="4096"/>
      <c r="D122" s="3008"/>
      <c r="E122" s="3180"/>
      <c r="F122" s="4093" t="s">
        <v>172</v>
      </c>
      <c r="G122" s="4097"/>
      <c r="H122" s="4093" t="s">
        <v>173</v>
      </c>
      <c r="I122" s="4097"/>
      <c r="J122" s="4098" t="s">
        <v>174</v>
      </c>
      <c r="K122" s="4099"/>
      <c r="L122" s="4098" t="s">
        <v>175</v>
      </c>
      <c r="M122" s="4099"/>
      <c r="N122" s="4093" t="s">
        <v>176</v>
      </c>
      <c r="O122" s="4095"/>
      <c r="P122" s="2904"/>
      <c r="Q122" s="2883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CG122" s="40"/>
      <c r="CH122" s="40"/>
      <c r="CI122" s="40"/>
      <c r="CJ122" s="40"/>
    </row>
    <row r="123" spans="1:88" ht="22.5" customHeight="1" x14ac:dyDescent="0.2">
      <c r="A123" s="4096"/>
      <c r="B123" s="3180"/>
      <c r="C123" s="4100" t="s">
        <v>29</v>
      </c>
      <c r="D123" s="4101" t="s">
        <v>30</v>
      </c>
      <c r="E123" s="4102" t="s">
        <v>31</v>
      </c>
      <c r="F123" s="4100" t="s">
        <v>30</v>
      </c>
      <c r="G123" s="4102" t="s">
        <v>31</v>
      </c>
      <c r="H123" s="4100" t="s">
        <v>30</v>
      </c>
      <c r="I123" s="4102" t="s">
        <v>31</v>
      </c>
      <c r="J123" s="4100" t="s">
        <v>30</v>
      </c>
      <c r="K123" s="4102" t="s">
        <v>31</v>
      </c>
      <c r="L123" s="4100" t="s">
        <v>30</v>
      </c>
      <c r="M123" s="4102" t="s">
        <v>31</v>
      </c>
      <c r="N123" s="4100" t="s">
        <v>30</v>
      </c>
      <c r="O123" s="4103" t="s">
        <v>31</v>
      </c>
      <c r="P123" s="3192"/>
      <c r="Q123" s="3180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CG123" s="40"/>
      <c r="CH123" s="40"/>
      <c r="CI123" s="40"/>
      <c r="CJ123" s="40"/>
    </row>
    <row r="124" spans="1:88" ht="16.350000000000001" customHeight="1" x14ac:dyDescent="0.2">
      <c r="A124" s="4104" t="s">
        <v>177</v>
      </c>
      <c r="B124" s="4105" t="s">
        <v>178</v>
      </c>
      <c r="C124" s="4106">
        <f t="shared" ref="C124:C130" si="13">SUM(D124:E124)</f>
        <v>0</v>
      </c>
      <c r="D124" s="4107">
        <f>SUM(F124+H124+J124+L124+N124)</f>
        <v>0</v>
      </c>
      <c r="E124" s="377">
        <f>SUM(G124+I124+K124+M124+O124)</f>
        <v>0</v>
      </c>
      <c r="F124" s="2615"/>
      <c r="G124" s="2616"/>
      <c r="H124" s="2615"/>
      <c r="I124" s="2616"/>
      <c r="J124" s="2615"/>
      <c r="K124" s="2616"/>
      <c r="L124" s="2615"/>
      <c r="M124" s="2616"/>
      <c r="N124" s="2615"/>
      <c r="O124" s="2617"/>
      <c r="P124" s="2618"/>
      <c r="Q124" s="2616"/>
      <c r="R124" s="3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CG124" s="40">
        <v>0</v>
      </c>
      <c r="CH124" s="40">
        <v>0</v>
      </c>
      <c r="CI124" s="40">
        <v>0</v>
      </c>
      <c r="CJ124" s="40">
        <v>0</v>
      </c>
    </row>
    <row r="125" spans="1:88" ht="16.350000000000001" customHeight="1" x14ac:dyDescent="0.2">
      <c r="A125" s="2890"/>
      <c r="B125" s="382" t="s">
        <v>179</v>
      </c>
      <c r="C125" s="383">
        <f>SUM(D125:E125)</f>
        <v>0</v>
      </c>
      <c r="D125" s="384">
        <f t="shared" ref="D125:E130" si="14">SUM(F125+H125+J125+L125+N125)</f>
        <v>0</v>
      </c>
      <c r="E125" s="385">
        <f t="shared" si="14"/>
        <v>0</v>
      </c>
      <c r="F125" s="4108"/>
      <c r="G125" s="4109"/>
      <c r="H125" s="4108"/>
      <c r="I125" s="4109"/>
      <c r="J125" s="4108"/>
      <c r="K125" s="4109"/>
      <c r="L125" s="4108"/>
      <c r="M125" s="4109"/>
      <c r="N125" s="4108"/>
      <c r="O125" s="4110"/>
      <c r="P125" s="4111"/>
      <c r="Q125" s="4109"/>
      <c r="R125" s="3"/>
      <c r="CG125" s="40"/>
      <c r="CH125" s="40"/>
      <c r="CI125" s="40"/>
      <c r="CJ125" s="40"/>
    </row>
    <row r="126" spans="1:88" ht="30.75" customHeight="1" thickBot="1" x14ac:dyDescent="0.3">
      <c r="A126" s="2898"/>
      <c r="B126" s="390" t="s">
        <v>180</v>
      </c>
      <c r="C126" s="391">
        <f t="shared" si="13"/>
        <v>0</v>
      </c>
      <c r="D126" s="392">
        <f>SUM(F126+H126+J126+L126+N126)</f>
        <v>0</v>
      </c>
      <c r="E126" s="393">
        <f t="shared" si="14"/>
        <v>0</v>
      </c>
      <c r="F126" s="4112"/>
      <c r="G126" s="4113"/>
      <c r="H126" s="4112"/>
      <c r="I126" s="4113"/>
      <c r="J126" s="4112"/>
      <c r="K126" s="4113"/>
      <c r="L126" s="4112"/>
      <c r="M126" s="4113"/>
      <c r="N126" s="4112"/>
      <c r="O126" s="4114"/>
      <c r="P126" s="4115"/>
      <c r="Q126" s="4113"/>
      <c r="R126" s="3"/>
      <c r="CG126" s="40"/>
      <c r="CH126" s="40"/>
      <c r="CI126" s="40"/>
      <c r="CJ126" s="40"/>
    </row>
    <row r="127" spans="1:88" ht="16.350000000000001" customHeight="1" thickTop="1" x14ac:dyDescent="0.2">
      <c r="A127" s="2899" t="s">
        <v>181</v>
      </c>
      <c r="B127" s="26" t="s">
        <v>72</v>
      </c>
      <c r="C127" s="398">
        <f t="shared" si="13"/>
        <v>0</v>
      </c>
      <c r="D127" s="399">
        <f t="shared" si="14"/>
        <v>0</v>
      </c>
      <c r="E127" s="377">
        <f t="shared" si="14"/>
        <v>0</v>
      </c>
      <c r="F127" s="2615"/>
      <c r="G127" s="2616"/>
      <c r="H127" s="2615"/>
      <c r="I127" s="2616"/>
      <c r="J127" s="2615"/>
      <c r="K127" s="2616"/>
      <c r="L127" s="2615"/>
      <c r="M127" s="2616"/>
      <c r="N127" s="2615"/>
      <c r="O127" s="2617"/>
      <c r="P127" s="2618"/>
      <c r="Q127" s="2616"/>
      <c r="R127" s="3"/>
      <c r="CG127" s="40"/>
      <c r="CH127" s="40"/>
      <c r="CI127" s="40"/>
      <c r="CJ127" s="40"/>
    </row>
    <row r="128" spans="1:88" ht="16.350000000000001" customHeight="1" x14ac:dyDescent="0.2">
      <c r="A128" s="2871"/>
      <c r="B128" s="26" t="s">
        <v>182</v>
      </c>
      <c r="C128" s="398">
        <f t="shared" si="13"/>
        <v>0</v>
      </c>
      <c r="D128" s="399">
        <f t="shared" si="14"/>
        <v>0</v>
      </c>
      <c r="E128" s="377">
        <f t="shared" si="14"/>
        <v>0</v>
      </c>
      <c r="F128" s="2615"/>
      <c r="G128" s="2616"/>
      <c r="H128" s="2615"/>
      <c r="I128" s="2616"/>
      <c r="J128" s="2615"/>
      <c r="K128" s="2616"/>
      <c r="L128" s="2615"/>
      <c r="M128" s="2616"/>
      <c r="N128" s="2615"/>
      <c r="O128" s="2617"/>
      <c r="P128" s="2618"/>
      <c r="Q128" s="2616"/>
      <c r="R128" s="3"/>
      <c r="CG128" s="40"/>
      <c r="CH128" s="40"/>
      <c r="CI128" s="40"/>
      <c r="CJ128" s="40"/>
    </row>
    <row r="129" spans="1:88" ht="16.350000000000001" customHeight="1" x14ac:dyDescent="0.2">
      <c r="A129" s="2871"/>
      <c r="B129" s="41" t="s">
        <v>183</v>
      </c>
      <c r="C129" s="383">
        <f t="shared" si="13"/>
        <v>0</v>
      </c>
      <c r="D129" s="384">
        <f t="shared" si="14"/>
        <v>0</v>
      </c>
      <c r="E129" s="385">
        <f t="shared" si="14"/>
        <v>0</v>
      </c>
      <c r="F129" s="4108"/>
      <c r="G129" s="4109"/>
      <c r="H129" s="4108"/>
      <c r="I129" s="4109"/>
      <c r="J129" s="4108"/>
      <c r="K129" s="4109"/>
      <c r="L129" s="4108"/>
      <c r="M129" s="4109"/>
      <c r="N129" s="4108"/>
      <c r="O129" s="4110"/>
      <c r="P129" s="4111"/>
      <c r="Q129" s="4109"/>
      <c r="R129" s="3"/>
      <c r="CG129" s="40"/>
      <c r="CH129" s="40"/>
      <c r="CI129" s="40"/>
      <c r="CJ129" s="40"/>
    </row>
    <row r="130" spans="1:88" ht="16.350000000000001" customHeight="1" x14ac:dyDescent="0.2">
      <c r="A130" s="3093"/>
      <c r="B130" s="400" t="s">
        <v>109</v>
      </c>
      <c r="C130" s="401">
        <f t="shared" si="13"/>
        <v>0</v>
      </c>
      <c r="D130" s="402">
        <f t="shared" si="14"/>
        <v>0</v>
      </c>
      <c r="E130" s="403">
        <f t="shared" si="14"/>
        <v>0</v>
      </c>
      <c r="F130" s="4116"/>
      <c r="G130" s="4117"/>
      <c r="H130" s="4116"/>
      <c r="I130" s="4117"/>
      <c r="J130" s="4116"/>
      <c r="K130" s="4117"/>
      <c r="L130" s="4116"/>
      <c r="M130" s="4117"/>
      <c r="N130" s="4116"/>
      <c r="O130" s="4118"/>
      <c r="P130" s="4119"/>
      <c r="Q130" s="4117"/>
      <c r="R130" s="3"/>
      <c r="CG130" s="40"/>
      <c r="CH130" s="40"/>
      <c r="CI130" s="40"/>
      <c r="CJ130" s="40"/>
    </row>
    <row r="131" spans="1:88" ht="27" customHeight="1" x14ac:dyDescent="0.25">
      <c r="A131" s="9" t="s">
        <v>184</v>
      </c>
      <c r="B131" s="408"/>
      <c r="C131" s="408"/>
      <c r="D131" s="408"/>
      <c r="E131" s="408"/>
      <c r="F131" s="408"/>
      <c r="G131" s="408"/>
      <c r="H131" s="408"/>
      <c r="I131" s="408"/>
      <c r="J131" s="408"/>
      <c r="K131" s="408"/>
      <c r="L131" s="408"/>
      <c r="M131" s="408"/>
      <c r="N131" s="408"/>
      <c r="O131" s="408"/>
      <c r="P131" s="408"/>
      <c r="Q131" s="408"/>
      <c r="R131" s="408"/>
      <c r="S131" s="408"/>
      <c r="T131" s="408"/>
      <c r="U131" s="408"/>
      <c r="V131" s="408"/>
      <c r="W131" s="408"/>
      <c r="X131" s="408"/>
      <c r="Y131" s="408"/>
      <c r="Z131" s="408"/>
      <c r="AA131" s="408"/>
      <c r="AB131" s="408"/>
      <c r="AC131" s="408"/>
      <c r="AD131" s="408"/>
      <c r="AE131" s="408"/>
      <c r="AF131" s="408"/>
      <c r="AG131" s="408"/>
      <c r="AH131" s="408"/>
      <c r="AI131" s="408"/>
      <c r="AJ131" s="408"/>
      <c r="AK131" s="408"/>
      <c r="AL131" s="408"/>
      <c r="AM131" s="408"/>
      <c r="CG131" s="40"/>
      <c r="CH131" s="40"/>
      <c r="CI131" s="40"/>
      <c r="CJ131" s="40"/>
    </row>
    <row r="132" spans="1:88" ht="16.5" customHeight="1" x14ac:dyDescent="0.2">
      <c r="A132" s="3094" t="s">
        <v>49</v>
      </c>
      <c r="B132" s="3094" t="s">
        <v>185</v>
      </c>
      <c r="C132" s="3010" t="s">
        <v>29</v>
      </c>
      <c r="D132" s="3010" t="s">
        <v>30</v>
      </c>
      <c r="E132" s="3004" t="s">
        <v>31</v>
      </c>
      <c r="F132" s="4120" t="s">
        <v>186</v>
      </c>
      <c r="G132" s="4121"/>
      <c r="H132" s="4121"/>
      <c r="I132" s="4121"/>
      <c r="J132" s="4121"/>
      <c r="K132" s="4121"/>
      <c r="L132" s="4121"/>
      <c r="M132" s="4121"/>
      <c r="N132" s="4121"/>
      <c r="O132" s="4121"/>
      <c r="P132" s="4121"/>
      <c r="Q132" s="4121"/>
      <c r="R132" s="4121"/>
      <c r="S132" s="4121"/>
      <c r="T132" s="4121"/>
      <c r="U132" s="4121"/>
      <c r="V132" s="4121"/>
      <c r="W132" s="4121"/>
      <c r="X132" s="4121"/>
      <c r="Y132" s="4121"/>
      <c r="Z132" s="4121"/>
      <c r="AA132" s="4121"/>
      <c r="AB132" s="4121"/>
      <c r="AC132" s="4121"/>
      <c r="AD132" s="4121"/>
      <c r="AE132" s="4121"/>
      <c r="AF132" s="4121"/>
      <c r="AG132" s="4121"/>
      <c r="AH132" s="4121"/>
      <c r="AI132" s="4121"/>
      <c r="AJ132" s="4121"/>
      <c r="AK132" s="4121"/>
      <c r="AL132" s="4121"/>
      <c r="AM132" s="4122"/>
      <c r="AN132" s="3010" t="s">
        <v>7</v>
      </c>
      <c r="AO132" s="3004" t="s">
        <v>8</v>
      </c>
      <c r="CG132" s="40"/>
      <c r="CH132" s="40"/>
      <c r="CI132" s="40"/>
      <c r="CJ132" s="40"/>
    </row>
    <row r="133" spans="1:88" ht="15" customHeight="1" x14ac:dyDescent="0.2">
      <c r="A133" s="2901"/>
      <c r="B133" s="2901"/>
      <c r="C133" s="2904"/>
      <c r="D133" s="2904"/>
      <c r="E133" s="2883"/>
      <c r="F133" s="4098" t="s">
        <v>187</v>
      </c>
      <c r="G133" s="4123"/>
      <c r="H133" s="4098" t="s">
        <v>188</v>
      </c>
      <c r="I133" s="4123"/>
      <c r="J133" s="4098" t="s">
        <v>189</v>
      </c>
      <c r="K133" s="4123"/>
      <c r="L133" s="4098" t="s">
        <v>190</v>
      </c>
      <c r="M133" s="4123"/>
      <c r="N133" s="4098" t="s">
        <v>191</v>
      </c>
      <c r="O133" s="4123"/>
      <c r="P133" s="4098" t="s">
        <v>192</v>
      </c>
      <c r="Q133" s="4099"/>
      <c r="R133" s="4098" t="s">
        <v>193</v>
      </c>
      <c r="S133" s="4099"/>
      <c r="T133" s="4098" t="s">
        <v>194</v>
      </c>
      <c r="U133" s="4099"/>
      <c r="V133" s="4098" t="s">
        <v>195</v>
      </c>
      <c r="W133" s="4099"/>
      <c r="X133" s="4098" t="s">
        <v>196</v>
      </c>
      <c r="Y133" s="4099"/>
      <c r="Z133" s="4098" t="s">
        <v>197</v>
      </c>
      <c r="AA133" s="4099"/>
      <c r="AB133" s="4098" t="s">
        <v>198</v>
      </c>
      <c r="AC133" s="4099"/>
      <c r="AD133" s="4098" t="s">
        <v>199</v>
      </c>
      <c r="AE133" s="4099"/>
      <c r="AF133" s="4098" t="s">
        <v>200</v>
      </c>
      <c r="AG133" s="4099"/>
      <c r="AH133" s="4098" t="s">
        <v>201</v>
      </c>
      <c r="AI133" s="4099"/>
      <c r="AJ133" s="4098" t="s">
        <v>202</v>
      </c>
      <c r="AK133" s="4099"/>
      <c r="AL133" s="4098" t="s">
        <v>203</v>
      </c>
      <c r="AM133" s="4124"/>
      <c r="AN133" s="2904"/>
      <c r="AO133" s="2883"/>
      <c r="CG133" s="40"/>
      <c r="CH133" s="40"/>
      <c r="CI133" s="40"/>
      <c r="CJ133" s="40"/>
    </row>
    <row r="134" spans="1:88" ht="15.75" customHeight="1" x14ac:dyDescent="0.2">
      <c r="A134" s="3190"/>
      <c r="B134" s="3190"/>
      <c r="C134" s="3192"/>
      <c r="D134" s="3192"/>
      <c r="E134" s="3180"/>
      <c r="F134" s="4125" t="s">
        <v>204</v>
      </c>
      <c r="G134" s="4126" t="s">
        <v>31</v>
      </c>
      <c r="H134" s="4125" t="s">
        <v>204</v>
      </c>
      <c r="I134" s="4126" t="s">
        <v>31</v>
      </c>
      <c r="J134" s="4125" t="s">
        <v>204</v>
      </c>
      <c r="K134" s="4126" t="s">
        <v>31</v>
      </c>
      <c r="L134" s="4125" t="s">
        <v>204</v>
      </c>
      <c r="M134" s="4126" t="s">
        <v>31</v>
      </c>
      <c r="N134" s="4125" t="s">
        <v>204</v>
      </c>
      <c r="O134" s="4126" t="s">
        <v>31</v>
      </c>
      <c r="P134" s="4125" t="s">
        <v>204</v>
      </c>
      <c r="Q134" s="4126" t="s">
        <v>31</v>
      </c>
      <c r="R134" s="4125" t="s">
        <v>204</v>
      </c>
      <c r="S134" s="4126" t="s">
        <v>31</v>
      </c>
      <c r="T134" s="4125" t="s">
        <v>204</v>
      </c>
      <c r="U134" s="4126" t="s">
        <v>31</v>
      </c>
      <c r="V134" s="4125" t="s">
        <v>204</v>
      </c>
      <c r="W134" s="4126" t="s">
        <v>31</v>
      </c>
      <c r="X134" s="4125" t="s">
        <v>204</v>
      </c>
      <c r="Y134" s="4126" t="s">
        <v>31</v>
      </c>
      <c r="Z134" s="4125" t="s">
        <v>204</v>
      </c>
      <c r="AA134" s="4126" t="s">
        <v>31</v>
      </c>
      <c r="AB134" s="4125" t="s">
        <v>204</v>
      </c>
      <c r="AC134" s="4126" t="s">
        <v>31</v>
      </c>
      <c r="AD134" s="4125" t="s">
        <v>204</v>
      </c>
      <c r="AE134" s="4126" t="s">
        <v>31</v>
      </c>
      <c r="AF134" s="4125" t="s">
        <v>204</v>
      </c>
      <c r="AG134" s="4126" t="s">
        <v>31</v>
      </c>
      <c r="AH134" s="4125" t="s">
        <v>204</v>
      </c>
      <c r="AI134" s="4126" t="s">
        <v>31</v>
      </c>
      <c r="AJ134" s="4125" t="s">
        <v>204</v>
      </c>
      <c r="AK134" s="4126" t="s">
        <v>31</v>
      </c>
      <c r="AL134" s="4125" t="s">
        <v>204</v>
      </c>
      <c r="AM134" s="4127" t="s">
        <v>31</v>
      </c>
      <c r="AN134" s="3192"/>
      <c r="AO134" s="3180"/>
      <c r="CG134" s="40"/>
      <c r="CH134" s="40"/>
      <c r="CI134" s="40"/>
      <c r="CJ134" s="40"/>
    </row>
    <row r="135" spans="1:88" x14ac:dyDescent="0.2">
      <c r="A135" s="4104" t="s">
        <v>72</v>
      </c>
      <c r="B135" s="4128" t="s">
        <v>205</v>
      </c>
      <c r="C135" s="4106">
        <f>SUM(D135:E135)</f>
        <v>0</v>
      </c>
      <c r="D135" s="4107">
        <f>+F135+H135+J135+L135+N135+P135+R135+T135+V135+X135+Z135+AB135+AD135+AF135+AH135+AJ135+AL135</f>
        <v>0</v>
      </c>
      <c r="E135" s="4129">
        <f>+G135+I135+K135+M135+O135+Q135+S135+U135+W135+Y135+AA135+AC135+AE135+AG135+AI135+AK135+AM135</f>
        <v>0</v>
      </c>
      <c r="F135" s="4130"/>
      <c r="G135" s="4131"/>
      <c r="H135" s="4130"/>
      <c r="I135" s="4131"/>
      <c r="J135" s="4130"/>
      <c r="K135" s="4131"/>
      <c r="L135" s="4130"/>
      <c r="M135" s="4131"/>
      <c r="N135" s="4130"/>
      <c r="O135" s="4131"/>
      <c r="P135" s="4130"/>
      <c r="Q135" s="4131"/>
      <c r="R135" s="4130"/>
      <c r="S135" s="4131"/>
      <c r="T135" s="4130"/>
      <c r="U135" s="4131"/>
      <c r="V135" s="4130"/>
      <c r="W135" s="4131"/>
      <c r="X135" s="4130"/>
      <c r="Y135" s="4131"/>
      <c r="Z135" s="4130"/>
      <c r="AA135" s="4131"/>
      <c r="AB135" s="4130"/>
      <c r="AC135" s="4131"/>
      <c r="AD135" s="4130"/>
      <c r="AE135" s="4131"/>
      <c r="AF135" s="4130"/>
      <c r="AG135" s="4131"/>
      <c r="AH135" s="4130"/>
      <c r="AI135" s="4131"/>
      <c r="AJ135" s="4130"/>
      <c r="AK135" s="4131"/>
      <c r="AL135" s="4130"/>
      <c r="AM135" s="4132"/>
      <c r="AN135" s="4133"/>
      <c r="AO135" s="4131"/>
      <c r="AP135" s="3"/>
      <c r="CG135" s="5">
        <v>0</v>
      </c>
      <c r="CH135" s="5">
        <v>0</v>
      </c>
      <c r="CI135" s="5">
        <v>0</v>
      </c>
      <c r="CJ135" s="5">
        <v>0</v>
      </c>
    </row>
    <row r="136" spans="1:88" x14ac:dyDescent="0.2">
      <c r="A136" s="2871"/>
      <c r="B136" s="109" t="s">
        <v>206</v>
      </c>
      <c r="C136" s="383">
        <f>SUM(D136:E136)</f>
        <v>0</v>
      </c>
      <c r="D136" s="384">
        <f t="shared" ref="D136:E148" si="15">+F136+H136+J136+L136+N136+P136+R136+T136+V136+X136+Z136+AB136+AD136+AF136+AH136+AJ136+AL136</f>
        <v>0</v>
      </c>
      <c r="E136" s="358">
        <f t="shared" si="15"/>
        <v>0</v>
      </c>
      <c r="F136" s="65"/>
      <c r="G136" s="190"/>
      <c r="H136" s="65"/>
      <c r="I136" s="190"/>
      <c r="J136" s="65"/>
      <c r="K136" s="190"/>
      <c r="L136" s="65"/>
      <c r="M136" s="190"/>
      <c r="N136" s="65"/>
      <c r="O136" s="190"/>
      <c r="P136" s="65"/>
      <c r="Q136" s="190"/>
      <c r="R136" s="65"/>
      <c r="S136" s="190"/>
      <c r="T136" s="65"/>
      <c r="U136" s="190"/>
      <c r="V136" s="65"/>
      <c r="W136" s="190"/>
      <c r="X136" s="65"/>
      <c r="Y136" s="190"/>
      <c r="Z136" s="65"/>
      <c r="AA136" s="190"/>
      <c r="AB136" s="65"/>
      <c r="AC136" s="190"/>
      <c r="AD136" s="65"/>
      <c r="AE136" s="190"/>
      <c r="AF136" s="65"/>
      <c r="AG136" s="190"/>
      <c r="AH136" s="65"/>
      <c r="AI136" s="190"/>
      <c r="AJ136" s="65"/>
      <c r="AK136" s="190"/>
      <c r="AL136" s="65"/>
      <c r="AM136" s="414"/>
      <c r="AN136" s="362"/>
      <c r="AO136" s="190"/>
      <c r="AP136" s="3"/>
    </row>
    <row r="137" spans="1:88" x14ac:dyDescent="0.2">
      <c r="A137" s="2871"/>
      <c r="B137" s="109" t="s">
        <v>207</v>
      </c>
      <c r="C137" s="383">
        <f t="shared" ref="C137:C148" si="16">SUM(D137:E137)</f>
        <v>0</v>
      </c>
      <c r="D137" s="384">
        <f t="shared" si="15"/>
        <v>0</v>
      </c>
      <c r="E137" s="358">
        <f t="shared" si="15"/>
        <v>0</v>
      </c>
      <c r="F137" s="45"/>
      <c r="G137" s="46"/>
      <c r="H137" s="45"/>
      <c r="I137" s="46"/>
      <c r="J137" s="45"/>
      <c r="K137" s="46"/>
      <c r="L137" s="45"/>
      <c r="M137" s="46"/>
      <c r="N137" s="45"/>
      <c r="O137" s="46"/>
      <c r="P137" s="45"/>
      <c r="Q137" s="46"/>
      <c r="R137" s="45"/>
      <c r="S137" s="46"/>
      <c r="T137" s="45"/>
      <c r="U137" s="46"/>
      <c r="V137" s="45"/>
      <c r="W137" s="46"/>
      <c r="X137" s="45"/>
      <c r="Y137" s="46"/>
      <c r="Z137" s="45"/>
      <c r="AA137" s="46"/>
      <c r="AB137" s="45"/>
      <c r="AC137" s="46"/>
      <c r="AD137" s="45"/>
      <c r="AE137" s="46"/>
      <c r="AF137" s="45"/>
      <c r="AG137" s="46"/>
      <c r="AH137" s="45"/>
      <c r="AI137" s="46"/>
      <c r="AJ137" s="45"/>
      <c r="AK137" s="46"/>
      <c r="AL137" s="45"/>
      <c r="AM137" s="415"/>
      <c r="AN137" s="110"/>
      <c r="AO137" s="46"/>
      <c r="AP137" s="3"/>
    </row>
    <row r="138" spans="1:88" x14ac:dyDescent="0.2">
      <c r="A138" s="2871"/>
      <c r="B138" s="109" t="s">
        <v>208</v>
      </c>
      <c r="C138" s="383">
        <f t="shared" si="16"/>
        <v>0</v>
      </c>
      <c r="D138" s="384">
        <f t="shared" si="15"/>
        <v>0</v>
      </c>
      <c r="E138" s="358">
        <f t="shared" si="15"/>
        <v>0</v>
      </c>
      <c r="F138" s="45"/>
      <c r="G138" s="46"/>
      <c r="H138" s="45"/>
      <c r="I138" s="46"/>
      <c r="J138" s="45"/>
      <c r="K138" s="46"/>
      <c r="L138" s="45"/>
      <c r="M138" s="46"/>
      <c r="N138" s="45"/>
      <c r="O138" s="46"/>
      <c r="P138" s="45"/>
      <c r="Q138" s="46"/>
      <c r="R138" s="45"/>
      <c r="S138" s="46"/>
      <c r="T138" s="45"/>
      <c r="U138" s="46"/>
      <c r="V138" s="45"/>
      <c r="W138" s="46"/>
      <c r="X138" s="45"/>
      <c r="Y138" s="46"/>
      <c r="Z138" s="45"/>
      <c r="AA138" s="46"/>
      <c r="AB138" s="45"/>
      <c r="AC138" s="46"/>
      <c r="AD138" s="45"/>
      <c r="AE138" s="46"/>
      <c r="AF138" s="45"/>
      <c r="AG138" s="46"/>
      <c r="AH138" s="45"/>
      <c r="AI138" s="46"/>
      <c r="AJ138" s="45"/>
      <c r="AK138" s="46"/>
      <c r="AL138" s="45"/>
      <c r="AM138" s="415"/>
      <c r="AN138" s="110"/>
      <c r="AO138" s="46"/>
      <c r="AP138" s="3"/>
    </row>
    <row r="139" spans="1:88" x14ac:dyDescent="0.2">
      <c r="A139" s="2871"/>
      <c r="B139" s="416" t="s">
        <v>209</v>
      </c>
      <c r="C139" s="383">
        <f t="shared" si="16"/>
        <v>0</v>
      </c>
      <c r="D139" s="384">
        <f t="shared" si="15"/>
        <v>0</v>
      </c>
      <c r="E139" s="358">
        <f t="shared" si="15"/>
        <v>0</v>
      </c>
      <c r="F139" s="45"/>
      <c r="G139" s="46"/>
      <c r="H139" s="45"/>
      <c r="I139" s="46"/>
      <c r="J139" s="45"/>
      <c r="K139" s="46"/>
      <c r="L139" s="45"/>
      <c r="M139" s="46"/>
      <c r="N139" s="45"/>
      <c r="O139" s="46"/>
      <c r="P139" s="45"/>
      <c r="Q139" s="46"/>
      <c r="R139" s="45"/>
      <c r="S139" s="46"/>
      <c r="T139" s="45"/>
      <c r="U139" s="46"/>
      <c r="V139" s="45"/>
      <c r="W139" s="46"/>
      <c r="X139" s="45"/>
      <c r="Y139" s="46"/>
      <c r="Z139" s="45"/>
      <c r="AA139" s="46"/>
      <c r="AB139" s="45"/>
      <c r="AC139" s="46"/>
      <c r="AD139" s="45"/>
      <c r="AE139" s="46"/>
      <c r="AF139" s="45"/>
      <c r="AG139" s="46"/>
      <c r="AH139" s="45"/>
      <c r="AI139" s="46"/>
      <c r="AJ139" s="45"/>
      <c r="AK139" s="46"/>
      <c r="AL139" s="45"/>
      <c r="AM139" s="415"/>
      <c r="AN139" s="110"/>
      <c r="AO139" s="46"/>
      <c r="AP139" s="3"/>
    </row>
    <row r="140" spans="1:88" x14ac:dyDescent="0.2">
      <c r="A140" s="2871"/>
      <c r="B140" s="109" t="s">
        <v>210</v>
      </c>
      <c r="C140" s="383">
        <f t="shared" si="16"/>
        <v>0</v>
      </c>
      <c r="D140" s="384">
        <f t="shared" si="15"/>
        <v>0</v>
      </c>
      <c r="E140" s="358">
        <f t="shared" si="15"/>
        <v>0</v>
      </c>
      <c r="F140" s="79"/>
      <c r="G140" s="73"/>
      <c r="H140" s="79"/>
      <c r="I140" s="73"/>
      <c r="J140" s="79"/>
      <c r="K140" s="73"/>
      <c r="L140" s="79"/>
      <c r="M140" s="73"/>
      <c r="N140" s="79"/>
      <c r="O140" s="73"/>
      <c r="P140" s="79"/>
      <c r="Q140" s="73"/>
      <c r="R140" s="79"/>
      <c r="S140" s="73"/>
      <c r="T140" s="79"/>
      <c r="U140" s="73"/>
      <c r="V140" s="79"/>
      <c r="W140" s="73"/>
      <c r="X140" s="79"/>
      <c r="Y140" s="73"/>
      <c r="Z140" s="79"/>
      <c r="AA140" s="73"/>
      <c r="AB140" s="79"/>
      <c r="AC140" s="73"/>
      <c r="AD140" s="79"/>
      <c r="AE140" s="73"/>
      <c r="AF140" s="79"/>
      <c r="AG140" s="73"/>
      <c r="AH140" s="79"/>
      <c r="AI140" s="73"/>
      <c r="AJ140" s="79"/>
      <c r="AK140" s="73"/>
      <c r="AL140" s="79"/>
      <c r="AM140" s="417"/>
      <c r="AN140" s="418"/>
      <c r="AO140" s="73"/>
      <c r="AP140" s="3"/>
    </row>
    <row r="141" spans="1:88" x14ac:dyDescent="0.2">
      <c r="A141" s="2871"/>
      <c r="B141" s="109" t="s">
        <v>211</v>
      </c>
      <c r="C141" s="383">
        <f t="shared" si="16"/>
        <v>0</v>
      </c>
      <c r="D141" s="384">
        <f t="shared" si="15"/>
        <v>0</v>
      </c>
      <c r="E141" s="358">
        <f t="shared" si="15"/>
        <v>0</v>
      </c>
      <c r="F141" s="79"/>
      <c r="G141" s="73"/>
      <c r="H141" s="79"/>
      <c r="I141" s="73"/>
      <c r="J141" s="79"/>
      <c r="K141" s="73"/>
      <c r="L141" s="79"/>
      <c r="M141" s="73"/>
      <c r="N141" s="79"/>
      <c r="O141" s="73"/>
      <c r="P141" s="79"/>
      <c r="Q141" s="73"/>
      <c r="R141" s="79"/>
      <c r="S141" s="73"/>
      <c r="T141" s="79"/>
      <c r="U141" s="73"/>
      <c r="V141" s="79"/>
      <c r="W141" s="73"/>
      <c r="X141" s="79"/>
      <c r="Y141" s="73"/>
      <c r="Z141" s="79"/>
      <c r="AA141" s="73"/>
      <c r="AB141" s="79"/>
      <c r="AC141" s="73"/>
      <c r="AD141" s="79"/>
      <c r="AE141" s="73"/>
      <c r="AF141" s="79"/>
      <c r="AG141" s="73"/>
      <c r="AH141" s="79"/>
      <c r="AI141" s="73"/>
      <c r="AJ141" s="79"/>
      <c r="AK141" s="73"/>
      <c r="AL141" s="79"/>
      <c r="AM141" s="417"/>
      <c r="AN141" s="418"/>
      <c r="AO141" s="73"/>
      <c r="AP141" s="3"/>
    </row>
    <row r="142" spans="1:88" x14ac:dyDescent="0.2">
      <c r="A142" s="4134"/>
      <c r="B142" s="230" t="s">
        <v>212</v>
      </c>
      <c r="C142" s="401">
        <f t="shared" si="16"/>
        <v>0</v>
      </c>
      <c r="D142" s="402">
        <f t="shared" si="15"/>
        <v>0</v>
      </c>
      <c r="E142" s="419">
        <f t="shared" si="15"/>
        <v>0</v>
      </c>
      <c r="F142" s="88"/>
      <c r="G142" s="89"/>
      <c r="H142" s="88"/>
      <c r="I142" s="89"/>
      <c r="J142" s="88"/>
      <c r="K142" s="89"/>
      <c r="L142" s="88"/>
      <c r="M142" s="89"/>
      <c r="N142" s="88"/>
      <c r="O142" s="89"/>
      <c r="P142" s="88"/>
      <c r="Q142" s="89"/>
      <c r="R142" s="88"/>
      <c r="S142" s="89"/>
      <c r="T142" s="88"/>
      <c r="U142" s="89"/>
      <c r="V142" s="88"/>
      <c r="W142" s="89"/>
      <c r="X142" s="88"/>
      <c r="Y142" s="89"/>
      <c r="Z142" s="88"/>
      <c r="AA142" s="89"/>
      <c r="AB142" s="88"/>
      <c r="AC142" s="89"/>
      <c r="AD142" s="88"/>
      <c r="AE142" s="89"/>
      <c r="AF142" s="88"/>
      <c r="AG142" s="89"/>
      <c r="AH142" s="88"/>
      <c r="AI142" s="89"/>
      <c r="AJ142" s="88"/>
      <c r="AK142" s="89"/>
      <c r="AL142" s="88"/>
      <c r="AM142" s="420"/>
      <c r="AN142" s="126"/>
      <c r="AO142" s="89"/>
      <c r="AP142" s="3"/>
    </row>
    <row r="143" spans="1:88" x14ac:dyDescent="0.2">
      <c r="A143" s="4135" t="s">
        <v>183</v>
      </c>
      <c r="B143" s="4136" t="s">
        <v>213</v>
      </c>
      <c r="C143" s="4137">
        <f t="shared" si="16"/>
        <v>2</v>
      </c>
      <c r="D143" s="4138">
        <f t="shared" si="15"/>
        <v>1</v>
      </c>
      <c r="E143" s="4139">
        <f t="shared" si="15"/>
        <v>1</v>
      </c>
      <c r="F143" s="4140"/>
      <c r="G143" s="4141"/>
      <c r="H143" s="4140"/>
      <c r="I143" s="4141"/>
      <c r="J143" s="4140"/>
      <c r="K143" s="4141"/>
      <c r="L143" s="4140"/>
      <c r="M143" s="4141"/>
      <c r="N143" s="4140">
        <v>1</v>
      </c>
      <c r="O143" s="4141"/>
      <c r="P143" s="4140"/>
      <c r="Q143" s="4141"/>
      <c r="R143" s="4140"/>
      <c r="S143" s="4141"/>
      <c r="T143" s="4140"/>
      <c r="U143" s="4141"/>
      <c r="V143" s="4140"/>
      <c r="W143" s="4141"/>
      <c r="X143" s="4140"/>
      <c r="Y143" s="4141"/>
      <c r="Z143" s="4140"/>
      <c r="AA143" s="4141"/>
      <c r="AB143" s="4140"/>
      <c r="AC143" s="4141"/>
      <c r="AD143" s="4140"/>
      <c r="AE143" s="4141"/>
      <c r="AF143" s="4140"/>
      <c r="AG143" s="4141">
        <v>1</v>
      </c>
      <c r="AH143" s="4140"/>
      <c r="AI143" s="4141"/>
      <c r="AJ143" s="4140"/>
      <c r="AK143" s="4141"/>
      <c r="AL143" s="4140"/>
      <c r="AM143" s="4142"/>
      <c r="AN143" s="4143">
        <v>0</v>
      </c>
      <c r="AO143" s="4141">
        <v>0</v>
      </c>
      <c r="AP143" s="3"/>
      <c r="CG143" s="5">
        <v>0</v>
      </c>
      <c r="CH143" s="5">
        <v>0</v>
      </c>
      <c r="CI143" s="5">
        <v>0</v>
      </c>
      <c r="CJ143" s="5">
        <v>0</v>
      </c>
    </row>
    <row r="144" spans="1:88" x14ac:dyDescent="0.2">
      <c r="A144" s="2871"/>
      <c r="B144" s="109" t="s">
        <v>207</v>
      </c>
      <c r="C144" s="383">
        <f t="shared" si="16"/>
        <v>4</v>
      </c>
      <c r="D144" s="384">
        <f t="shared" si="15"/>
        <v>2</v>
      </c>
      <c r="E144" s="358">
        <f>+G144+I144+K144+M144+O144+Q144+S144+U144+W144+Y144+AA144+AC144+AE144+AG144+AI144+AK144+AM144</f>
        <v>2</v>
      </c>
      <c r="F144" s="45"/>
      <c r="G144" s="46"/>
      <c r="H144" s="45"/>
      <c r="I144" s="46"/>
      <c r="J144" s="45"/>
      <c r="K144" s="46"/>
      <c r="L144" s="45"/>
      <c r="M144" s="46"/>
      <c r="N144" s="45"/>
      <c r="O144" s="46"/>
      <c r="P144" s="45"/>
      <c r="Q144" s="46"/>
      <c r="R144" s="45"/>
      <c r="S144" s="46"/>
      <c r="T144" s="45">
        <v>1</v>
      </c>
      <c r="U144" s="46"/>
      <c r="V144" s="45"/>
      <c r="W144" s="46">
        <v>1</v>
      </c>
      <c r="X144" s="45">
        <v>1</v>
      </c>
      <c r="Y144" s="46"/>
      <c r="Z144" s="45"/>
      <c r="AA144" s="46">
        <v>1</v>
      </c>
      <c r="AB144" s="45"/>
      <c r="AC144" s="46"/>
      <c r="AD144" s="45"/>
      <c r="AE144" s="46"/>
      <c r="AF144" s="45"/>
      <c r="AG144" s="46"/>
      <c r="AH144" s="45"/>
      <c r="AI144" s="46"/>
      <c r="AJ144" s="45"/>
      <c r="AK144" s="46"/>
      <c r="AL144" s="45"/>
      <c r="AM144" s="415"/>
      <c r="AN144" s="110">
        <v>0</v>
      </c>
      <c r="AO144" s="46">
        <v>0</v>
      </c>
      <c r="AP144" s="3"/>
      <c r="CG144" s="5">
        <v>0</v>
      </c>
      <c r="CH144" s="5">
        <v>0</v>
      </c>
      <c r="CI144" s="5">
        <v>0</v>
      </c>
      <c r="CJ144" s="5">
        <v>0</v>
      </c>
    </row>
    <row r="145" spans="1:88" x14ac:dyDescent="0.2">
      <c r="A145" s="2871"/>
      <c r="B145" s="109" t="s">
        <v>208</v>
      </c>
      <c r="C145" s="383">
        <f>SUM(D145:E145)</f>
        <v>14</v>
      </c>
      <c r="D145" s="384">
        <f t="shared" si="15"/>
        <v>7</v>
      </c>
      <c r="E145" s="358">
        <f t="shared" si="15"/>
        <v>7</v>
      </c>
      <c r="F145" s="45"/>
      <c r="G145" s="46"/>
      <c r="H145" s="45">
        <v>1</v>
      </c>
      <c r="I145" s="46">
        <v>1</v>
      </c>
      <c r="J145" s="45">
        <v>2</v>
      </c>
      <c r="K145" s="46"/>
      <c r="L145" s="45"/>
      <c r="M145" s="46"/>
      <c r="N145" s="45"/>
      <c r="O145" s="46"/>
      <c r="P145" s="45"/>
      <c r="Q145" s="46">
        <v>1</v>
      </c>
      <c r="R145" s="45"/>
      <c r="S145" s="46">
        <v>3</v>
      </c>
      <c r="T145" s="45"/>
      <c r="U145" s="46">
        <v>1</v>
      </c>
      <c r="V145" s="45"/>
      <c r="W145" s="46"/>
      <c r="X145" s="45">
        <v>1</v>
      </c>
      <c r="Y145" s="46"/>
      <c r="Z145" s="45"/>
      <c r="AA145" s="46"/>
      <c r="AB145" s="45">
        <v>1</v>
      </c>
      <c r="AC145" s="46"/>
      <c r="AD145" s="45">
        <v>1</v>
      </c>
      <c r="AE145" s="46"/>
      <c r="AF145" s="45">
        <v>1</v>
      </c>
      <c r="AG145" s="46"/>
      <c r="AH145" s="45"/>
      <c r="AI145" s="46"/>
      <c r="AJ145" s="45"/>
      <c r="AK145" s="46">
        <v>1</v>
      </c>
      <c r="AL145" s="45"/>
      <c r="AM145" s="415"/>
      <c r="AN145" s="110">
        <v>0</v>
      </c>
      <c r="AO145" s="46">
        <v>1</v>
      </c>
      <c r="AP145" s="3"/>
      <c r="CG145" s="5">
        <v>0</v>
      </c>
      <c r="CH145" s="5">
        <v>0</v>
      </c>
      <c r="CI145" s="5">
        <v>0</v>
      </c>
      <c r="CJ145" s="5">
        <v>0</v>
      </c>
    </row>
    <row r="146" spans="1:88" x14ac:dyDescent="0.2">
      <c r="A146" s="2871"/>
      <c r="B146" s="416" t="s">
        <v>209</v>
      </c>
      <c r="C146" s="383">
        <f t="shared" si="16"/>
        <v>0</v>
      </c>
      <c r="D146" s="384">
        <f>+F146+H146+J146+L146+N146+P146+R146+T146+V146+X146+Z146+AB146+AD146+AF146+AH146+AJ146+AL146</f>
        <v>0</v>
      </c>
      <c r="E146" s="358">
        <f t="shared" si="15"/>
        <v>0</v>
      </c>
      <c r="F146" s="45"/>
      <c r="G146" s="46"/>
      <c r="H146" s="45"/>
      <c r="I146" s="46"/>
      <c r="J146" s="45"/>
      <c r="K146" s="46"/>
      <c r="L146" s="45"/>
      <c r="M146" s="46"/>
      <c r="N146" s="45"/>
      <c r="O146" s="46"/>
      <c r="P146" s="45"/>
      <c r="Q146" s="46"/>
      <c r="R146" s="45"/>
      <c r="S146" s="46"/>
      <c r="T146" s="45"/>
      <c r="U146" s="46"/>
      <c r="V146" s="45"/>
      <c r="W146" s="46"/>
      <c r="X146" s="45"/>
      <c r="Y146" s="46"/>
      <c r="Z146" s="45"/>
      <c r="AA146" s="46"/>
      <c r="AB146" s="45"/>
      <c r="AC146" s="46"/>
      <c r="AD146" s="45"/>
      <c r="AE146" s="46"/>
      <c r="AF146" s="45"/>
      <c r="AG146" s="46"/>
      <c r="AH146" s="45"/>
      <c r="AI146" s="46"/>
      <c r="AJ146" s="45"/>
      <c r="AK146" s="46"/>
      <c r="AL146" s="45"/>
      <c r="AM146" s="415"/>
      <c r="AN146" s="110">
        <v>0</v>
      </c>
      <c r="AO146" s="46">
        <v>0</v>
      </c>
      <c r="AP146" s="3"/>
      <c r="CG146" s="5">
        <v>0</v>
      </c>
      <c r="CH146" s="5">
        <v>0</v>
      </c>
      <c r="CI146" s="5">
        <v>0</v>
      </c>
      <c r="CJ146" s="5">
        <v>0</v>
      </c>
    </row>
    <row r="147" spans="1:88" x14ac:dyDescent="0.2">
      <c r="A147" s="2871"/>
      <c r="B147" s="109" t="s">
        <v>210</v>
      </c>
      <c r="C147" s="421">
        <f t="shared" si="16"/>
        <v>0</v>
      </c>
      <c r="D147" s="422">
        <f t="shared" si="15"/>
        <v>0</v>
      </c>
      <c r="E147" s="423">
        <f t="shared" si="15"/>
        <v>0</v>
      </c>
      <c r="F147" s="79"/>
      <c r="G147" s="73"/>
      <c r="H147" s="79"/>
      <c r="I147" s="73"/>
      <c r="J147" s="79"/>
      <c r="K147" s="73"/>
      <c r="L147" s="79"/>
      <c r="M147" s="73"/>
      <c r="N147" s="79"/>
      <c r="O147" s="73"/>
      <c r="P147" s="79"/>
      <c r="Q147" s="73"/>
      <c r="R147" s="79"/>
      <c r="S147" s="73"/>
      <c r="T147" s="79"/>
      <c r="U147" s="73"/>
      <c r="V147" s="79"/>
      <c r="W147" s="73"/>
      <c r="X147" s="79"/>
      <c r="Y147" s="73"/>
      <c r="Z147" s="79"/>
      <c r="AA147" s="73"/>
      <c r="AB147" s="79"/>
      <c r="AC147" s="73"/>
      <c r="AD147" s="79"/>
      <c r="AE147" s="73"/>
      <c r="AF147" s="79"/>
      <c r="AG147" s="73"/>
      <c r="AH147" s="79"/>
      <c r="AI147" s="73"/>
      <c r="AJ147" s="79"/>
      <c r="AK147" s="73"/>
      <c r="AL147" s="79"/>
      <c r="AM147" s="417"/>
      <c r="AN147" s="418">
        <v>0</v>
      </c>
      <c r="AO147" s="73">
        <v>0</v>
      </c>
      <c r="AP147" s="3"/>
      <c r="CG147" s="5">
        <v>0</v>
      </c>
      <c r="CH147" s="5">
        <v>0</v>
      </c>
      <c r="CI147" s="5">
        <v>0</v>
      </c>
      <c r="CJ147" s="5">
        <v>0</v>
      </c>
    </row>
    <row r="148" spans="1:88" x14ac:dyDescent="0.2">
      <c r="A148" s="4134"/>
      <c r="B148" s="230" t="s">
        <v>212</v>
      </c>
      <c r="C148" s="401">
        <f t="shared" si="16"/>
        <v>0</v>
      </c>
      <c r="D148" s="402">
        <f t="shared" si="15"/>
        <v>0</v>
      </c>
      <c r="E148" s="419">
        <f t="shared" si="15"/>
        <v>0</v>
      </c>
      <c r="F148" s="88"/>
      <c r="G148" s="89"/>
      <c r="H148" s="88"/>
      <c r="I148" s="89"/>
      <c r="J148" s="88"/>
      <c r="K148" s="89"/>
      <c r="L148" s="88"/>
      <c r="M148" s="89"/>
      <c r="N148" s="88"/>
      <c r="O148" s="89"/>
      <c r="P148" s="88"/>
      <c r="Q148" s="89"/>
      <c r="R148" s="88"/>
      <c r="S148" s="89"/>
      <c r="T148" s="88"/>
      <c r="U148" s="89"/>
      <c r="V148" s="88"/>
      <c r="W148" s="89"/>
      <c r="X148" s="88"/>
      <c r="Y148" s="89"/>
      <c r="Z148" s="88"/>
      <c r="AA148" s="89"/>
      <c r="AB148" s="88"/>
      <c r="AC148" s="89"/>
      <c r="AD148" s="88"/>
      <c r="AE148" s="89"/>
      <c r="AF148" s="88"/>
      <c r="AG148" s="89"/>
      <c r="AH148" s="88"/>
      <c r="AI148" s="89"/>
      <c r="AJ148" s="88"/>
      <c r="AK148" s="89"/>
      <c r="AL148" s="88"/>
      <c r="AM148" s="420"/>
      <c r="AN148" s="126">
        <v>0</v>
      </c>
      <c r="AO148" s="89">
        <v>0</v>
      </c>
      <c r="AP148" s="3"/>
      <c r="CG148" s="5">
        <v>0</v>
      </c>
      <c r="CH148" s="5">
        <v>0</v>
      </c>
      <c r="CI148" s="5">
        <v>0</v>
      </c>
      <c r="CJ148" s="5">
        <v>0</v>
      </c>
    </row>
    <row r="149" spans="1:88" ht="21.75" customHeight="1" x14ac:dyDescent="0.25">
      <c r="A149" s="9" t="s">
        <v>214</v>
      </c>
      <c r="B149" s="424"/>
      <c r="C149" s="424"/>
      <c r="D149" s="424"/>
      <c r="E149" s="424"/>
      <c r="F149" s="424"/>
      <c r="G149" s="424"/>
      <c r="H149" s="424"/>
      <c r="I149" s="424"/>
      <c r="J149" s="424"/>
      <c r="K149" s="424"/>
      <c r="L149" s="424"/>
      <c r="M149" s="424"/>
      <c r="N149" s="424"/>
      <c r="O149" s="424"/>
      <c r="P149" s="408"/>
    </row>
    <row r="150" spans="1:88" ht="17.25" customHeight="1" x14ac:dyDescent="0.2">
      <c r="A150" s="4135" t="s">
        <v>215</v>
      </c>
      <c r="B150" s="4144" t="s">
        <v>32</v>
      </c>
      <c r="C150" s="4145" t="s">
        <v>186</v>
      </c>
      <c r="D150" s="4146"/>
      <c r="E150" s="4146"/>
      <c r="F150" s="4146"/>
      <c r="G150" s="4146"/>
      <c r="H150" s="4146"/>
      <c r="I150" s="4146"/>
      <c r="J150" s="4146"/>
      <c r="K150" s="4146"/>
      <c r="L150" s="4146"/>
      <c r="M150" s="4146"/>
      <c r="N150" s="4146"/>
      <c r="O150" s="4146"/>
      <c r="P150" s="4146"/>
      <c r="Q150" s="4146"/>
      <c r="R150" s="4146"/>
      <c r="S150" s="4147"/>
      <c r="T150" s="4148" t="s">
        <v>7</v>
      </c>
      <c r="U150" s="4149" t="s">
        <v>8</v>
      </c>
      <c r="BX150" s="2"/>
      <c r="BY150" s="2"/>
      <c r="BZ150" s="2"/>
    </row>
    <row r="151" spans="1:88" ht="24" customHeight="1" x14ac:dyDescent="0.2">
      <c r="A151" s="4134"/>
      <c r="B151" s="4150"/>
      <c r="C151" s="4151" t="s">
        <v>216</v>
      </c>
      <c r="D151" s="4152" t="s">
        <v>217</v>
      </c>
      <c r="E151" s="4152" t="s">
        <v>218</v>
      </c>
      <c r="F151" s="4152" t="s">
        <v>69</v>
      </c>
      <c r="G151" s="4152" t="s">
        <v>219</v>
      </c>
      <c r="H151" s="4152" t="s">
        <v>220</v>
      </c>
      <c r="I151" s="4152" t="s">
        <v>221</v>
      </c>
      <c r="J151" s="4152" t="s">
        <v>222</v>
      </c>
      <c r="K151" s="4152" t="s">
        <v>223</v>
      </c>
      <c r="L151" s="4152" t="s">
        <v>224</v>
      </c>
      <c r="M151" s="4152" t="s">
        <v>225</v>
      </c>
      <c r="N151" s="4152" t="s">
        <v>226</v>
      </c>
      <c r="O151" s="4152" t="s">
        <v>227</v>
      </c>
      <c r="P151" s="4152" t="s">
        <v>228</v>
      </c>
      <c r="Q151" s="4152" t="s">
        <v>229</v>
      </c>
      <c r="R151" s="4152" t="s">
        <v>230</v>
      </c>
      <c r="S151" s="4153" t="s">
        <v>231</v>
      </c>
      <c r="T151" s="4148"/>
      <c r="U151" s="4149"/>
      <c r="BX151" s="2"/>
      <c r="BY151" s="2"/>
      <c r="BZ151" s="2"/>
    </row>
    <row r="152" spans="1:88" ht="29.25" customHeight="1" x14ac:dyDescent="0.2">
      <c r="A152" s="1995" t="s">
        <v>232</v>
      </c>
      <c r="B152" s="4154">
        <f>SUM(C152:S152)</f>
        <v>102</v>
      </c>
      <c r="C152" s="88">
        <v>0</v>
      </c>
      <c r="D152" s="145">
        <v>0</v>
      </c>
      <c r="E152" s="145">
        <v>0</v>
      </c>
      <c r="F152" s="145">
        <v>6</v>
      </c>
      <c r="G152" s="145">
        <v>11</v>
      </c>
      <c r="H152" s="145">
        <v>3</v>
      </c>
      <c r="I152" s="145">
        <v>4</v>
      </c>
      <c r="J152" s="145">
        <v>4</v>
      </c>
      <c r="K152" s="145">
        <v>3</v>
      </c>
      <c r="L152" s="145">
        <v>2</v>
      </c>
      <c r="M152" s="145">
        <v>3</v>
      </c>
      <c r="N152" s="145">
        <v>7</v>
      </c>
      <c r="O152" s="145">
        <v>7</v>
      </c>
      <c r="P152" s="145">
        <v>9</v>
      </c>
      <c r="Q152" s="145">
        <v>15</v>
      </c>
      <c r="R152" s="145">
        <v>9</v>
      </c>
      <c r="S152" s="420">
        <v>19</v>
      </c>
      <c r="T152" s="126">
        <v>1</v>
      </c>
      <c r="U152" s="167">
        <v>1</v>
      </c>
      <c r="V152" s="3"/>
      <c r="BX152" s="2"/>
      <c r="BY152" s="2"/>
      <c r="BZ152" s="2"/>
      <c r="CG152" s="5">
        <v>0</v>
      </c>
      <c r="CH152" s="5">
        <v>0</v>
      </c>
      <c r="CI152" s="5">
        <v>0</v>
      </c>
      <c r="CJ152" s="5">
        <v>0</v>
      </c>
    </row>
    <row r="204" spans="1:104" hidden="1" x14ac:dyDescent="0.2"/>
    <row r="205" spans="1:104" hidden="1" x14ac:dyDescent="0.2"/>
    <row r="206" spans="1:104" s="430" customFormat="1" ht="18.75" hidden="1" customHeight="1" x14ac:dyDescent="0.2">
      <c r="A206" s="430">
        <f>SUM(B12:D12,B31:B44,B48:B49,B54,B57,C82:E82,B96:B98,B106:F106,B110:B112,B117:B119,C124:C130,C83:C85,B77,B72:B73,B63:G64)</f>
        <v>66711</v>
      </c>
      <c r="B206" s="430">
        <f>SUM(CG13:CJ134)</f>
        <v>0</v>
      </c>
      <c r="BX206" s="431"/>
      <c r="BY206" s="431"/>
      <c r="BZ206" s="431"/>
      <c r="CA206" s="431"/>
      <c r="CB206" s="431"/>
      <c r="CC206" s="431"/>
      <c r="CD206" s="431"/>
      <c r="CE206" s="431"/>
      <c r="CF206" s="431"/>
      <c r="CG206" s="431"/>
      <c r="CH206" s="431"/>
      <c r="CI206" s="431"/>
      <c r="CJ206" s="431"/>
      <c r="CK206" s="431"/>
      <c r="CL206" s="431"/>
      <c r="CM206" s="431"/>
      <c r="CN206" s="431"/>
      <c r="CO206" s="431"/>
      <c r="CP206" s="431"/>
      <c r="CQ206" s="431"/>
      <c r="CR206" s="431"/>
      <c r="CS206" s="431"/>
      <c r="CT206" s="431"/>
      <c r="CU206" s="431"/>
      <c r="CV206" s="431"/>
      <c r="CW206" s="431"/>
      <c r="CX206" s="431"/>
      <c r="CY206" s="431"/>
      <c r="CZ206" s="431"/>
    </row>
    <row r="207" spans="1:104" hidden="1" x14ac:dyDescent="0.2"/>
    <row r="208" spans="1:104" hidden="1" x14ac:dyDescent="0.2"/>
  </sheetData>
  <mergeCells count="200">
    <mergeCell ref="A6:W6"/>
    <mergeCell ref="A9:A11"/>
    <mergeCell ref="B9:D10"/>
    <mergeCell ref="E9:AN9"/>
    <mergeCell ref="AO9:AO11"/>
    <mergeCell ref="AP9:AP11"/>
    <mergeCell ref="S10:T10"/>
    <mergeCell ref="U10:V10"/>
    <mergeCell ref="W10:X10"/>
    <mergeCell ref="Y10:Z10"/>
    <mergeCell ref="AQ9:AQ11"/>
    <mergeCell ref="AR9:AR11"/>
    <mergeCell ref="AS9:AS11"/>
    <mergeCell ref="E10:F10"/>
    <mergeCell ref="G10:H10"/>
    <mergeCell ref="I10:J10"/>
    <mergeCell ref="K10:L10"/>
    <mergeCell ref="M10:N10"/>
    <mergeCell ref="O10:P10"/>
    <mergeCell ref="Q10:R10"/>
    <mergeCell ref="AM10:AN10"/>
    <mergeCell ref="AA10:AB10"/>
    <mergeCell ref="AC10:AD10"/>
    <mergeCell ref="AE10:AF10"/>
    <mergeCell ref="AG10:AH10"/>
    <mergeCell ref="AI10:AJ10"/>
    <mergeCell ref="AK10:AL10"/>
    <mergeCell ref="A28:A30"/>
    <mergeCell ref="B28:D29"/>
    <mergeCell ref="E28:AN28"/>
    <mergeCell ref="AO28:AO30"/>
    <mergeCell ref="AP28:AP30"/>
    <mergeCell ref="S29:T29"/>
    <mergeCell ref="U29:V29"/>
    <mergeCell ref="W29:X29"/>
    <mergeCell ref="Y29:Z29"/>
    <mergeCell ref="AQ28:AQ30"/>
    <mergeCell ref="AR28:AR30"/>
    <mergeCell ref="AS28:AS30"/>
    <mergeCell ref="E29:F29"/>
    <mergeCell ref="G29:H29"/>
    <mergeCell ref="I29:J29"/>
    <mergeCell ref="K29:L29"/>
    <mergeCell ref="M29:N29"/>
    <mergeCell ref="O29:P29"/>
    <mergeCell ref="Q29:R29"/>
    <mergeCell ref="W51:W53"/>
    <mergeCell ref="E52:E53"/>
    <mergeCell ref="F52:F53"/>
    <mergeCell ref="G52:G53"/>
    <mergeCell ref="H52:H53"/>
    <mergeCell ref="I52:I53"/>
    <mergeCell ref="J52:J53"/>
    <mergeCell ref="AM29:AN29"/>
    <mergeCell ref="A46:A47"/>
    <mergeCell ref="B46:B47"/>
    <mergeCell ref="C46:F46"/>
    <mergeCell ref="G46:J46"/>
    <mergeCell ref="L46:R46"/>
    <mergeCell ref="AA29:AB29"/>
    <mergeCell ref="AC29:AD29"/>
    <mergeCell ref="AE29:AF29"/>
    <mergeCell ref="AG29:AH29"/>
    <mergeCell ref="AI29:AJ29"/>
    <mergeCell ref="AK29:AL29"/>
    <mergeCell ref="S52:S53"/>
    <mergeCell ref="T52:T53"/>
    <mergeCell ref="U52:U53"/>
    <mergeCell ref="V52:V53"/>
    <mergeCell ref="K52:K53"/>
    <mergeCell ref="A66:A67"/>
    <mergeCell ref="B66:C66"/>
    <mergeCell ref="D66:E66"/>
    <mergeCell ref="Q52:Q53"/>
    <mergeCell ref="R52:R53"/>
    <mergeCell ref="A51:A53"/>
    <mergeCell ref="B51:D52"/>
    <mergeCell ref="E51:V51"/>
    <mergeCell ref="A75:A76"/>
    <mergeCell ref="B75:B76"/>
    <mergeCell ref="C75:C76"/>
    <mergeCell ref="D75:D76"/>
    <mergeCell ref="L52:L53"/>
    <mergeCell ref="M52:M53"/>
    <mergeCell ref="N52:N53"/>
    <mergeCell ref="O52:O53"/>
    <mergeCell ref="P52:P53"/>
    <mergeCell ref="A61:A62"/>
    <mergeCell ref="B61:C61"/>
    <mergeCell ref="D61:E61"/>
    <mergeCell ref="F61:G61"/>
    <mergeCell ref="A78:G78"/>
    <mergeCell ref="A79:A81"/>
    <mergeCell ref="B79:B81"/>
    <mergeCell ref="C79:E80"/>
    <mergeCell ref="F79:AI79"/>
    <mergeCell ref="V80:W80"/>
    <mergeCell ref="AD80:AE80"/>
    <mergeCell ref="AF80:AG80"/>
    <mergeCell ref="AH80:AI80"/>
    <mergeCell ref="AJ79:AJ81"/>
    <mergeCell ref="AK79:AK81"/>
    <mergeCell ref="F80:G80"/>
    <mergeCell ref="H80:I80"/>
    <mergeCell ref="J80:K80"/>
    <mergeCell ref="L80:M80"/>
    <mergeCell ref="N80:O80"/>
    <mergeCell ref="P80:Q80"/>
    <mergeCell ref="R80:S80"/>
    <mergeCell ref="T80:U80"/>
    <mergeCell ref="A83:A84"/>
    <mergeCell ref="A87:A88"/>
    <mergeCell ref="B87:B88"/>
    <mergeCell ref="C87:C88"/>
    <mergeCell ref="D87:D88"/>
    <mergeCell ref="E87:E88"/>
    <mergeCell ref="X80:Y80"/>
    <mergeCell ref="Z80:AA80"/>
    <mergeCell ref="AB80:AC80"/>
    <mergeCell ref="A108:A109"/>
    <mergeCell ref="B108:B109"/>
    <mergeCell ref="C108:L108"/>
    <mergeCell ref="M108:M109"/>
    <mergeCell ref="F87:F88"/>
    <mergeCell ref="A89:F89"/>
    <mergeCell ref="A95:F95"/>
    <mergeCell ref="A99:F99"/>
    <mergeCell ref="A100:A102"/>
    <mergeCell ref="B100:E101"/>
    <mergeCell ref="F100:I101"/>
    <mergeCell ref="AO114:AO116"/>
    <mergeCell ref="AP114:AP116"/>
    <mergeCell ref="E115:F115"/>
    <mergeCell ref="G115:H115"/>
    <mergeCell ref="I115:J115"/>
    <mergeCell ref="K115:L115"/>
    <mergeCell ref="M115:N115"/>
    <mergeCell ref="J100:J102"/>
    <mergeCell ref="K100:L101"/>
    <mergeCell ref="M100:N101"/>
    <mergeCell ref="AM115:AN115"/>
    <mergeCell ref="AA115:AB115"/>
    <mergeCell ref="AC115:AD115"/>
    <mergeCell ref="AE115:AF115"/>
    <mergeCell ref="AG115:AH115"/>
    <mergeCell ref="AI115:AJ115"/>
    <mergeCell ref="AK115:AL115"/>
    <mergeCell ref="O115:P115"/>
    <mergeCell ref="Q115:R115"/>
    <mergeCell ref="S115:T115"/>
    <mergeCell ref="U115:V115"/>
    <mergeCell ref="W115:X115"/>
    <mergeCell ref="Y115:Z115"/>
    <mergeCell ref="A114:A116"/>
    <mergeCell ref="B114:D115"/>
    <mergeCell ref="N122:O122"/>
    <mergeCell ref="A124:A126"/>
    <mergeCell ref="A127:A130"/>
    <mergeCell ref="A132:A134"/>
    <mergeCell ref="B132:B134"/>
    <mergeCell ref="C132:C134"/>
    <mergeCell ref="D132:D134"/>
    <mergeCell ref="E132:E134"/>
    <mergeCell ref="F132:AM132"/>
    <mergeCell ref="V133:W133"/>
    <mergeCell ref="A121:B123"/>
    <mergeCell ref="C121:E122"/>
    <mergeCell ref="F121:O121"/>
    <mergeCell ref="P121:P123"/>
    <mergeCell ref="Q121:Q123"/>
    <mergeCell ref="F122:G122"/>
    <mergeCell ref="H122:I122"/>
    <mergeCell ref="J122:K122"/>
    <mergeCell ref="L122:M122"/>
    <mergeCell ref="E114:AN114"/>
    <mergeCell ref="AN132:AN134"/>
    <mergeCell ref="AO132:AO134"/>
    <mergeCell ref="F133:G133"/>
    <mergeCell ref="H133:I133"/>
    <mergeCell ref="J133:K133"/>
    <mergeCell ref="L133:M133"/>
    <mergeCell ref="N133:O133"/>
    <mergeCell ref="P133:Q133"/>
    <mergeCell ref="R133:S133"/>
    <mergeCell ref="T133:U133"/>
    <mergeCell ref="AJ133:AK133"/>
    <mergeCell ref="AL133:AM133"/>
    <mergeCell ref="AB133:AC133"/>
    <mergeCell ref="AD133:AE133"/>
    <mergeCell ref="AF133:AG133"/>
    <mergeCell ref="AH133:AI133"/>
    <mergeCell ref="A135:A142"/>
    <mergeCell ref="A143:A148"/>
    <mergeCell ref="A150:A151"/>
    <mergeCell ref="B150:B151"/>
    <mergeCell ref="C150:S150"/>
    <mergeCell ref="T150:T151"/>
    <mergeCell ref="U150:U151"/>
    <mergeCell ref="X133:Y133"/>
    <mergeCell ref="Z133:AA133"/>
  </mergeCells>
  <dataValidations count="2">
    <dataValidation type="whole" operator="greaterThanOrEqual" allowBlank="1" showInputMessage="1" showErrorMessage="1" errorTitle="Error" error="Favor Ingrese sólo Números." sqref="E13:AS26 E31:AS44 C48:J49 C55:W56 C58:W59 B63:G64 B68:E69 B72:B73 C77:D77 F82:AK85 C90:F94 C96:F98 B103:N105 B110:M112 E117:AP119 F124:Q130 F135:AO148 C152:U152" xr:uid="{F2098847-DC4C-438B-828B-A745431183DA}">
      <formula1>0</formula1>
    </dataValidation>
    <dataValidation type="whole" allowBlank="1" showInputMessage="1" showErrorMessage="1" sqref="C132:E132" xr:uid="{97C761B6-0DE7-4787-8B51-59EC217A1377}">
      <formula1>0</formula1>
      <formula2>1E+30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RESUMEN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Depto. Bioestadistica</dc:creator>
  <cp:lastModifiedBy>Depto. Bioestadistica</cp:lastModifiedBy>
  <dcterms:created xsi:type="dcterms:W3CDTF">2022-03-18T18:58:50Z</dcterms:created>
  <dcterms:modified xsi:type="dcterms:W3CDTF">2023-01-18T19:37:59Z</dcterms:modified>
</cp:coreProperties>
</file>