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2\REM A y BS Consolidados\REM A\"/>
    </mc:Choice>
  </mc:AlternateContent>
  <xr:revisionPtr revIDLastSave="0" documentId="13_ncr:1_{1B29AAC9-AA53-40BB-B515-394CA0720367}" xr6:coauthVersionLast="45" xr6:coauthVersionMax="45" xr10:uidLastSave="{00000000-0000-0000-0000-000000000000}"/>
  <bookViews>
    <workbookView xWindow="-120" yWindow="-120" windowWidth="24240" windowHeight="13140" tabRatio="829" activeTab="12" xr2:uid="{00000000-000D-0000-FFFF-FFFF00000000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" i="13" l="1"/>
  <c r="F99" i="13"/>
  <c r="E99" i="13"/>
  <c r="D99" i="13"/>
  <c r="C99" i="13"/>
  <c r="CH98" i="13"/>
  <c r="CA98" i="13" s="1"/>
  <c r="H98" i="13" s="1"/>
  <c r="B98" i="13"/>
  <c r="CH97" i="13"/>
  <c r="CA97" i="13" s="1"/>
  <c r="H97" i="13" s="1"/>
  <c r="B97" i="13"/>
  <c r="CH96" i="13"/>
  <c r="CA96" i="13" s="1"/>
  <c r="H96" i="13" s="1"/>
  <c r="B96" i="13"/>
  <c r="CH95" i="13"/>
  <c r="CA95" i="13" s="1"/>
  <c r="H95" i="13" s="1"/>
  <c r="B95" i="13"/>
  <c r="CH94" i="13"/>
  <c r="CA94" i="13" s="1"/>
  <c r="H94" i="13" s="1"/>
  <c r="B94" i="13"/>
  <c r="CH93" i="13"/>
  <c r="CA93" i="13" s="1"/>
  <c r="H93" i="13" s="1"/>
  <c r="B93" i="13"/>
  <c r="CH92" i="13"/>
  <c r="CA92" i="13" s="1"/>
  <c r="H92" i="13" s="1"/>
  <c r="B92" i="13"/>
  <c r="B99" i="13" s="1"/>
  <c r="CG99" i="13" s="1"/>
  <c r="CA99" i="13" s="1"/>
  <c r="H99" i="13" s="1"/>
  <c r="I88" i="13"/>
  <c r="H88" i="13"/>
  <c r="G88" i="13"/>
  <c r="F88" i="13"/>
  <c r="E88" i="13"/>
  <c r="D88" i="13"/>
  <c r="C88" i="13"/>
  <c r="B88" i="13"/>
  <c r="CG87" i="13"/>
  <c r="CA87" i="13" s="1"/>
  <c r="J87" i="13" s="1"/>
  <c r="CG86" i="13"/>
  <c r="CA86" i="13"/>
  <c r="J86" i="13" s="1"/>
  <c r="CG85" i="13"/>
  <c r="CA85" i="13" s="1"/>
  <c r="J85" i="13" s="1"/>
  <c r="CG84" i="13"/>
  <c r="CA84" i="13"/>
  <c r="J84" i="13" s="1"/>
  <c r="CG83" i="13"/>
  <c r="CA83" i="13" s="1"/>
  <c r="J83" i="13" s="1"/>
  <c r="CG82" i="13"/>
  <c r="CA82" i="13"/>
  <c r="J82" i="13" s="1"/>
  <c r="CG81" i="13"/>
  <c r="CA81" i="13" s="1"/>
  <c r="J81" i="13" s="1"/>
  <c r="CG80" i="13"/>
  <c r="CA80" i="13"/>
  <c r="J80" i="13" s="1"/>
  <c r="CG79" i="13"/>
  <c r="CA79" i="13" s="1"/>
  <c r="J79" i="13" s="1"/>
  <c r="CG78" i="13"/>
  <c r="CA78" i="13"/>
  <c r="J78" i="13" s="1"/>
  <c r="CG77" i="13"/>
  <c r="CA77" i="13" s="1"/>
  <c r="J77" i="13" s="1"/>
  <c r="CG76" i="13"/>
  <c r="CA76" i="13"/>
  <c r="J76" i="13" s="1"/>
  <c r="J71" i="13"/>
  <c r="C71" i="13"/>
  <c r="J70" i="13"/>
  <c r="C70" i="13"/>
  <c r="J69" i="13"/>
  <c r="C69" i="13"/>
  <c r="J68" i="13"/>
  <c r="C68" i="13"/>
  <c r="CL67" i="13"/>
  <c r="CK67" i="13"/>
  <c r="CJ67" i="13"/>
  <c r="CI67" i="13"/>
  <c r="CH67" i="13"/>
  <c r="CG67" i="13"/>
  <c r="CF67" i="13"/>
  <c r="CE67" i="13"/>
  <c r="CD67" i="13"/>
  <c r="CC67" i="13"/>
  <c r="CB67" i="13"/>
  <c r="J67" i="13" s="1"/>
  <c r="CA67" i="13"/>
  <c r="C67" i="13"/>
  <c r="E64" i="13"/>
  <c r="D64" i="13"/>
  <c r="C64" i="13"/>
  <c r="B64" i="13"/>
  <c r="B55" i="13"/>
  <c r="B54" i="13"/>
  <c r="B53" i="13"/>
  <c r="B50" i="13"/>
  <c r="B49" i="13"/>
  <c r="B48" i="13"/>
  <c r="CG34" i="13"/>
  <c r="CA34" i="13" s="1"/>
  <c r="L34" i="13" s="1"/>
  <c r="C34" i="13"/>
  <c r="CG33" i="13"/>
  <c r="CA33" i="13" s="1"/>
  <c r="L33" i="13" s="1"/>
  <c r="C33" i="13"/>
  <c r="CG32" i="13"/>
  <c r="CA32" i="13" s="1"/>
  <c r="L32" i="13" s="1"/>
  <c r="C32" i="13"/>
  <c r="CG31" i="13"/>
  <c r="CA31" i="13" s="1"/>
  <c r="L31" i="13" s="1"/>
  <c r="C31" i="13"/>
  <c r="CG30" i="13"/>
  <c r="CA30" i="13" s="1"/>
  <c r="L30" i="13" s="1"/>
  <c r="C30" i="13"/>
  <c r="CG29" i="13"/>
  <c r="CA29" i="13" s="1"/>
  <c r="L29" i="13" s="1"/>
  <c r="C29" i="13"/>
  <c r="CG28" i="13"/>
  <c r="B211" i="13" s="1"/>
  <c r="C28" i="13"/>
  <c r="B23" i="13"/>
  <c r="B22" i="13"/>
  <c r="B21" i="13"/>
  <c r="B20" i="13"/>
  <c r="B19" i="13"/>
  <c r="Z16" i="13"/>
  <c r="U16" i="13"/>
  <c r="U12" i="13" s="1"/>
  <c r="P16" i="13"/>
  <c r="K16" i="13"/>
  <c r="G16" i="13"/>
  <c r="Z15" i="13"/>
  <c r="U15" i="13"/>
  <c r="P15" i="13"/>
  <c r="K15" i="13"/>
  <c r="G15" i="13"/>
  <c r="Z14" i="13"/>
  <c r="U14" i="13"/>
  <c r="P14" i="13"/>
  <c r="K14" i="13"/>
  <c r="G14" i="13"/>
  <c r="Z13" i="13"/>
  <c r="Z12" i="13" s="1"/>
  <c r="U13" i="13"/>
  <c r="P13" i="13"/>
  <c r="P12" i="13" s="1"/>
  <c r="K13" i="13"/>
  <c r="G13" i="13"/>
  <c r="AB12" i="13"/>
  <c r="AA12" i="13"/>
  <c r="Y12" i="13"/>
  <c r="X12" i="13"/>
  <c r="W12" i="13"/>
  <c r="V12" i="13"/>
  <c r="T12" i="13"/>
  <c r="S12" i="13"/>
  <c r="R12" i="13"/>
  <c r="Q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A211" i="13" s="1"/>
  <c r="B12" i="13"/>
  <c r="A5" i="13"/>
  <c r="A4" i="13"/>
  <c r="A3" i="13"/>
  <c r="A2" i="13"/>
  <c r="CA28" i="13" l="1"/>
  <c r="L28" i="13" s="1"/>
  <c r="G99" i="11"/>
  <c r="F99" i="11"/>
  <c r="E99" i="11"/>
  <c r="D99" i="11"/>
  <c r="C99" i="11"/>
  <c r="CH98" i="11"/>
  <c r="CA98" i="11" s="1"/>
  <c r="H98" i="11" s="1"/>
  <c r="B98" i="11"/>
  <c r="CH97" i="11"/>
  <c r="CA97" i="11" s="1"/>
  <c r="H97" i="11" s="1"/>
  <c r="B97" i="11"/>
  <c r="CH96" i="11"/>
  <c r="CA96" i="11" s="1"/>
  <c r="H96" i="11" s="1"/>
  <c r="B96" i="11"/>
  <c r="CH95" i="11"/>
  <c r="CA95" i="11" s="1"/>
  <c r="H95" i="11" s="1"/>
  <c r="B95" i="11"/>
  <c r="CH94" i="11"/>
  <c r="CA94" i="11" s="1"/>
  <c r="H94" i="11" s="1"/>
  <c r="B94" i="11"/>
  <c r="CH93" i="11"/>
  <c r="CA93" i="11" s="1"/>
  <c r="H93" i="11" s="1"/>
  <c r="B93" i="11"/>
  <c r="CH92" i="11"/>
  <c r="CA92" i="11" s="1"/>
  <c r="H92" i="11" s="1"/>
  <c r="B92" i="11"/>
  <c r="B99" i="11" s="1"/>
  <c r="CG99" i="11" s="1"/>
  <c r="CA99" i="11" s="1"/>
  <c r="H99" i="11" s="1"/>
  <c r="I88" i="11"/>
  <c r="H88" i="11"/>
  <c r="G88" i="11"/>
  <c r="F88" i="11"/>
  <c r="E88" i="11"/>
  <c r="D88" i="11"/>
  <c r="C88" i="11"/>
  <c r="B88" i="11"/>
  <c r="CG87" i="11"/>
  <c r="CA87" i="11" s="1"/>
  <c r="J87" i="11" s="1"/>
  <c r="CG86" i="11"/>
  <c r="CA86" i="11"/>
  <c r="J86" i="11" s="1"/>
  <c r="CG85" i="11"/>
  <c r="CA85" i="11"/>
  <c r="J85" i="11"/>
  <c r="CG84" i="11"/>
  <c r="CA84" i="11" s="1"/>
  <c r="J84" i="11" s="1"/>
  <c r="CG83" i="11"/>
  <c r="CA83" i="11" s="1"/>
  <c r="J83" i="11" s="1"/>
  <c r="CG82" i="11"/>
  <c r="CA82" i="11"/>
  <c r="J82" i="11" s="1"/>
  <c r="CG81" i="11"/>
  <c r="CA81" i="11"/>
  <c r="J81" i="11"/>
  <c r="CG80" i="11"/>
  <c r="CA80" i="11" s="1"/>
  <c r="J80" i="11" s="1"/>
  <c r="CG79" i="11"/>
  <c r="CA79" i="11" s="1"/>
  <c r="J79" i="11" s="1"/>
  <c r="CG78" i="11"/>
  <c r="CA78" i="11"/>
  <c r="J78" i="11" s="1"/>
  <c r="CG77" i="11"/>
  <c r="CA77" i="11"/>
  <c r="J77" i="11"/>
  <c r="CG76" i="11"/>
  <c r="CA76" i="11" s="1"/>
  <c r="J76" i="11" s="1"/>
  <c r="J71" i="11"/>
  <c r="C71" i="11"/>
  <c r="J70" i="11"/>
  <c r="C70" i="11"/>
  <c r="J69" i="11"/>
  <c r="C69" i="11"/>
  <c r="J68" i="11"/>
  <c r="C68" i="11"/>
  <c r="CL67" i="11"/>
  <c r="CK67" i="11"/>
  <c r="CJ67" i="11"/>
  <c r="CI67" i="11"/>
  <c r="CH67" i="11"/>
  <c r="CG67" i="11"/>
  <c r="CF67" i="11"/>
  <c r="CE67" i="11"/>
  <c r="CD67" i="11"/>
  <c r="CC67" i="11"/>
  <c r="CB67" i="11"/>
  <c r="CA67" i="11"/>
  <c r="J67" i="11"/>
  <c r="C67" i="11"/>
  <c r="E64" i="11"/>
  <c r="D64" i="11"/>
  <c r="C64" i="11"/>
  <c r="B64" i="11"/>
  <c r="B55" i="11"/>
  <c r="B54" i="11"/>
  <c r="B53" i="11"/>
  <c r="B50" i="11"/>
  <c r="B49" i="11"/>
  <c r="B48" i="11"/>
  <c r="CG34" i="11"/>
  <c r="CA34" i="11" s="1"/>
  <c r="L34" i="11" s="1"/>
  <c r="C34" i="11"/>
  <c r="CG33" i="11"/>
  <c r="CA33" i="11" s="1"/>
  <c r="L33" i="11" s="1"/>
  <c r="C33" i="11"/>
  <c r="CG32" i="11"/>
  <c r="CA32" i="11" s="1"/>
  <c r="L32" i="11" s="1"/>
  <c r="C32" i="11"/>
  <c r="CG31" i="11"/>
  <c r="CA31" i="11" s="1"/>
  <c r="L31" i="11" s="1"/>
  <c r="C31" i="11"/>
  <c r="CG30" i="11"/>
  <c r="CA30" i="11" s="1"/>
  <c r="L30" i="11" s="1"/>
  <c r="C30" i="11"/>
  <c r="CG29" i="11"/>
  <c r="CA29" i="11" s="1"/>
  <c r="L29" i="11" s="1"/>
  <c r="C29" i="11"/>
  <c r="CG28" i="11"/>
  <c r="B211" i="11" s="1"/>
  <c r="C28" i="11"/>
  <c r="B23" i="11"/>
  <c r="B22" i="11"/>
  <c r="B21" i="11"/>
  <c r="B20" i="11"/>
  <c r="B19" i="11"/>
  <c r="Z16" i="11"/>
  <c r="U16" i="11"/>
  <c r="P16" i="11"/>
  <c r="K16" i="11"/>
  <c r="G16" i="11"/>
  <c r="Z15" i="11"/>
  <c r="U15" i="11"/>
  <c r="P15" i="11"/>
  <c r="P12" i="11" s="1"/>
  <c r="K15" i="11"/>
  <c r="G15" i="11"/>
  <c r="Z14" i="11"/>
  <c r="U14" i="11"/>
  <c r="P14" i="11"/>
  <c r="K14" i="11"/>
  <c r="G14" i="11"/>
  <c r="Z13" i="11"/>
  <c r="Z12" i="11" s="1"/>
  <c r="U13" i="11"/>
  <c r="P13" i="11"/>
  <c r="K13" i="11"/>
  <c r="K12" i="11" s="1"/>
  <c r="G13" i="11"/>
  <c r="G12" i="11" s="1"/>
  <c r="AB12" i="11"/>
  <c r="AA12" i="11"/>
  <c r="Y12" i="11"/>
  <c r="X12" i="11"/>
  <c r="W12" i="11"/>
  <c r="V12" i="11"/>
  <c r="U12" i="11"/>
  <c r="T12" i="11"/>
  <c r="S12" i="11"/>
  <c r="R12" i="11"/>
  <c r="Q12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211" i="11" s="1"/>
  <c r="A5" i="11"/>
  <c r="A4" i="11"/>
  <c r="A3" i="11"/>
  <c r="A2" i="11"/>
  <c r="CA28" i="11" l="1"/>
  <c r="L28" i="11" s="1"/>
  <c r="G99" i="10" l="1"/>
  <c r="F99" i="10"/>
  <c r="E99" i="10"/>
  <c r="D99" i="10"/>
  <c r="C99" i="10"/>
  <c r="B98" i="10"/>
  <c r="CH98" i="10" s="1"/>
  <c r="CA98" i="10" s="1"/>
  <c r="H98" i="10" s="1"/>
  <c r="B97" i="10"/>
  <c r="CH97" i="10" s="1"/>
  <c r="CA97" i="10" s="1"/>
  <c r="H97" i="10" s="1"/>
  <c r="B96" i="10"/>
  <c r="CH96" i="10" s="1"/>
  <c r="CA96" i="10" s="1"/>
  <c r="H96" i="10" s="1"/>
  <c r="B95" i="10"/>
  <c r="CH95" i="10" s="1"/>
  <c r="CA95" i="10" s="1"/>
  <c r="H95" i="10" s="1"/>
  <c r="B94" i="10"/>
  <c r="CH94" i="10" s="1"/>
  <c r="CA94" i="10" s="1"/>
  <c r="H94" i="10" s="1"/>
  <c r="B93" i="10"/>
  <c r="CH93" i="10" s="1"/>
  <c r="CA93" i="10" s="1"/>
  <c r="H93" i="10" s="1"/>
  <c r="B92" i="10"/>
  <c r="CH92" i="10" s="1"/>
  <c r="CA92" i="10" s="1"/>
  <c r="H92" i="10" s="1"/>
  <c r="I88" i="10"/>
  <c r="H88" i="10"/>
  <c r="G88" i="10"/>
  <c r="F88" i="10"/>
  <c r="E88" i="10"/>
  <c r="D88" i="10"/>
  <c r="C88" i="10"/>
  <c r="B88" i="10"/>
  <c r="CG87" i="10"/>
  <c r="CA87" i="10"/>
  <c r="J87" i="10"/>
  <c r="CG86" i="10"/>
  <c r="CA86" i="10" s="1"/>
  <c r="J86" i="10" s="1"/>
  <c r="CG85" i="10"/>
  <c r="CA85" i="10"/>
  <c r="J85" i="10" s="1"/>
  <c r="CG84" i="10"/>
  <c r="CA84" i="10"/>
  <c r="J84" i="10"/>
  <c r="CG83" i="10"/>
  <c r="CA83" i="10"/>
  <c r="J83" i="10"/>
  <c r="CG82" i="10"/>
  <c r="CA82" i="10" s="1"/>
  <c r="J82" i="10" s="1"/>
  <c r="CG81" i="10"/>
  <c r="CA81" i="10"/>
  <c r="J81" i="10" s="1"/>
  <c r="CG80" i="10"/>
  <c r="CA80" i="10"/>
  <c r="J80" i="10"/>
  <c r="CG79" i="10"/>
  <c r="CA79" i="10"/>
  <c r="J79" i="10"/>
  <c r="CG78" i="10"/>
  <c r="CA78" i="10" s="1"/>
  <c r="J78" i="10" s="1"/>
  <c r="CG77" i="10"/>
  <c r="CA77" i="10"/>
  <c r="J77" i="10" s="1"/>
  <c r="CG76" i="10"/>
  <c r="CA76" i="10"/>
  <c r="J76" i="10"/>
  <c r="J71" i="10"/>
  <c r="C71" i="10"/>
  <c r="J70" i="10"/>
  <c r="C70" i="10"/>
  <c r="J69" i="10"/>
  <c r="C69" i="10"/>
  <c r="J68" i="10"/>
  <c r="C68" i="10"/>
  <c r="CL67" i="10"/>
  <c r="CK67" i="10"/>
  <c r="CJ67" i="10"/>
  <c r="CI67" i="10"/>
  <c r="CH67" i="10"/>
  <c r="CG67" i="10"/>
  <c r="CF67" i="10"/>
  <c r="CE67" i="10"/>
  <c r="CD67" i="10"/>
  <c r="CC67" i="10"/>
  <c r="CB67" i="10"/>
  <c r="CA67" i="10"/>
  <c r="J67" i="10" s="1"/>
  <c r="C67" i="10"/>
  <c r="E64" i="10"/>
  <c r="D64" i="10"/>
  <c r="C64" i="10"/>
  <c r="B64" i="10"/>
  <c r="B55" i="10"/>
  <c r="B54" i="10"/>
  <c r="B53" i="10"/>
  <c r="B50" i="10"/>
  <c r="B49" i="10"/>
  <c r="B48" i="10"/>
  <c r="C34" i="10"/>
  <c r="CG34" i="10" s="1"/>
  <c r="CA34" i="10" s="1"/>
  <c r="L34" i="10" s="1"/>
  <c r="C33" i="10"/>
  <c r="CG33" i="10" s="1"/>
  <c r="CA33" i="10" s="1"/>
  <c r="L33" i="10" s="1"/>
  <c r="C32" i="10"/>
  <c r="CG32" i="10" s="1"/>
  <c r="CA32" i="10" s="1"/>
  <c r="L32" i="10" s="1"/>
  <c r="C31" i="10"/>
  <c r="CG31" i="10" s="1"/>
  <c r="CA31" i="10" s="1"/>
  <c r="L31" i="10" s="1"/>
  <c r="C30" i="10"/>
  <c r="CG30" i="10" s="1"/>
  <c r="CA30" i="10" s="1"/>
  <c r="L30" i="10" s="1"/>
  <c r="C29" i="10"/>
  <c r="CG29" i="10" s="1"/>
  <c r="CA29" i="10" s="1"/>
  <c r="L29" i="10" s="1"/>
  <c r="C28" i="10"/>
  <c r="CG28" i="10" s="1"/>
  <c r="B23" i="10"/>
  <c r="B22" i="10"/>
  <c r="B21" i="10"/>
  <c r="B20" i="10"/>
  <c r="B19" i="10"/>
  <c r="Z16" i="10"/>
  <c r="U16" i="10"/>
  <c r="P16" i="10"/>
  <c r="K16" i="10"/>
  <c r="G16" i="10"/>
  <c r="Z15" i="10"/>
  <c r="U15" i="10"/>
  <c r="P15" i="10"/>
  <c r="K15" i="10"/>
  <c r="G15" i="10"/>
  <c r="Z14" i="10"/>
  <c r="U14" i="10"/>
  <c r="P14" i="10"/>
  <c r="K14" i="10"/>
  <c r="G14" i="10"/>
  <c r="G12" i="10" s="1"/>
  <c r="Z13" i="10"/>
  <c r="U13" i="10"/>
  <c r="U12" i="10" s="1"/>
  <c r="P13" i="10"/>
  <c r="P12" i="10" s="1"/>
  <c r="K13" i="10"/>
  <c r="K12" i="10" s="1"/>
  <c r="G13" i="10"/>
  <c r="AB12" i="10"/>
  <c r="AA12" i="10"/>
  <c r="Z12" i="10"/>
  <c r="Y12" i="10"/>
  <c r="X12" i="10"/>
  <c r="W12" i="10"/>
  <c r="V12" i="10"/>
  <c r="T12" i="10"/>
  <c r="S12" i="10"/>
  <c r="R12" i="10"/>
  <c r="Q12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B211" i="10" l="1"/>
  <c r="CA28" i="10"/>
  <c r="L28" i="10" s="1"/>
  <c r="B99" i="10"/>
  <c r="CG99" i="10" s="1"/>
  <c r="CA99" i="10" s="1"/>
  <c r="H99" i="10" s="1"/>
  <c r="A211" i="10" l="1"/>
  <c r="G99" i="9" l="1"/>
  <c r="F99" i="9"/>
  <c r="E99" i="9"/>
  <c r="D99" i="9"/>
  <c r="C99" i="9"/>
  <c r="B98" i="9"/>
  <c r="CH98" i="9" s="1"/>
  <c r="CA98" i="9" s="1"/>
  <c r="H98" i="9" s="1"/>
  <c r="B97" i="9"/>
  <c r="CH97" i="9" s="1"/>
  <c r="CA97" i="9" s="1"/>
  <c r="H97" i="9" s="1"/>
  <c r="B96" i="9"/>
  <c r="CH96" i="9" s="1"/>
  <c r="CA96" i="9" s="1"/>
  <c r="H96" i="9" s="1"/>
  <c r="B95" i="9"/>
  <c r="CH95" i="9" s="1"/>
  <c r="CA95" i="9" s="1"/>
  <c r="H95" i="9" s="1"/>
  <c r="B94" i="9"/>
  <c r="CH94" i="9" s="1"/>
  <c r="CA94" i="9" s="1"/>
  <c r="H94" i="9" s="1"/>
  <c r="B93" i="9"/>
  <c r="CH93" i="9" s="1"/>
  <c r="CA93" i="9" s="1"/>
  <c r="H93" i="9" s="1"/>
  <c r="B92" i="9"/>
  <c r="CH92" i="9" s="1"/>
  <c r="CA92" i="9" s="1"/>
  <c r="H92" i="9" s="1"/>
  <c r="I88" i="9"/>
  <c r="H88" i="9"/>
  <c r="G88" i="9"/>
  <c r="F88" i="9"/>
  <c r="E88" i="9"/>
  <c r="D88" i="9"/>
  <c r="C88" i="9"/>
  <c r="B88" i="9"/>
  <c r="CG87" i="9"/>
  <c r="CA87" i="9"/>
  <c r="J87" i="9"/>
  <c r="CG86" i="9"/>
  <c r="CA86" i="9" s="1"/>
  <c r="J86" i="9" s="1"/>
  <c r="CG85" i="9"/>
  <c r="CA85" i="9"/>
  <c r="J85" i="9" s="1"/>
  <c r="CG84" i="9"/>
  <c r="CA84" i="9"/>
  <c r="J84" i="9"/>
  <c r="CG83" i="9"/>
  <c r="CA83" i="9"/>
  <c r="J83" i="9"/>
  <c r="CG82" i="9"/>
  <c r="CA82" i="9" s="1"/>
  <c r="J82" i="9" s="1"/>
  <c r="CG81" i="9"/>
  <c r="CA81" i="9"/>
  <c r="J81" i="9" s="1"/>
  <c r="CG80" i="9"/>
  <c r="CA80" i="9"/>
  <c r="J80" i="9"/>
  <c r="CG79" i="9"/>
  <c r="CA79" i="9"/>
  <c r="J79" i="9"/>
  <c r="CG78" i="9"/>
  <c r="CA78" i="9" s="1"/>
  <c r="J78" i="9" s="1"/>
  <c r="CG77" i="9"/>
  <c r="CA77" i="9"/>
  <c r="J77" i="9" s="1"/>
  <c r="CG76" i="9"/>
  <c r="CA76" i="9"/>
  <c r="J76" i="9"/>
  <c r="J71" i="9"/>
  <c r="C71" i="9"/>
  <c r="J70" i="9"/>
  <c r="C70" i="9"/>
  <c r="J69" i="9"/>
  <c r="C69" i="9"/>
  <c r="J68" i="9"/>
  <c r="C68" i="9"/>
  <c r="CL67" i="9"/>
  <c r="CK67" i="9"/>
  <c r="CJ67" i="9"/>
  <c r="CI67" i="9"/>
  <c r="CH67" i="9"/>
  <c r="CG67" i="9"/>
  <c r="CF67" i="9"/>
  <c r="CE67" i="9"/>
  <c r="CD67" i="9"/>
  <c r="CC67" i="9"/>
  <c r="CB67" i="9"/>
  <c r="CA67" i="9"/>
  <c r="J67" i="9" s="1"/>
  <c r="C67" i="9"/>
  <c r="E64" i="9"/>
  <c r="D64" i="9"/>
  <c r="C64" i="9"/>
  <c r="B64" i="9"/>
  <c r="B55" i="9"/>
  <c r="B54" i="9"/>
  <c r="B53" i="9"/>
  <c r="B50" i="9"/>
  <c r="B49" i="9"/>
  <c r="B48" i="9"/>
  <c r="C34" i="9"/>
  <c r="CG34" i="9" s="1"/>
  <c r="CA34" i="9" s="1"/>
  <c r="L34" i="9" s="1"/>
  <c r="C33" i="9"/>
  <c r="CG33" i="9" s="1"/>
  <c r="CA33" i="9" s="1"/>
  <c r="L33" i="9" s="1"/>
  <c r="C32" i="9"/>
  <c r="CG32" i="9" s="1"/>
  <c r="CA32" i="9" s="1"/>
  <c r="L32" i="9" s="1"/>
  <c r="C31" i="9"/>
  <c r="CG31" i="9" s="1"/>
  <c r="CA31" i="9" s="1"/>
  <c r="L31" i="9" s="1"/>
  <c r="C30" i="9"/>
  <c r="CG30" i="9" s="1"/>
  <c r="CA30" i="9" s="1"/>
  <c r="L30" i="9" s="1"/>
  <c r="C29" i="9"/>
  <c r="CG29" i="9" s="1"/>
  <c r="CA29" i="9" s="1"/>
  <c r="L29" i="9" s="1"/>
  <c r="C28" i="9"/>
  <c r="CG28" i="9" s="1"/>
  <c r="B23" i="9"/>
  <c r="B22" i="9"/>
  <c r="B21" i="9"/>
  <c r="B20" i="9"/>
  <c r="B19" i="9"/>
  <c r="Z16" i="9"/>
  <c r="U16" i="9"/>
  <c r="P16" i="9"/>
  <c r="K16" i="9"/>
  <c r="G16" i="9"/>
  <c r="Z15" i="9"/>
  <c r="U15" i="9"/>
  <c r="P15" i="9"/>
  <c r="K15" i="9"/>
  <c r="G15" i="9"/>
  <c r="Z14" i="9"/>
  <c r="U14" i="9"/>
  <c r="P14" i="9"/>
  <c r="K14" i="9"/>
  <c r="G14" i="9"/>
  <c r="G12" i="9" s="1"/>
  <c r="Z13" i="9"/>
  <c r="U13" i="9"/>
  <c r="U12" i="9" s="1"/>
  <c r="P13" i="9"/>
  <c r="P12" i="9" s="1"/>
  <c r="K13" i="9"/>
  <c r="K12" i="9" s="1"/>
  <c r="G13" i="9"/>
  <c r="AB12" i="9"/>
  <c r="AA12" i="9"/>
  <c r="Z12" i="9"/>
  <c r="Y12" i="9"/>
  <c r="X12" i="9"/>
  <c r="W12" i="9"/>
  <c r="V12" i="9"/>
  <c r="T12" i="9"/>
  <c r="S12" i="9"/>
  <c r="R12" i="9"/>
  <c r="Q12" i="9"/>
  <c r="O12" i="9"/>
  <c r="N12" i="9"/>
  <c r="M12" i="9"/>
  <c r="L12" i="9"/>
  <c r="J12" i="9"/>
  <c r="I12" i="9"/>
  <c r="H12" i="9"/>
  <c r="F12" i="9"/>
  <c r="E12" i="9"/>
  <c r="D12" i="9"/>
  <c r="C12" i="9"/>
  <c r="B12" i="9"/>
  <c r="A5" i="9"/>
  <c r="A4" i="9"/>
  <c r="A3" i="9"/>
  <c r="A2" i="9"/>
  <c r="A211" i="9" l="1"/>
  <c r="B211" i="9"/>
  <c r="CA28" i="9"/>
  <c r="L28" i="9" s="1"/>
  <c r="B99" i="9"/>
  <c r="CG99" i="9" s="1"/>
  <c r="CA99" i="9" s="1"/>
  <c r="H99" i="9" s="1"/>
  <c r="G99" i="8" l="1"/>
  <c r="F99" i="8"/>
  <c r="E99" i="8"/>
  <c r="D99" i="8"/>
  <c r="C99" i="8"/>
  <c r="CH98" i="8"/>
  <c r="CA98" i="8" s="1"/>
  <c r="H98" i="8" s="1"/>
  <c r="B98" i="8"/>
  <c r="CH97" i="8"/>
  <c r="CA97" i="8" s="1"/>
  <c r="H97" i="8" s="1"/>
  <c r="B97" i="8"/>
  <c r="CH96" i="8"/>
  <c r="CA96" i="8" s="1"/>
  <c r="H96" i="8" s="1"/>
  <c r="B96" i="8"/>
  <c r="CH95" i="8"/>
  <c r="CA95" i="8" s="1"/>
  <c r="H95" i="8" s="1"/>
  <c r="B95" i="8"/>
  <c r="CH94" i="8"/>
  <c r="CA94" i="8" s="1"/>
  <c r="H94" i="8" s="1"/>
  <c r="B94" i="8"/>
  <c r="CH93" i="8"/>
  <c r="CA93" i="8" s="1"/>
  <c r="H93" i="8" s="1"/>
  <c r="B93" i="8"/>
  <c r="CH92" i="8"/>
  <c r="CA92" i="8" s="1"/>
  <c r="H92" i="8" s="1"/>
  <c r="B92" i="8"/>
  <c r="B99" i="8" s="1"/>
  <c r="CG99" i="8" s="1"/>
  <c r="CA99" i="8" s="1"/>
  <c r="H99" i="8" s="1"/>
  <c r="I88" i="8"/>
  <c r="H88" i="8"/>
  <c r="G88" i="8"/>
  <c r="F88" i="8"/>
  <c r="E88" i="8"/>
  <c r="D88" i="8"/>
  <c r="C88" i="8"/>
  <c r="B88" i="8"/>
  <c r="CG87" i="8"/>
  <c r="CA87" i="8" s="1"/>
  <c r="J87" i="8" s="1"/>
  <c r="CG86" i="8"/>
  <c r="CA86" i="8"/>
  <c r="J86" i="8" s="1"/>
  <c r="CG85" i="8"/>
  <c r="CA85" i="8" s="1"/>
  <c r="J85" i="8" s="1"/>
  <c r="CG84" i="8"/>
  <c r="CA84" i="8"/>
  <c r="J84" i="8" s="1"/>
  <c r="CG83" i="8"/>
  <c r="CA83" i="8" s="1"/>
  <c r="J83" i="8" s="1"/>
  <c r="CG82" i="8"/>
  <c r="CA82" i="8"/>
  <c r="J82" i="8" s="1"/>
  <c r="CG81" i="8"/>
  <c r="CA81" i="8" s="1"/>
  <c r="J81" i="8" s="1"/>
  <c r="CG80" i="8"/>
  <c r="CA80" i="8"/>
  <c r="J80" i="8" s="1"/>
  <c r="CG79" i="8"/>
  <c r="CA79" i="8" s="1"/>
  <c r="J79" i="8" s="1"/>
  <c r="CG78" i="8"/>
  <c r="CA78" i="8"/>
  <c r="J78" i="8" s="1"/>
  <c r="CG77" i="8"/>
  <c r="CA77" i="8" s="1"/>
  <c r="J77" i="8" s="1"/>
  <c r="CG76" i="8"/>
  <c r="CA76" i="8"/>
  <c r="J76" i="8" s="1"/>
  <c r="J71" i="8"/>
  <c r="C71" i="8"/>
  <c r="J70" i="8"/>
  <c r="C70" i="8"/>
  <c r="J69" i="8"/>
  <c r="C69" i="8"/>
  <c r="J68" i="8"/>
  <c r="C68" i="8"/>
  <c r="CL67" i="8"/>
  <c r="CK67" i="8"/>
  <c r="CJ67" i="8"/>
  <c r="CI67" i="8"/>
  <c r="CH67" i="8"/>
  <c r="CG67" i="8"/>
  <c r="CF67" i="8"/>
  <c r="CE67" i="8"/>
  <c r="CD67" i="8"/>
  <c r="CC67" i="8"/>
  <c r="CB67" i="8"/>
  <c r="CA67" i="8"/>
  <c r="J67" i="8"/>
  <c r="C67" i="8"/>
  <c r="E64" i="8"/>
  <c r="D64" i="8"/>
  <c r="C64" i="8"/>
  <c r="B64" i="8"/>
  <c r="B55" i="8"/>
  <c r="B54" i="8"/>
  <c r="B53" i="8"/>
  <c r="B50" i="8"/>
  <c r="B49" i="8"/>
  <c r="B48" i="8"/>
  <c r="CG34" i="8"/>
  <c r="CA34" i="8" s="1"/>
  <c r="L34" i="8" s="1"/>
  <c r="C34" i="8"/>
  <c r="CG33" i="8"/>
  <c r="CA33" i="8" s="1"/>
  <c r="L33" i="8" s="1"/>
  <c r="C33" i="8"/>
  <c r="CG32" i="8"/>
  <c r="CA32" i="8" s="1"/>
  <c r="L32" i="8" s="1"/>
  <c r="C32" i="8"/>
  <c r="CG31" i="8"/>
  <c r="CA31" i="8" s="1"/>
  <c r="L31" i="8" s="1"/>
  <c r="C31" i="8"/>
  <c r="CG30" i="8"/>
  <c r="CA30" i="8" s="1"/>
  <c r="L30" i="8" s="1"/>
  <c r="C30" i="8"/>
  <c r="CG29" i="8"/>
  <c r="CA29" i="8" s="1"/>
  <c r="L29" i="8" s="1"/>
  <c r="C29" i="8"/>
  <c r="CG28" i="8"/>
  <c r="C28" i="8"/>
  <c r="B23" i="8"/>
  <c r="B22" i="8"/>
  <c r="B21" i="8"/>
  <c r="B20" i="8"/>
  <c r="B19" i="8"/>
  <c r="Z16" i="8"/>
  <c r="U16" i="8"/>
  <c r="P16" i="8"/>
  <c r="K16" i="8"/>
  <c r="K12" i="8" s="1"/>
  <c r="G16" i="8"/>
  <c r="Z15" i="8"/>
  <c r="U15" i="8"/>
  <c r="P15" i="8"/>
  <c r="K15" i="8"/>
  <c r="G15" i="8"/>
  <c r="Z14" i="8"/>
  <c r="U14" i="8"/>
  <c r="P14" i="8"/>
  <c r="K14" i="8"/>
  <c r="G14" i="8"/>
  <c r="Z13" i="8"/>
  <c r="Z12" i="8" s="1"/>
  <c r="U13" i="8"/>
  <c r="P13" i="8"/>
  <c r="P12" i="8" s="1"/>
  <c r="K13" i="8"/>
  <c r="G13" i="8"/>
  <c r="G12" i="8" s="1"/>
  <c r="AB12" i="8"/>
  <c r="AA12" i="8"/>
  <c r="Y12" i="8"/>
  <c r="X12" i="8"/>
  <c r="W12" i="8"/>
  <c r="V12" i="8"/>
  <c r="U12" i="8"/>
  <c r="T12" i="8"/>
  <c r="S12" i="8"/>
  <c r="R12" i="8"/>
  <c r="Q12" i="8"/>
  <c r="O12" i="8"/>
  <c r="N12" i="8"/>
  <c r="M12" i="8"/>
  <c r="L12" i="8"/>
  <c r="J12" i="8"/>
  <c r="I12" i="8"/>
  <c r="H12" i="8"/>
  <c r="F12" i="8"/>
  <c r="E12" i="8"/>
  <c r="D12" i="8"/>
  <c r="C12" i="8"/>
  <c r="B12" i="8"/>
  <c r="A5" i="8"/>
  <c r="A4" i="8"/>
  <c r="A3" i="8"/>
  <c r="A2" i="8"/>
  <c r="A211" i="8" l="1"/>
  <c r="B211" i="8"/>
  <c r="CA28" i="8"/>
  <c r="L28" i="8" s="1"/>
  <c r="G99" i="7" l="1"/>
  <c r="F99" i="7"/>
  <c r="E99" i="7"/>
  <c r="D99" i="7"/>
  <c r="C99" i="7"/>
  <c r="CH98" i="7"/>
  <c r="CA98" i="7" s="1"/>
  <c r="H98" i="7" s="1"/>
  <c r="B98" i="7"/>
  <c r="CH97" i="7"/>
  <c r="CA97" i="7" s="1"/>
  <c r="H97" i="7" s="1"/>
  <c r="B97" i="7"/>
  <c r="CH96" i="7"/>
  <c r="CA96" i="7" s="1"/>
  <c r="H96" i="7" s="1"/>
  <c r="B96" i="7"/>
  <c r="CH95" i="7"/>
  <c r="CA95" i="7" s="1"/>
  <c r="H95" i="7" s="1"/>
  <c r="B95" i="7"/>
  <c r="CH94" i="7"/>
  <c r="CA94" i="7" s="1"/>
  <c r="H94" i="7" s="1"/>
  <c r="B94" i="7"/>
  <c r="CH93" i="7"/>
  <c r="CA93" i="7" s="1"/>
  <c r="H93" i="7" s="1"/>
  <c r="B93" i="7"/>
  <c r="CH92" i="7"/>
  <c r="CA92" i="7" s="1"/>
  <c r="H92" i="7" s="1"/>
  <c r="B92" i="7"/>
  <c r="B99" i="7" s="1"/>
  <c r="CG99" i="7" s="1"/>
  <c r="CA99" i="7" s="1"/>
  <c r="H99" i="7" s="1"/>
  <c r="I88" i="7"/>
  <c r="H88" i="7"/>
  <c r="G88" i="7"/>
  <c r="F88" i="7"/>
  <c r="E88" i="7"/>
  <c r="D88" i="7"/>
  <c r="C88" i="7"/>
  <c r="B88" i="7"/>
  <c r="CG87" i="7"/>
  <c r="CA87" i="7" s="1"/>
  <c r="J87" i="7" s="1"/>
  <c r="CG86" i="7"/>
  <c r="CA86" i="7"/>
  <c r="J86" i="7" s="1"/>
  <c r="CG85" i="7"/>
  <c r="CA85" i="7"/>
  <c r="J85" i="7"/>
  <c r="CG84" i="7"/>
  <c r="CA84" i="7" s="1"/>
  <c r="J84" i="7" s="1"/>
  <c r="CG83" i="7"/>
  <c r="CA83" i="7" s="1"/>
  <c r="J83" i="7" s="1"/>
  <c r="CG82" i="7"/>
  <c r="CA82" i="7"/>
  <c r="J82" i="7" s="1"/>
  <c r="CG81" i="7"/>
  <c r="CA81" i="7"/>
  <c r="J81" i="7"/>
  <c r="CG80" i="7"/>
  <c r="CA80" i="7" s="1"/>
  <c r="J80" i="7" s="1"/>
  <c r="CG79" i="7"/>
  <c r="CA79" i="7" s="1"/>
  <c r="J79" i="7" s="1"/>
  <c r="CG78" i="7"/>
  <c r="CA78" i="7"/>
  <c r="J78" i="7" s="1"/>
  <c r="CG77" i="7"/>
  <c r="CA77" i="7"/>
  <c r="J77" i="7"/>
  <c r="CG76" i="7"/>
  <c r="CA76" i="7" s="1"/>
  <c r="J76" i="7" s="1"/>
  <c r="J71" i="7"/>
  <c r="C71" i="7"/>
  <c r="J70" i="7"/>
  <c r="C70" i="7"/>
  <c r="J69" i="7"/>
  <c r="C69" i="7"/>
  <c r="J68" i="7"/>
  <c r="C68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J67" i="7"/>
  <c r="C67" i="7"/>
  <c r="E64" i="7"/>
  <c r="D64" i="7"/>
  <c r="C64" i="7"/>
  <c r="B64" i="7"/>
  <c r="B55" i="7"/>
  <c r="B54" i="7"/>
  <c r="B53" i="7"/>
  <c r="B50" i="7"/>
  <c r="B49" i="7"/>
  <c r="B48" i="7"/>
  <c r="CG34" i="7"/>
  <c r="CA34" i="7" s="1"/>
  <c r="L34" i="7" s="1"/>
  <c r="C34" i="7"/>
  <c r="CG33" i="7"/>
  <c r="CA33" i="7" s="1"/>
  <c r="L33" i="7" s="1"/>
  <c r="C33" i="7"/>
  <c r="CG32" i="7"/>
  <c r="CA32" i="7" s="1"/>
  <c r="L32" i="7" s="1"/>
  <c r="C32" i="7"/>
  <c r="CG31" i="7"/>
  <c r="CA31" i="7" s="1"/>
  <c r="L31" i="7" s="1"/>
  <c r="C31" i="7"/>
  <c r="CG30" i="7"/>
  <c r="CA30" i="7" s="1"/>
  <c r="L30" i="7" s="1"/>
  <c r="C30" i="7"/>
  <c r="CG29" i="7"/>
  <c r="CA29" i="7" s="1"/>
  <c r="L29" i="7" s="1"/>
  <c r="C29" i="7"/>
  <c r="CG28" i="7"/>
  <c r="B211" i="7" s="1"/>
  <c r="C28" i="7"/>
  <c r="B23" i="7"/>
  <c r="B22" i="7"/>
  <c r="B21" i="7"/>
  <c r="B20" i="7"/>
  <c r="B19" i="7"/>
  <c r="Z16" i="7"/>
  <c r="U16" i="7"/>
  <c r="P16" i="7"/>
  <c r="K16" i="7"/>
  <c r="G16" i="7"/>
  <c r="Z15" i="7"/>
  <c r="U15" i="7"/>
  <c r="P15" i="7"/>
  <c r="K15" i="7"/>
  <c r="G15" i="7"/>
  <c r="Z14" i="7"/>
  <c r="U14" i="7"/>
  <c r="P14" i="7"/>
  <c r="K14" i="7"/>
  <c r="G14" i="7"/>
  <c r="Z13" i="7"/>
  <c r="Z12" i="7" s="1"/>
  <c r="U13" i="7"/>
  <c r="P13" i="7"/>
  <c r="P12" i="7" s="1"/>
  <c r="K13" i="7"/>
  <c r="K12" i="7" s="1"/>
  <c r="G13" i="7"/>
  <c r="G12" i="7" s="1"/>
  <c r="AB12" i="7"/>
  <c r="AA12" i="7"/>
  <c r="Y12" i="7"/>
  <c r="X12" i="7"/>
  <c r="W12" i="7"/>
  <c r="V12" i="7"/>
  <c r="U12" i="7"/>
  <c r="T12" i="7"/>
  <c r="S12" i="7"/>
  <c r="R12" i="7"/>
  <c r="Q12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A211" i="7" l="1"/>
  <c r="CA28" i="7"/>
  <c r="L28" i="7" s="1"/>
  <c r="G99" i="6" l="1"/>
  <c r="F99" i="6"/>
  <c r="E99" i="6"/>
  <c r="D99" i="6"/>
  <c r="C99" i="6"/>
  <c r="B98" i="6"/>
  <c r="CH98" i="6" s="1"/>
  <c r="CA98" i="6" s="1"/>
  <c r="H98" i="6" s="1"/>
  <c r="B97" i="6"/>
  <c r="CH97" i="6" s="1"/>
  <c r="CA97" i="6" s="1"/>
  <c r="H97" i="6" s="1"/>
  <c r="B96" i="6"/>
  <c r="CH96" i="6" s="1"/>
  <c r="CA96" i="6" s="1"/>
  <c r="H96" i="6" s="1"/>
  <c r="B95" i="6"/>
  <c r="CH95" i="6" s="1"/>
  <c r="CA95" i="6" s="1"/>
  <c r="H95" i="6" s="1"/>
  <c r="B94" i="6"/>
  <c r="CH94" i="6" s="1"/>
  <c r="CA94" i="6" s="1"/>
  <c r="H94" i="6" s="1"/>
  <c r="B93" i="6"/>
  <c r="CH93" i="6" s="1"/>
  <c r="CA93" i="6" s="1"/>
  <c r="H93" i="6" s="1"/>
  <c r="B92" i="6"/>
  <c r="B99" i="6" s="1"/>
  <c r="CG99" i="6" s="1"/>
  <c r="CA99" i="6" s="1"/>
  <c r="H99" i="6" s="1"/>
  <c r="I88" i="6"/>
  <c r="H88" i="6"/>
  <c r="G88" i="6"/>
  <c r="F88" i="6"/>
  <c r="E88" i="6"/>
  <c r="D88" i="6"/>
  <c r="C88" i="6"/>
  <c r="B88" i="6"/>
  <c r="CG87" i="6"/>
  <c r="CA87" i="6"/>
  <c r="J87" i="6"/>
  <c r="CG86" i="6"/>
  <c r="CA86" i="6" s="1"/>
  <c r="J86" i="6" s="1"/>
  <c r="CG85" i="6"/>
  <c r="CA85" i="6"/>
  <c r="J85" i="6" s="1"/>
  <c r="CG84" i="6"/>
  <c r="CA84" i="6"/>
  <c r="J84" i="6"/>
  <c r="CG83" i="6"/>
  <c r="CA83" i="6"/>
  <c r="J83" i="6"/>
  <c r="CG82" i="6"/>
  <c r="CA82" i="6" s="1"/>
  <c r="J82" i="6" s="1"/>
  <c r="CG81" i="6"/>
  <c r="CA81" i="6"/>
  <c r="J81" i="6" s="1"/>
  <c r="CG80" i="6"/>
  <c r="CA80" i="6"/>
  <c r="J80" i="6"/>
  <c r="CG79" i="6"/>
  <c r="CA79" i="6"/>
  <c r="J79" i="6"/>
  <c r="CG78" i="6"/>
  <c r="CA78" i="6" s="1"/>
  <c r="J78" i="6" s="1"/>
  <c r="CG77" i="6"/>
  <c r="CA77" i="6"/>
  <c r="J77" i="6" s="1"/>
  <c r="CG76" i="6"/>
  <c r="CA76" i="6"/>
  <c r="J76" i="6"/>
  <c r="J71" i="6"/>
  <c r="C71" i="6"/>
  <c r="J70" i="6"/>
  <c r="C70" i="6"/>
  <c r="J69" i="6"/>
  <c r="C69" i="6"/>
  <c r="J68" i="6"/>
  <c r="C68" i="6"/>
  <c r="CL67" i="6"/>
  <c r="CK67" i="6"/>
  <c r="CJ67" i="6"/>
  <c r="CI67" i="6"/>
  <c r="CH67" i="6"/>
  <c r="CG67" i="6"/>
  <c r="CF67" i="6"/>
  <c r="CE67" i="6"/>
  <c r="CD67" i="6"/>
  <c r="CC67" i="6"/>
  <c r="CB67" i="6"/>
  <c r="CA67" i="6"/>
  <c r="J67" i="6" s="1"/>
  <c r="C67" i="6"/>
  <c r="E64" i="6"/>
  <c r="D64" i="6"/>
  <c r="C64" i="6"/>
  <c r="B64" i="6"/>
  <c r="B55" i="6"/>
  <c r="B54" i="6"/>
  <c r="B53" i="6"/>
  <c r="B50" i="6"/>
  <c r="B49" i="6"/>
  <c r="B48" i="6"/>
  <c r="C34" i="6"/>
  <c r="CG34" i="6" s="1"/>
  <c r="CA34" i="6" s="1"/>
  <c r="L34" i="6" s="1"/>
  <c r="C33" i="6"/>
  <c r="CG33" i="6" s="1"/>
  <c r="CA33" i="6" s="1"/>
  <c r="L33" i="6" s="1"/>
  <c r="C32" i="6"/>
  <c r="CG32" i="6" s="1"/>
  <c r="CA32" i="6" s="1"/>
  <c r="L32" i="6" s="1"/>
  <c r="C31" i="6"/>
  <c r="CG31" i="6" s="1"/>
  <c r="CA31" i="6" s="1"/>
  <c r="L31" i="6" s="1"/>
  <c r="C30" i="6"/>
  <c r="CG30" i="6" s="1"/>
  <c r="CA30" i="6" s="1"/>
  <c r="L30" i="6" s="1"/>
  <c r="C29" i="6"/>
  <c r="CG29" i="6" s="1"/>
  <c r="CA29" i="6" s="1"/>
  <c r="L29" i="6" s="1"/>
  <c r="C28" i="6"/>
  <c r="CG28" i="6" s="1"/>
  <c r="B23" i="6"/>
  <c r="B22" i="6"/>
  <c r="B21" i="6"/>
  <c r="B20" i="6"/>
  <c r="B19" i="6"/>
  <c r="Z16" i="6"/>
  <c r="U16" i="6"/>
  <c r="P16" i="6"/>
  <c r="K16" i="6"/>
  <c r="G16" i="6"/>
  <c r="Z15" i="6"/>
  <c r="U15" i="6"/>
  <c r="P15" i="6"/>
  <c r="K15" i="6"/>
  <c r="G15" i="6"/>
  <c r="Z14" i="6"/>
  <c r="U14" i="6"/>
  <c r="P14" i="6"/>
  <c r="K14" i="6"/>
  <c r="G14" i="6"/>
  <c r="G12" i="6" s="1"/>
  <c r="Z13" i="6"/>
  <c r="U13" i="6"/>
  <c r="U12" i="6" s="1"/>
  <c r="P13" i="6"/>
  <c r="P12" i="6" s="1"/>
  <c r="K13" i="6"/>
  <c r="K12" i="6" s="1"/>
  <c r="G13" i="6"/>
  <c r="AB12" i="6"/>
  <c r="AA12" i="6"/>
  <c r="Z12" i="6"/>
  <c r="Y12" i="6"/>
  <c r="X12" i="6"/>
  <c r="W12" i="6"/>
  <c r="V12" i="6"/>
  <c r="T12" i="6"/>
  <c r="S12" i="6"/>
  <c r="R12" i="6"/>
  <c r="Q12" i="6"/>
  <c r="O12" i="6"/>
  <c r="N12" i="6"/>
  <c r="M12" i="6"/>
  <c r="L12" i="6"/>
  <c r="J12" i="6"/>
  <c r="I12" i="6"/>
  <c r="H12" i="6"/>
  <c r="F12" i="6"/>
  <c r="E12" i="6"/>
  <c r="D12" i="6"/>
  <c r="C12" i="6"/>
  <c r="B12" i="6"/>
  <c r="A211" i="6" s="1"/>
  <c r="A5" i="6"/>
  <c r="A4" i="6"/>
  <c r="A3" i="6"/>
  <c r="A2" i="6"/>
  <c r="CA28" i="6" l="1"/>
  <c r="L28" i="6" s="1"/>
  <c r="CH92" i="6"/>
  <c r="CA92" i="6" s="1"/>
  <c r="H92" i="6" s="1"/>
  <c r="B211" i="6" l="1"/>
  <c r="G99" i="5" l="1"/>
  <c r="F99" i="5"/>
  <c r="E99" i="5"/>
  <c r="D99" i="5"/>
  <c r="C99" i="5"/>
  <c r="B98" i="5"/>
  <c r="CH98" i="5" s="1"/>
  <c r="CA98" i="5" s="1"/>
  <c r="H98" i="5" s="1"/>
  <c r="B97" i="5"/>
  <c r="CH97" i="5" s="1"/>
  <c r="CA97" i="5" s="1"/>
  <c r="H97" i="5" s="1"/>
  <c r="B96" i="5"/>
  <c r="CH96" i="5" s="1"/>
  <c r="CA96" i="5" s="1"/>
  <c r="H96" i="5" s="1"/>
  <c r="B95" i="5"/>
  <c r="CH95" i="5" s="1"/>
  <c r="CA95" i="5" s="1"/>
  <c r="H95" i="5" s="1"/>
  <c r="B94" i="5"/>
  <c r="CH94" i="5" s="1"/>
  <c r="CA94" i="5" s="1"/>
  <c r="H94" i="5" s="1"/>
  <c r="B93" i="5"/>
  <c r="CH93" i="5" s="1"/>
  <c r="CA93" i="5" s="1"/>
  <c r="H93" i="5" s="1"/>
  <c r="B92" i="5"/>
  <c r="B99" i="5" s="1"/>
  <c r="CG99" i="5" s="1"/>
  <c r="CA99" i="5" s="1"/>
  <c r="H99" i="5" s="1"/>
  <c r="I88" i="5"/>
  <c r="H88" i="5"/>
  <c r="G88" i="5"/>
  <c r="F88" i="5"/>
  <c r="E88" i="5"/>
  <c r="D88" i="5"/>
  <c r="C88" i="5"/>
  <c r="B88" i="5"/>
  <c r="CG87" i="5"/>
  <c r="CA87" i="5" s="1"/>
  <c r="J87" i="5" s="1"/>
  <c r="CG86" i="5"/>
  <c r="CA86" i="5" s="1"/>
  <c r="J86" i="5" s="1"/>
  <c r="CG85" i="5"/>
  <c r="CA85" i="5"/>
  <c r="J85" i="5" s="1"/>
  <c r="CG84" i="5"/>
  <c r="CA84" i="5"/>
  <c r="J84" i="5"/>
  <c r="CG83" i="5"/>
  <c r="CA83" i="5" s="1"/>
  <c r="J83" i="5" s="1"/>
  <c r="CG82" i="5"/>
  <c r="CA82" i="5" s="1"/>
  <c r="J82" i="5" s="1"/>
  <c r="CG81" i="5"/>
  <c r="CA81" i="5"/>
  <c r="J81" i="5" s="1"/>
  <c r="CG80" i="5"/>
  <c r="CA80" i="5"/>
  <c r="J80" i="5"/>
  <c r="CG79" i="5"/>
  <c r="CA79" i="5" s="1"/>
  <c r="J79" i="5" s="1"/>
  <c r="CG78" i="5"/>
  <c r="CA78" i="5" s="1"/>
  <c r="J78" i="5" s="1"/>
  <c r="CG77" i="5"/>
  <c r="CA77" i="5"/>
  <c r="J77" i="5" s="1"/>
  <c r="CG76" i="5"/>
  <c r="CA76" i="5"/>
  <c r="J76" i="5"/>
  <c r="J71" i="5"/>
  <c r="C71" i="5"/>
  <c r="J70" i="5"/>
  <c r="C70" i="5"/>
  <c r="J69" i="5"/>
  <c r="C69" i="5"/>
  <c r="J68" i="5"/>
  <c r="C68" i="5"/>
  <c r="CL67" i="5"/>
  <c r="CK67" i="5"/>
  <c r="CJ67" i="5"/>
  <c r="CI67" i="5"/>
  <c r="CH67" i="5"/>
  <c r="CG67" i="5"/>
  <c r="CF67" i="5"/>
  <c r="CE67" i="5"/>
  <c r="CD67" i="5"/>
  <c r="CC67" i="5"/>
  <c r="CB67" i="5"/>
  <c r="CA67" i="5"/>
  <c r="J67" i="5" s="1"/>
  <c r="C67" i="5"/>
  <c r="E64" i="5"/>
  <c r="D64" i="5"/>
  <c r="C64" i="5"/>
  <c r="B64" i="5"/>
  <c r="B55" i="5"/>
  <c r="B54" i="5"/>
  <c r="B53" i="5"/>
  <c r="B50" i="5"/>
  <c r="B49" i="5"/>
  <c r="B48" i="5"/>
  <c r="C34" i="5"/>
  <c r="CG34" i="5" s="1"/>
  <c r="CA34" i="5" s="1"/>
  <c r="L34" i="5" s="1"/>
  <c r="C33" i="5"/>
  <c r="CG33" i="5" s="1"/>
  <c r="CA33" i="5" s="1"/>
  <c r="L33" i="5" s="1"/>
  <c r="C32" i="5"/>
  <c r="CG32" i="5" s="1"/>
  <c r="CA32" i="5" s="1"/>
  <c r="L32" i="5" s="1"/>
  <c r="C31" i="5"/>
  <c r="CG31" i="5" s="1"/>
  <c r="CA31" i="5" s="1"/>
  <c r="L31" i="5" s="1"/>
  <c r="C30" i="5"/>
  <c r="CG30" i="5" s="1"/>
  <c r="CA30" i="5" s="1"/>
  <c r="L30" i="5" s="1"/>
  <c r="C29" i="5"/>
  <c r="CG29" i="5" s="1"/>
  <c r="CA29" i="5" s="1"/>
  <c r="L29" i="5" s="1"/>
  <c r="C28" i="5"/>
  <c r="CG28" i="5" s="1"/>
  <c r="B23" i="5"/>
  <c r="B22" i="5"/>
  <c r="B21" i="5"/>
  <c r="B20" i="5"/>
  <c r="B19" i="5"/>
  <c r="Z16" i="5"/>
  <c r="U16" i="5"/>
  <c r="P16" i="5"/>
  <c r="K16" i="5"/>
  <c r="G16" i="5"/>
  <c r="Z15" i="5"/>
  <c r="U15" i="5"/>
  <c r="U12" i="5" s="1"/>
  <c r="P15" i="5"/>
  <c r="K15" i="5"/>
  <c r="G15" i="5"/>
  <c r="Z14" i="5"/>
  <c r="U14" i="5"/>
  <c r="P14" i="5"/>
  <c r="K14" i="5"/>
  <c r="G14" i="5"/>
  <c r="G12" i="5" s="1"/>
  <c r="Z13" i="5"/>
  <c r="U13" i="5"/>
  <c r="P13" i="5"/>
  <c r="P12" i="5" s="1"/>
  <c r="K13" i="5"/>
  <c r="K12" i="5" s="1"/>
  <c r="G13" i="5"/>
  <c r="AB12" i="5"/>
  <c r="AA12" i="5"/>
  <c r="Z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F12" i="5"/>
  <c r="E12" i="5"/>
  <c r="D12" i="5"/>
  <c r="C12" i="5"/>
  <c r="B12" i="5"/>
  <c r="A211" i="5" s="1"/>
  <c r="A5" i="5"/>
  <c r="A4" i="5"/>
  <c r="A3" i="5"/>
  <c r="A2" i="5"/>
  <c r="B211" i="5" l="1"/>
  <c r="CA28" i="5"/>
  <c r="L28" i="5" s="1"/>
  <c r="CH92" i="5"/>
  <c r="CA92" i="5" s="1"/>
  <c r="H92" i="5" s="1"/>
  <c r="G99" i="4" l="1"/>
  <c r="F99" i="4"/>
  <c r="E99" i="4"/>
  <c r="D99" i="4"/>
  <c r="C99" i="4"/>
  <c r="CH98" i="4"/>
  <c r="CA98" i="4" s="1"/>
  <c r="H98" i="4" s="1"/>
  <c r="B98" i="4"/>
  <c r="CH97" i="4"/>
  <c r="CA97" i="4" s="1"/>
  <c r="H97" i="4" s="1"/>
  <c r="B97" i="4"/>
  <c r="CH96" i="4"/>
  <c r="CA96" i="4" s="1"/>
  <c r="H96" i="4" s="1"/>
  <c r="B96" i="4"/>
  <c r="CH95" i="4"/>
  <c r="CA95" i="4" s="1"/>
  <c r="H95" i="4" s="1"/>
  <c r="B95" i="4"/>
  <c r="CH94" i="4"/>
  <c r="CA94" i="4" s="1"/>
  <c r="H94" i="4" s="1"/>
  <c r="B94" i="4"/>
  <c r="CH93" i="4"/>
  <c r="CA93" i="4" s="1"/>
  <c r="H93" i="4" s="1"/>
  <c r="B93" i="4"/>
  <c r="CH92" i="4"/>
  <c r="CA92" i="4" s="1"/>
  <c r="H92" i="4" s="1"/>
  <c r="B92" i="4"/>
  <c r="B99" i="4" s="1"/>
  <c r="CG99" i="4" s="1"/>
  <c r="CA99" i="4" s="1"/>
  <c r="H99" i="4" s="1"/>
  <c r="I88" i="4"/>
  <c r="H88" i="4"/>
  <c r="G88" i="4"/>
  <c r="F88" i="4"/>
  <c r="E88" i="4"/>
  <c r="D88" i="4"/>
  <c r="C88" i="4"/>
  <c r="B88" i="4"/>
  <c r="CG87" i="4"/>
  <c r="CA87" i="4" s="1"/>
  <c r="J87" i="4" s="1"/>
  <c r="CG86" i="4"/>
  <c r="CA86" i="4"/>
  <c r="J86" i="4" s="1"/>
  <c r="CG85" i="4"/>
  <c r="CA85" i="4"/>
  <c r="J85" i="4"/>
  <c r="CG84" i="4"/>
  <c r="CA84" i="4"/>
  <c r="J84" i="4"/>
  <c r="CG83" i="4"/>
  <c r="CA83" i="4" s="1"/>
  <c r="J83" i="4" s="1"/>
  <c r="CG82" i="4"/>
  <c r="CA82" i="4"/>
  <c r="J82" i="4" s="1"/>
  <c r="CG81" i="4"/>
  <c r="CA81" i="4"/>
  <c r="J81" i="4"/>
  <c r="CG80" i="4"/>
  <c r="CA80" i="4"/>
  <c r="J80" i="4"/>
  <c r="CG79" i="4"/>
  <c r="CA79" i="4" s="1"/>
  <c r="J79" i="4" s="1"/>
  <c r="CG78" i="4"/>
  <c r="CA78" i="4"/>
  <c r="J78" i="4" s="1"/>
  <c r="CG77" i="4"/>
  <c r="CA77" i="4"/>
  <c r="J77" i="4"/>
  <c r="CG76" i="4"/>
  <c r="CA76" i="4"/>
  <c r="J76" i="4"/>
  <c r="J71" i="4"/>
  <c r="C71" i="4"/>
  <c r="J70" i="4"/>
  <c r="C70" i="4"/>
  <c r="J69" i="4"/>
  <c r="C69" i="4"/>
  <c r="J68" i="4"/>
  <c r="C68" i="4"/>
  <c r="CL67" i="4"/>
  <c r="CK67" i="4"/>
  <c r="CJ67" i="4"/>
  <c r="CI67" i="4"/>
  <c r="CH67" i="4"/>
  <c r="CG67" i="4"/>
  <c r="CF67" i="4"/>
  <c r="CE67" i="4"/>
  <c r="CD67" i="4"/>
  <c r="CC67" i="4"/>
  <c r="CB67" i="4"/>
  <c r="CA67" i="4"/>
  <c r="J67" i="4"/>
  <c r="C67" i="4"/>
  <c r="E64" i="4"/>
  <c r="D64" i="4"/>
  <c r="C64" i="4"/>
  <c r="B64" i="4"/>
  <c r="B55" i="4"/>
  <c r="B54" i="4"/>
  <c r="B53" i="4"/>
  <c r="B50" i="4"/>
  <c r="B49" i="4"/>
  <c r="B48" i="4"/>
  <c r="CG34" i="4"/>
  <c r="CA34" i="4" s="1"/>
  <c r="L34" i="4" s="1"/>
  <c r="C34" i="4"/>
  <c r="CG33" i="4"/>
  <c r="CA33" i="4" s="1"/>
  <c r="L33" i="4" s="1"/>
  <c r="C33" i="4"/>
  <c r="CG32" i="4"/>
  <c r="CA32" i="4" s="1"/>
  <c r="L32" i="4" s="1"/>
  <c r="C32" i="4"/>
  <c r="CG31" i="4"/>
  <c r="CA31" i="4" s="1"/>
  <c r="L31" i="4" s="1"/>
  <c r="C31" i="4"/>
  <c r="CG30" i="4"/>
  <c r="CA30" i="4" s="1"/>
  <c r="L30" i="4" s="1"/>
  <c r="C30" i="4"/>
  <c r="CG29" i="4"/>
  <c r="CA29" i="4" s="1"/>
  <c r="L29" i="4" s="1"/>
  <c r="C29" i="4"/>
  <c r="CG28" i="4"/>
  <c r="B211" i="4" s="1"/>
  <c r="C28" i="4"/>
  <c r="B23" i="4"/>
  <c r="B22" i="4"/>
  <c r="B21" i="4"/>
  <c r="B20" i="4"/>
  <c r="B19" i="4"/>
  <c r="Z16" i="4"/>
  <c r="U16" i="4"/>
  <c r="P16" i="4"/>
  <c r="K16" i="4"/>
  <c r="G16" i="4"/>
  <c r="Z15" i="4"/>
  <c r="U15" i="4"/>
  <c r="P15" i="4"/>
  <c r="K15" i="4"/>
  <c r="G15" i="4"/>
  <c r="Z14" i="4"/>
  <c r="U14" i="4"/>
  <c r="P14" i="4"/>
  <c r="K14" i="4"/>
  <c r="G14" i="4"/>
  <c r="Z13" i="4"/>
  <c r="Z12" i="4" s="1"/>
  <c r="U13" i="4"/>
  <c r="P13" i="4"/>
  <c r="P12" i="4" s="1"/>
  <c r="K13" i="4"/>
  <c r="K12" i="4" s="1"/>
  <c r="G13" i="4"/>
  <c r="G12" i="4" s="1"/>
  <c r="AB12" i="4"/>
  <c r="AA12" i="4"/>
  <c r="Y12" i="4"/>
  <c r="X12" i="4"/>
  <c r="W12" i="4"/>
  <c r="V12" i="4"/>
  <c r="U12" i="4"/>
  <c r="T12" i="4"/>
  <c r="S12" i="4"/>
  <c r="R12" i="4"/>
  <c r="Q12" i="4"/>
  <c r="O12" i="4"/>
  <c r="N12" i="4"/>
  <c r="M12" i="4"/>
  <c r="L12" i="4"/>
  <c r="J12" i="4"/>
  <c r="I12" i="4"/>
  <c r="H12" i="4"/>
  <c r="F12" i="4"/>
  <c r="E12" i="4"/>
  <c r="D12" i="4"/>
  <c r="C12" i="4"/>
  <c r="B12" i="4"/>
  <c r="A211" i="4" s="1"/>
  <c r="A5" i="4"/>
  <c r="A4" i="4"/>
  <c r="A3" i="4"/>
  <c r="A2" i="4"/>
  <c r="CA28" i="4" l="1"/>
  <c r="L28" i="4" s="1"/>
  <c r="G99" i="3" l="1"/>
  <c r="F99" i="3"/>
  <c r="E99" i="3"/>
  <c r="D99" i="3"/>
  <c r="C99" i="3"/>
  <c r="B98" i="3"/>
  <c r="CH98" i="3" s="1"/>
  <c r="CA98" i="3" s="1"/>
  <c r="H98" i="3" s="1"/>
  <c r="B97" i="3"/>
  <c r="CH97" i="3" s="1"/>
  <c r="CA97" i="3" s="1"/>
  <c r="H97" i="3" s="1"/>
  <c r="B96" i="3"/>
  <c r="CH96" i="3" s="1"/>
  <c r="CA96" i="3" s="1"/>
  <c r="H96" i="3" s="1"/>
  <c r="B95" i="3"/>
  <c r="CH95" i="3" s="1"/>
  <c r="CA95" i="3" s="1"/>
  <c r="H95" i="3" s="1"/>
  <c r="B94" i="3"/>
  <c r="CH94" i="3" s="1"/>
  <c r="CA94" i="3" s="1"/>
  <c r="H94" i="3" s="1"/>
  <c r="B93" i="3"/>
  <c r="CH93" i="3" s="1"/>
  <c r="CA93" i="3" s="1"/>
  <c r="H93" i="3" s="1"/>
  <c r="B92" i="3"/>
  <c r="B99" i="3" s="1"/>
  <c r="CG99" i="3" s="1"/>
  <c r="CA99" i="3" s="1"/>
  <c r="H99" i="3" s="1"/>
  <c r="I88" i="3"/>
  <c r="H88" i="3"/>
  <c r="G88" i="3"/>
  <c r="F88" i="3"/>
  <c r="E88" i="3"/>
  <c r="D88" i="3"/>
  <c r="C88" i="3"/>
  <c r="B88" i="3"/>
  <c r="CG87" i="3"/>
  <c r="CA87" i="3"/>
  <c r="J87" i="3"/>
  <c r="CG86" i="3"/>
  <c r="CA86" i="3" s="1"/>
  <c r="J86" i="3" s="1"/>
  <c r="CG85" i="3"/>
  <c r="CA85" i="3"/>
  <c r="J85" i="3" s="1"/>
  <c r="CG84" i="3"/>
  <c r="CA84" i="3"/>
  <c r="J84" i="3"/>
  <c r="CG83" i="3"/>
  <c r="CA83" i="3"/>
  <c r="J83" i="3"/>
  <c r="CG82" i="3"/>
  <c r="CA82" i="3" s="1"/>
  <c r="J82" i="3" s="1"/>
  <c r="CG81" i="3"/>
  <c r="CA81" i="3"/>
  <c r="J81" i="3" s="1"/>
  <c r="CG80" i="3"/>
  <c r="CA80" i="3"/>
  <c r="J80" i="3"/>
  <c r="CG79" i="3"/>
  <c r="CA79" i="3"/>
  <c r="J79" i="3"/>
  <c r="CG78" i="3"/>
  <c r="CA78" i="3" s="1"/>
  <c r="J78" i="3" s="1"/>
  <c r="CG77" i="3"/>
  <c r="CA77" i="3"/>
  <c r="J77" i="3" s="1"/>
  <c r="CG76" i="3"/>
  <c r="CA76" i="3"/>
  <c r="J76" i="3"/>
  <c r="J71" i="3"/>
  <c r="C71" i="3"/>
  <c r="J70" i="3"/>
  <c r="C70" i="3"/>
  <c r="J69" i="3"/>
  <c r="C69" i="3"/>
  <c r="J68" i="3"/>
  <c r="C68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J67" i="3" s="1"/>
  <c r="C67" i="3"/>
  <c r="E64" i="3"/>
  <c r="D64" i="3"/>
  <c r="C64" i="3"/>
  <c r="B64" i="3"/>
  <c r="B55" i="3"/>
  <c r="B54" i="3"/>
  <c r="B53" i="3"/>
  <c r="B50" i="3"/>
  <c r="B49" i="3"/>
  <c r="B48" i="3"/>
  <c r="C34" i="3"/>
  <c r="CG34" i="3" s="1"/>
  <c r="CA34" i="3" s="1"/>
  <c r="L34" i="3" s="1"/>
  <c r="C33" i="3"/>
  <c r="CG33" i="3" s="1"/>
  <c r="CA33" i="3" s="1"/>
  <c r="L33" i="3" s="1"/>
  <c r="C32" i="3"/>
  <c r="CG32" i="3" s="1"/>
  <c r="CA32" i="3" s="1"/>
  <c r="L32" i="3" s="1"/>
  <c r="C31" i="3"/>
  <c r="CG31" i="3" s="1"/>
  <c r="CA31" i="3" s="1"/>
  <c r="L31" i="3" s="1"/>
  <c r="C30" i="3"/>
  <c r="CG30" i="3" s="1"/>
  <c r="CA30" i="3" s="1"/>
  <c r="L30" i="3" s="1"/>
  <c r="C29" i="3"/>
  <c r="CG29" i="3" s="1"/>
  <c r="CA29" i="3" s="1"/>
  <c r="L29" i="3" s="1"/>
  <c r="C28" i="3"/>
  <c r="CG28" i="3" s="1"/>
  <c r="B23" i="3"/>
  <c r="B22" i="3"/>
  <c r="B21" i="3"/>
  <c r="B20" i="3"/>
  <c r="B19" i="3"/>
  <c r="Z16" i="3"/>
  <c r="U16" i="3"/>
  <c r="P16" i="3"/>
  <c r="K16" i="3"/>
  <c r="G16" i="3"/>
  <c r="Z15" i="3"/>
  <c r="U15" i="3"/>
  <c r="P15" i="3"/>
  <c r="K15" i="3"/>
  <c r="G15" i="3"/>
  <c r="Z14" i="3"/>
  <c r="U14" i="3"/>
  <c r="P14" i="3"/>
  <c r="K14" i="3"/>
  <c r="G14" i="3"/>
  <c r="G12" i="3" s="1"/>
  <c r="Z13" i="3"/>
  <c r="U13" i="3"/>
  <c r="U12" i="3" s="1"/>
  <c r="P13" i="3"/>
  <c r="P12" i="3" s="1"/>
  <c r="K13" i="3"/>
  <c r="K12" i="3" s="1"/>
  <c r="G13" i="3"/>
  <c r="AB12" i="3"/>
  <c r="AA12" i="3"/>
  <c r="Z12" i="3"/>
  <c r="Y12" i="3"/>
  <c r="X12" i="3"/>
  <c r="W12" i="3"/>
  <c r="V12" i="3"/>
  <c r="T12" i="3"/>
  <c r="S12" i="3"/>
  <c r="R12" i="3"/>
  <c r="Q12" i="3"/>
  <c r="O12" i="3"/>
  <c r="N12" i="3"/>
  <c r="M12" i="3"/>
  <c r="L12" i="3"/>
  <c r="J12" i="3"/>
  <c r="I12" i="3"/>
  <c r="H12" i="3"/>
  <c r="F12" i="3"/>
  <c r="E12" i="3"/>
  <c r="D12" i="3"/>
  <c r="C12" i="3"/>
  <c r="B12" i="3"/>
  <c r="A211" i="3" s="1"/>
  <c r="A5" i="3"/>
  <c r="A4" i="3"/>
  <c r="A3" i="3"/>
  <c r="A2" i="3"/>
  <c r="CA28" i="3" l="1"/>
  <c r="L28" i="3" s="1"/>
  <c r="CH92" i="3"/>
  <c r="CA92" i="3" s="1"/>
  <c r="H92" i="3" s="1"/>
  <c r="B211" i="3" l="1"/>
  <c r="G99" i="2" l="1"/>
  <c r="F99" i="2"/>
  <c r="E99" i="2"/>
  <c r="D99" i="2"/>
  <c r="C99" i="2"/>
  <c r="B98" i="2"/>
  <c r="CH98" i="2" s="1"/>
  <c r="CA98" i="2" s="1"/>
  <c r="H98" i="2" s="1"/>
  <c r="B97" i="2"/>
  <c r="CH97" i="2" s="1"/>
  <c r="CA97" i="2" s="1"/>
  <c r="H97" i="2" s="1"/>
  <c r="B96" i="2"/>
  <c r="CH96" i="2" s="1"/>
  <c r="CA96" i="2" s="1"/>
  <c r="H96" i="2" s="1"/>
  <c r="B95" i="2"/>
  <c r="CH95" i="2" s="1"/>
  <c r="CA95" i="2" s="1"/>
  <c r="H95" i="2" s="1"/>
  <c r="B94" i="2"/>
  <c r="CH94" i="2" s="1"/>
  <c r="CA94" i="2" s="1"/>
  <c r="H94" i="2" s="1"/>
  <c r="B93" i="2"/>
  <c r="CH93" i="2" s="1"/>
  <c r="CA93" i="2" s="1"/>
  <c r="H93" i="2" s="1"/>
  <c r="B92" i="2"/>
  <c r="CH92" i="2" s="1"/>
  <c r="CA92" i="2" s="1"/>
  <c r="H92" i="2" s="1"/>
  <c r="I88" i="2"/>
  <c r="H88" i="2"/>
  <c r="G88" i="2"/>
  <c r="F88" i="2"/>
  <c r="E88" i="2"/>
  <c r="D88" i="2"/>
  <c r="C88" i="2"/>
  <c r="B88" i="2"/>
  <c r="CG87" i="2"/>
  <c r="CA87" i="2"/>
  <c r="J87" i="2"/>
  <c r="CG86" i="2"/>
  <c r="CA86" i="2" s="1"/>
  <c r="J86" i="2" s="1"/>
  <c r="CG85" i="2"/>
  <c r="CA85" i="2"/>
  <c r="J85" i="2" s="1"/>
  <c r="CG84" i="2"/>
  <c r="CA84" i="2"/>
  <c r="J84" i="2"/>
  <c r="CG83" i="2"/>
  <c r="CA83" i="2"/>
  <c r="J83" i="2"/>
  <c r="CG82" i="2"/>
  <c r="CA82" i="2" s="1"/>
  <c r="J82" i="2" s="1"/>
  <c r="CG81" i="2"/>
  <c r="CA81" i="2"/>
  <c r="J81" i="2" s="1"/>
  <c r="CG80" i="2"/>
  <c r="CA80" i="2"/>
  <c r="J80" i="2"/>
  <c r="CG79" i="2"/>
  <c r="CA79" i="2"/>
  <c r="J79" i="2"/>
  <c r="CG78" i="2"/>
  <c r="CA78" i="2" s="1"/>
  <c r="J78" i="2" s="1"/>
  <c r="CG77" i="2"/>
  <c r="CA77" i="2"/>
  <c r="J77" i="2" s="1"/>
  <c r="CG76" i="2"/>
  <c r="CA76" i="2"/>
  <c r="J76" i="2"/>
  <c r="J71" i="2"/>
  <c r="C71" i="2"/>
  <c r="J70" i="2"/>
  <c r="C70" i="2"/>
  <c r="J69" i="2"/>
  <c r="C69" i="2"/>
  <c r="J68" i="2"/>
  <c r="C68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J67" i="2" s="1"/>
  <c r="C67" i="2"/>
  <c r="E64" i="2"/>
  <c r="D64" i="2"/>
  <c r="C64" i="2"/>
  <c r="B64" i="2"/>
  <c r="B55" i="2"/>
  <c r="B54" i="2"/>
  <c r="B53" i="2"/>
  <c r="B50" i="2"/>
  <c r="B49" i="2"/>
  <c r="B48" i="2"/>
  <c r="C34" i="2"/>
  <c r="CG34" i="2" s="1"/>
  <c r="CA34" i="2" s="1"/>
  <c r="L34" i="2" s="1"/>
  <c r="C33" i="2"/>
  <c r="CG33" i="2" s="1"/>
  <c r="CA33" i="2" s="1"/>
  <c r="L33" i="2" s="1"/>
  <c r="C32" i="2"/>
  <c r="CG32" i="2" s="1"/>
  <c r="CA32" i="2" s="1"/>
  <c r="L32" i="2" s="1"/>
  <c r="C31" i="2"/>
  <c r="CG31" i="2" s="1"/>
  <c r="CA31" i="2" s="1"/>
  <c r="L31" i="2" s="1"/>
  <c r="C30" i="2"/>
  <c r="CG30" i="2" s="1"/>
  <c r="CA30" i="2" s="1"/>
  <c r="L30" i="2" s="1"/>
  <c r="C29" i="2"/>
  <c r="CG29" i="2" s="1"/>
  <c r="CA29" i="2" s="1"/>
  <c r="L29" i="2" s="1"/>
  <c r="C28" i="2"/>
  <c r="CG28" i="2" s="1"/>
  <c r="B23" i="2"/>
  <c r="B22" i="2"/>
  <c r="B21" i="2"/>
  <c r="B20" i="2"/>
  <c r="B19" i="2"/>
  <c r="Z16" i="2"/>
  <c r="U16" i="2"/>
  <c r="P16" i="2"/>
  <c r="K16" i="2"/>
  <c r="G16" i="2"/>
  <c r="Z15" i="2"/>
  <c r="U15" i="2"/>
  <c r="P15" i="2"/>
  <c r="K15" i="2"/>
  <c r="G15" i="2"/>
  <c r="Z14" i="2"/>
  <c r="U14" i="2"/>
  <c r="P14" i="2"/>
  <c r="K14" i="2"/>
  <c r="G14" i="2"/>
  <c r="G12" i="2" s="1"/>
  <c r="Z13" i="2"/>
  <c r="U13" i="2"/>
  <c r="U12" i="2" s="1"/>
  <c r="P13" i="2"/>
  <c r="P12" i="2" s="1"/>
  <c r="K13" i="2"/>
  <c r="K12" i="2" s="1"/>
  <c r="G13" i="2"/>
  <c r="AB12" i="2"/>
  <c r="AA12" i="2"/>
  <c r="Z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F12" i="2"/>
  <c r="E12" i="2"/>
  <c r="D12" i="2"/>
  <c r="C12" i="2"/>
  <c r="B12" i="2"/>
  <c r="A5" i="2"/>
  <c r="A4" i="2"/>
  <c r="A3" i="2"/>
  <c r="A2" i="2"/>
  <c r="A211" i="2" l="1"/>
  <c r="B211" i="2"/>
  <c r="CA28" i="2"/>
  <c r="L28" i="2" s="1"/>
  <c r="B99" i="2"/>
  <c r="CG99" i="2" s="1"/>
  <c r="CA99" i="2" s="1"/>
  <c r="H99" i="2" s="1"/>
  <c r="G99" i="12" l="1"/>
  <c r="F99" i="12"/>
  <c r="E99" i="12"/>
  <c r="D99" i="12"/>
  <c r="C99" i="12"/>
  <c r="CH98" i="12"/>
  <c r="CA98" i="12"/>
  <c r="H98" i="12" s="1"/>
  <c r="B98" i="12"/>
  <c r="CH97" i="12"/>
  <c r="CA97" i="12"/>
  <c r="H97" i="12" s="1"/>
  <c r="B97" i="12"/>
  <c r="B96" i="12"/>
  <c r="CH96" i="12" s="1"/>
  <c r="CA96" i="12" s="1"/>
  <c r="H96" i="12" s="1"/>
  <c r="CH95" i="12"/>
  <c r="CA95" i="12"/>
  <c r="H95" i="12" s="1"/>
  <c r="B95" i="12"/>
  <c r="CH94" i="12"/>
  <c r="CA94" i="12"/>
  <c r="H94" i="12" s="1"/>
  <c r="B94" i="12"/>
  <c r="CH93" i="12"/>
  <c r="CA93" i="12"/>
  <c r="H93" i="12" s="1"/>
  <c r="B93" i="12"/>
  <c r="CH92" i="12"/>
  <c r="CA92" i="12"/>
  <c r="H92" i="12" s="1"/>
  <c r="B92" i="12"/>
  <c r="B99" i="12" s="1"/>
  <c r="CG99" i="12" s="1"/>
  <c r="CA99" i="12" s="1"/>
  <c r="H99" i="12" s="1"/>
  <c r="I88" i="12"/>
  <c r="H88" i="12"/>
  <c r="G88" i="12"/>
  <c r="F88" i="12"/>
  <c r="E88" i="12"/>
  <c r="D88" i="12"/>
  <c r="C88" i="12"/>
  <c r="B88" i="12"/>
  <c r="CG87" i="12"/>
  <c r="CA87" i="12"/>
  <c r="J87" i="12" s="1"/>
  <c r="CG86" i="12"/>
  <c r="CA86" i="12"/>
  <c r="J86" i="12"/>
  <c r="CG85" i="12"/>
  <c r="CA85" i="12"/>
  <c r="J85" i="12"/>
  <c r="CG84" i="12"/>
  <c r="CA84" i="12" s="1"/>
  <c r="J84" i="12" s="1"/>
  <c r="CG83" i="12"/>
  <c r="CA83" i="12"/>
  <c r="J83" i="12" s="1"/>
  <c r="CG82" i="12"/>
  <c r="CA82" i="12"/>
  <c r="J82" i="12"/>
  <c r="CG81" i="12"/>
  <c r="CA81" i="12"/>
  <c r="J81" i="12"/>
  <c r="CG80" i="12"/>
  <c r="CA80" i="12" s="1"/>
  <c r="J80" i="12" s="1"/>
  <c r="CG79" i="12"/>
  <c r="CA79" i="12"/>
  <c r="J79" i="12" s="1"/>
  <c r="CG78" i="12"/>
  <c r="CA78" i="12"/>
  <c r="J78" i="12"/>
  <c r="CG77" i="12"/>
  <c r="CA77" i="12"/>
  <c r="J77" i="12"/>
  <c r="CG76" i="12"/>
  <c r="CA76" i="12" s="1"/>
  <c r="J76" i="12" s="1"/>
  <c r="J71" i="12"/>
  <c r="C71" i="12"/>
  <c r="J70" i="12"/>
  <c r="C70" i="12"/>
  <c r="J69" i="12"/>
  <c r="C69" i="12"/>
  <c r="J68" i="12"/>
  <c r="C68" i="12"/>
  <c r="CL67" i="12"/>
  <c r="CK67" i="12"/>
  <c r="CJ67" i="12"/>
  <c r="CI67" i="12"/>
  <c r="CH67" i="12"/>
  <c r="CG67" i="12"/>
  <c r="CF67" i="12"/>
  <c r="CE67" i="12"/>
  <c r="CD67" i="12"/>
  <c r="CC67" i="12"/>
  <c r="J67" i="12" s="1"/>
  <c r="CB67" i="12"/>
  <c r="CA67" i="12"/>
  <c r="C67" i="12"/>
  <c r="E64" i="12"/>
  <c r="D64" i="12"/>
  <c r="C64" i="12"/>
  <c r="B64" i="12"/>
  <c r="B55" i="12"/>
  <c r="B54" i="12"/>
  <c r="B53" i="12"/>
  <c r="B50" i="12"/>
  <c r="B49" i="12"/>
  <c r="B48" i="12"/>
  <c r="CG34" i="12"/>
  <c r="CA34" i="12"/>
  <c r="L34" i="12" s="1"/>
  <c r="C34" i="12"/>
  <c r="CG33" i="12"/>
  <c r="CA33" i="12"/>
  <c r="L33" i="12" s="1"/>
  <c r="C33" i="12"/>
  <c r="CG32" i="12"/>
  <c r="CA32" i="12"/>
  <c r="L32" i="12" s="1"/>
  <c r="C32" i="12"/>
  <c r="CG31" i="12"/>
  <c r="CA31" i="12"/>
  <c r="L31" i="12" s="1"/>
  <c r="C31" i="12"/>
  <c r="CG30" i="12"/>
  <c r="CA30" i="12"/>
  <c r="L30" i="12" s="1"/>
  <c r="C30" i="12"/>
  <c r="CG29" i="12"/>
  <c r="CA29" i="12"/>
  <c r="L29" i="12" s="1"/>
  <c r="C29" i="12"/>
  <c r="CG28" i="12"/>
  <c r="CA28" i="12"/>
  <c r="L28" i="12" s="1"/>
  <c r="C28" i="12"/>
  <c r="B23" i="12"/>
  <c r="B22" i="12"/>
  <c r="B21" i="12"/>
  <c r="B20" i="12"/>
  <c r="B19" i="12"/>
  <c r="Z16" i="12"/>
  <c r="U16" i="12"/>
  <c r="P16" i="12"/>
  <c r="K16" i="12"/>
  <c r="G16" i="12"/>
  <c r="Z15" i="12"/>
  <c r="U15" i="12"/>
  <c r="P15" i="12"/>
  <c r="K15" i="12"/>
  <c r="G15" i="12"/>
  <c r="Z14" i="12"/>
  <c r="U14" i="12"/>
  <c r="P14" i="12"/>
  <c r="K14" i="12"/>
  <c r="G14" i="12"/>
  <c r="Z13" i="12"/>
  <c r="Z12" i="12" s="1"/>
  <c r="U13" i="12"/>
  <c r="U12" i="12" s="1"/>
  <c r="P13" i="12"/>
  <c r="K13" i="12"/>
  <c r="K12" i="12" s="1"/>
  <c r="G13" i="12"/>
  <c r="G12" i="12" s="1"/>
  <c r="AB12" i="12"/>
  <c r="AA12" i="12"/>
  <c r="Y12" i="12"/>
  <c r="X12" i="12"/>
  <c r="W12" i="12"/>
  <c r="V12" i="12"/>
  <c r="T12" i="12"/>
  <c r="S12" i="12"/>
  <c r="R12" i="12"/>
  <c r="Q12" i="12"/>
  <c r="P12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A211" i="12" l="1"/>
  <c r="B211" i="12"/>
  <c r="G98" i="1" l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D55" i="1"/>
  <c r="C55" i="1"/>
  <c r="D54" i="1"/>
  <c r="C54" i="1"/>
  <c r="D53" i="1"/>
  <c r="C53" i="1"/>
  <c r="D50" i="1"/>
  <c r="C50" i="1"/>
  <c r="D49" i="1"/>
  <c r="C49" i="1"/>
  <c r="D48" i="1"/>
  <c r="C48" i="1"/>
  <c r="B45" i="1"/>
  <c r="B44" i="1"/>
  <c r="B43" i="1"/>
  <c r="B42" i="1"/>
  <c r="B41" i="1"/>
  <c r="B40" i="1"/>
  <c r="B39" i="1"/>
  <c r="B38" i="1"/>
  <c r="B37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AB16" i="1"/>
  <c r="AA16" i="1"/>
  <c r="AB15" i="1"/>
  <c r="AA15" i="1"/>
  <c r="AB14" i="1"/>
  <c r="AA14" i="1"/>
  <c r="AB13" i="1"/>
  <c r="AA13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O16" i="1"/>
  <c r="N16" i="1"/>
  <c r="M16" i="1"/>
  <c r="L16" i="1"/>
  <c r="J16" i="1"/>
  <c r="I16" i="1"/>
  <c r="H16" i="1"/>
  <c r="O15" i="1"/>
  <c r="N15" i="1"/>
  <c r="M15" i="1"/>
  <c r="L15" i="1"/>
  <c r="J15" i="1"/>
  <c r="I15" i="1"/>
  <c r="H15" i="1"/>
  <c r="O14" i="1"/>
  <c r="N14" i="1"/>
  <c r="M14" i="1"/>
  <c r="L14" i="1"/>
  <c r="J14" i="1"/>
  <c r="I14" i="1"/>
  <c r="H14" i="1"/>
  <c r="O13" i="1"/>
  <c r="N13" i="1"/>
  <c r="M13" i="1"/>
  <c r="L13" i="1"/>
  <c r="J13" i="1"/>
  <c r="I13" i="1"/>
  <c r="H13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G99" i="1" l="1"/>
  <c r="F99" i="1"/>
  <c r="E99" i="1"/>
  <c r="D99" i="1"/>
  <c r="C99" i="1"/>
  <c r="B98" i="1"/>
  <c r="CH98" i="1" s="1"/>
  <c r="CA98" i="1" s="1"/>
  <c r="H98" i="1" s="1"/>
  <c r="B97" i="1"/>
  <c r="CH97" i="1" s="1"/>
  <c r="CA97" i="1" s="1"/>
  <c r="H97" i="1" s="1"/>
  <c r="B96" i="1"/>
  <c r="CH96" i="1" s="1"/>
  <c r="CA96" i="1" s="1"/>
  <c r="H96" i="1" s="1"/>
  <c r="B95" i="1"/>
  <c r="CH95" i="1" s="1"/>
  <c r="CA95" i="1" s="1"/>
  <c r="H95" i="1" s="1"/>
  <c r="B94" i="1"/>
  <c r="CH94" i="1" s="1"/>
  <c r="CA94" i="1" s="1"/>
  <c r="H94" i="1" s="1"/>
  <c r="B93" i="1"/>
  <c r="CH93" i="1" s="1"/>
  <c r="CA93" i="1" s="1"/>
  <c r="H93" i="1" s="1"/>
  <c r="B92" i="1"/>
  <c r="I88" i="1"/>
  <c r="H88" i="1"/>
  <c r="G88" i="1"/>
  <c r="F88" i="1"/>
  <c r="E88" i="1"/>
  <c r="D88" i="1"/>
  <c r="C88" i="1"/>
  <c r="B88" i="1"/>
  <c r="CG87" i="1"/>
  <c r="CA87" i="1" s="1"/>
  <c r="J87" i="1" s="1"/>
  <c r="CG86" i="1"/>
  <c r="CA86" i="1" s="1"/>
  <c r="J86" i="1" s="1"/>
  <c r="CG85" i="1"/>
  <c r="CA85" i="1" s="1"/>
  <c r="J85" i="1" s="1"/>
  <c r="CG84" i="1"/>
  <c r="CA84" i="1" s="1"/>
  <c r="J84" i="1" s="1"/>
  <c r="CG83" i="1"/>
  <c r="CA83" i="1" s="1"/>
  <c r="J83" i="1" s="1"/>
  <c r="CG82" i="1"/>
  <c r="CA82" i="1" s="1"/>
  <c r="J82" i="1" s="1"/>
  <c r="CG81" i="1"/>
  <c r="CA81" i="1" s="1"/>
  <c r="J81" i="1" s="1"/>
  <c r="CG80" i="1"/>
  <c r="CA80" i="1" s="1"/>
  <c r="J80" i="1" s="1"/>
  <c r="CG79" i="1"/>
  <c r="CA79" i="1" s="1"/>
  <c r="J79" i="1" s="1"/>
  <c r="CG78" i="1"/>
  <c r="CA78" i="1" s="1"/>
  <c r="J78" i="1" s="1"/>
  <c r="CG77" i="1"/>
  <c r="CA77" i="1" s="1"/>
  <c r="J77" i="1" s="1"/>
  <c r="CG76" i="1"/>
  <c r="CA76" i="1" s="1"/>
  <c r="J76" i="1" s="1"/>
  <c r="J71" i="1"/>
  <c r="C71" i="1"/>
  <c r="J70" i="1"/>
  <c r="C70" i="1"/>
  <c r="J69" i="1"/>
  <c r="C69" i="1"/>
  <c r="J68" i="1"/>
  <c r="C68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C67" i="1"/>
  <c r="E64" i="1"/>
  <c r="D64" i="1"/>
  <c r="C64" i="1"/>
  <c r="B64" i="1"/>
  <c r="B55" i="1"/>
  <c r="B54" i="1"/>
  <c r="B53" i="1"/>
  <c r="B50" i="1"/>
  <c r="B49" i="1"/>
  <c r="B48" i="1"/>
  <c r="C34" i="1"/>
  <c r="CG34" i="1" s="1"/>
  <c r="CA34" i="1" s="1"/>
  <c r="L34" i="1" s="1"/>
  <c r="C33" i="1"/>
  <c r="CG33" i="1" s="1"/>
  <c r="CA33" i="1" s="1"/>
  <c r="L33" i="1" s="1"/>
  <c r="C32" i="1"/>
  <c r="CG32" i="1" s="1"/>
  <c r="CA32" i="1" s="1"/>
  <c r="L32" i="1" s="1"/>
  <c r="C31" i="1"/>
  <c r="CG31" i="1" s="1"/>
  <c r="CA31" i="1" s="1"/>
  <c r="L31" i="1" s="1"/>
  <c r="C30" i="1"/>
  <c r="CG30" i="1" s="1"/>
  <c r="CA30" i="1" s="1"/>
  <c r="L30" i="1" s="1"/>
  <c r="C29" i="1"/>
  <c r="CG29" i="1" s="1"/>
  <c r="CA29" i="1" s="1"/>
  <c r="L29" i="1" s="1"/>
  <c r="C28" i="1"/>
  <c r="CG28" i="1" s="1"/>
  <c r="B23" i="1"/>
  <c r="B22" i="1"/>
  <c r="B21" i="1"/>
  <c r="B20" i="1"/>
  <c r="B19" i="1"/>
  <c r="Z16" i="1"/>
  <c r="U16" i="1"/>
  <c r="P16" i="1"/>
  <c r="G16" i="1"/>
  <c r="Z15" i="1"/>
  <c r="U15" i="1"/>
  <c r="P15" i="1"/>
  <c r="G15" i="1"/>
  <c r="Z14" i="1"/>
  <c r="U14" i="1"/>
  <c r="P14" i="1"/>
  <c r="G14" i="1"/>
  <c r="Z13" i="1"/>
  <c r="U13" i="1"/>
  <c r="P13" i="1"/>
  <c r="G13" i="1"/>
  <c r="G12" i="1" s="1"/>
  <c r="AB12" i="1"/>
  <c r="AA12" i="1"/>
  <c r="Y12" i="1"/>
  <c r="X12" i="1"/>
  <c r="W12" i="1"/>
  <c r="V12" i="1"/>
  <c r="T12" i="1"/>
  <c r="S12" i="1"/>
  <c r="R12" i="1"/>
  <c r="Q12" i="1"/>
  <c r="O12" i="1"/>
  <c r="N12" i="1"/>
  <c r="M12" i="1"/>
  <c r="L12" i="1"/>
  <c r="J12" i="1"/>
  <c r="I12" i="1"/>
  <c r="H12" i="1"/>
  <c r="F12" i="1"/>
  <c r="E12" i="1"/>
  <c r="D12" i="1"/>
  <c r="C12" i="1"/>
  <c r="B12" i="1"/>
  <c r="A5" i="1"/>
  <c r="A4" i="1"/>
  <c r="A3" i="1"/>
  <c r="A2" i="1"/>
  <c r="Z12" i="1" l="1"/>
  <c r="K16" i="1"/>
  <c r="K13" i="1"/>
  <c r="K14" i="1"/>
  <c r="K15" i="1"/>
  <c r="U12" i="1"/>
  <c r="B99" i="1"/>
  <c r="CG99" i="1" s="1"/>
  <c r="CA99" i="1" s="1"/>
  <c r="H99" i="1" s="1"/>
  <c r="J67" i="1"/>
  <c r="P12" i="1"/>
  <c r="CA28" i="1"/>
  <c r="L28" i="1" s="1"/>
  <c r="CH92" i="1"/>
  <c r="CA92" i="1" s="1"/>
  <c r="H92" i="1" s="1"/>
  <c r="K12" i="1" l="1"/>
  <c r="A211" i="1" s="1"/>
  <c r="B211" i="1"/>
</calcChain>
</file>

<file path=xl/sharedStrings.xml><?xml version="1.0" encoding="utf-8"?>
<sst xmlns="http://schemas.openxmlformats.org/spreadsheetml/2006/main" count="2327" uniqueCount="137">
  <si>
    <t>SERVICIO DE SALUD</t>
  </si>
  <si>
    <t>REM-21.   QUIRÓFANOS Y OTROS RECURSOS HOSPITALARIOS</t>
  </si>
  <si>
    <t>SECCIÓN A:  CAPACIDAD INSTALADA Y UTILIZACIÓN DE LOS QUIRÓFANOS</t>
  </si>
  <si>
    <t>TIPO DE QUIRÓFANOS</t>
  </si>
  <si>
    <t>NÙMERO DE QUIRÓFANOS EN DOTACIÓN</t>
  </si>
  <si>
    <t>PROMEDIO MENSUAL DE QUIRÓFANOS HABILITADOS</t>
  </si>
  <si>
    <t>PROMEDIO MENSUAL  DE QUIRÓFANOS EN TRABAJO</t>
  </si>
  <si>
    <t>TOTAL  DE HORAS MENSUALES DE QUIRÓFANOS HABILITADOS (HORARIO HÁBIL)</t>
  </si>
  <si>
    <t>TOTAL DE HORAS MENSUALES DE QUIRÓFANOS EN TRABAJO</t>
  </si>
  <si>
    <r>
      <t xml:space="preserve">HORAS MENSUALES </t>
    </r>
    <r>
      <rPr>
        <b/>
        <sz val="8"/>
        <rFont val="Verdana"/>
        <family val="2"/>
      </rPr>
      <t>PROGRAMADAS</t>
    </r>
    <r>
      <rPr>
        <sz val="8"/>
        <rFont val="Verdana"/>
        <family val="2"/>
      </rPr>
      <t xml:space="preserve"> DE TABLA QUIRÚRGICA DE QUIRÓFANOS EN TRABAJO, HORARIO HABIL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</si>
  <si>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HÁBIL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</si>
  <si>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INHÁBIL DE LUNES A VIERNES</t>
    </r>
  </si>
  <si>
    <r>
      <t xml:space="preserve">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 HORARIO SÁBADO, DOMINGO Y FESTIVO</t>
    </r>
  </si>
  <si>
    <r>
      <t xml:space="preserve">TOTAL HORAS MENSUALES </t>
    </r>
    <r>
      <rPr>
        <b/>
        <sz val="8"/>
        <rFont val="Verdana"/>
        <family val="2"/>
      </rPr>
      <t>OCUPADAS</t>
    </r>
    <r>
      <rPr>
        <sz val="8"/>
        <rFont val="Verdana"/>
        <family val="2"/>
      </rPr>
      <t xml:space="preserve"> DE QUIRÓFANOS EN TRABAJO, HORARIO HABIL</t>
    </r>
  </si>
  <si>
    <t>Totales</t>
  </si>
  <si>
    <t>Beneficiarios MAI</t>
  </si>
  <si>
    <t>Beneficiarios MLE</t>
  </si>
  <si>
    <t>Otros</t>
  </si>
  <si>
    <t>De preparación</t>
  </si>
  <si>
    <t>Beneficiarios MOLE</t>
  </si>
  <si>
    <t>Cirugía Menor</t>
  </si>
  <si>
    <t>Otros Procedimientos</t>
  </si>
  <si>
    <t>TOTAL QUIRÓFANOS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</si>
  <si>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</si>
  <si>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</si>
  <si>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</si>
  <si>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</si>
  <si>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</si>
  <si>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</si>
  <si>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TOTAL</t>
  </si>
  <si>
    <t>QUIMIOTERAPIA</t>
  </si>
  <si>
    <t>HEMODIÁLISIS</t>
  </si>
  <si>
    <t>CIRUGÍA 
MAYOR
AMBULATORIA</t>
  </si>
  <si>
    <t>CORONARIO
GRAFÍA</t>
  </si>
  <si>
    <t>OTRAS</t>
  </si>
  <si>
    <t>RECURSO DISPONIBLE</t>
  </si>
  <si>
    <t>INGRESOS</t>
  </si>
  <si>
    <t>PERSONAS ATENDIDAS</t>
  </si>
  <si>
    <t>DÍAS PERSONAS ATENDIDAS</t>
  </si>
  <si>
    <t>ALTAS</t>
  </si>
  <si>
    <t>SECCIÓN C:  HOSPITALIZACIÓN DOMICILIARIA</t>
  </si>
  <si>
    <t>SECCIÓN C.1:  PERSONAS ATENDIDAS EN EL PROGRAMA</t>
  </si>
  <si>
    <t>EDAD</t>
  </si>
  <si>
    <t>ORIGEN DE LA DERIVACIÓN</t>
  </si>
  <si>
    <t>Menores de 15 años</t>
  </si>
  <si>
    <t>15 años y más</t>
  </si>
  <si>
    <t>APS</t>
  </si>
  <si>
    <t>Urgencia</t>
  </si>
  <si>
    <t>Hospitalización</t>
  </si>
  <si>
    <t>Ambulatorio</t>
  </si>
  <si>
    <t>Ley de Urgencia</t>
  </si>
  <si>
    <t>UGCC</t>
  </si>
  <si>
    <t>FALLECIDOS</t>
  </si>
  <si>
    <t>Esperados</t>
  </si>
  <si>
    <t xml:space="preserve">No esperados </t>
  </si>
  <si>
    <t>REINGRESOS A HOSPITALIZACIÓN TRADICIONAL</t>
  </si>
  <si>
    <t xml:space="preserve">SECCIÓN C.2:  VISITAS REALIZADAS </t>
  </si>
  <si>
    <t>COMPONENTE</t>
  </si>
  <si>
    <t>Total</t>
  </si>
  <si>
    <t>MÉDICO</t>
  </si>
  <si>
    <t>ENFERMERA</t>
  </si>
  <si>
    <t>TÉCNICO PARAMÉDICO</t>
  </si>
  <si>
    <t>MATRONA</t>
  </si>
  <si>
    <t>KINESIÓLOGO</t>
  </si>
  <si>
    <t>PSICÓLOGO</t>
  </si>
  <si>
    <t>FONOAUDIÓLOGO</t>
  </si>
  <si>
    <t>TRABAJADOR SOCIAL</t>
  </si>
  <si>
    <t>TERAPEUTA OCUPACIONAL</t>
  </si>
  <si>
    <t>SECCIÓN C.3:  CUPOS DISPONIBLES</t>
  </si>
  <si>
    <t>N° de Cupos</t>
  </si>
  <si>
    <t>N° de cupos CAM INV Adicionales</t>
  </si>
  <si>
    <t>NÚMERO CUPOS PROGRAMADOS</t>
  </si>
  <si>
    <t>NÚMERO CUPOS UTILIZADOS</t>
  </si>
  <si>
    <t>NÚMERO DE CUPOS DISPONIBLES</t>
  </si>
  <si>
    <t>SECCIÓN C.4: ASISTENCIA VENTILATORIA Y OXÍGENO EN DOMICILIO</t>
  </si>
  <si>
    <t>TIPO DE ESTRATEGIA</t>
  </si>
  <si>
    <t>Menor de 20 años</t>
  </si>
  <si>
    <t>De 20 años y más</t>
  </si>
  <si>
    <t>Estrategia de Asistencia Ventilatoria Invasiva en Domicilio</t>
  </si>
  <si>
    <t>Estrategia de Asistencia Ventilatoria no Invasiva en Domicilio</t>
  </si>
  <si>
    <t>Estrategia Oxígeno Domiciliario para pacientes Crónicos</t>
  </si>
  <si>
    <t>SECCIÓN C.5: INGRESOS Y EGRESOS AL PROGRAMA</t>
  </si>
  <si>
    <t>ACTIVIDAD</t>
  </si>
  <si>
    <t xml:space="preserve">Número de ingresos </t>
  </si>
  <si>
    <t xml:space="preserve">Número de egresos </t>
  </si>
  <si>
    <t>Número de personas activas</t>
  </si>
  <si>
    <t>Número de controles médicos</t>
  </si>
  <si>
    <t>ASISTENCIA VENTILATORIA INVASIVA INFANTIL (AVI)</t>
  </si>
  <si>
    <t>ASISTENCIA VENTILATORIA INVASIVA DEL ADULTO (AVIA)</t>
  </si>
  <si>
    <t>ASISTENCIA VENTILATORIA NO INVASIVA INFANTIL (AVNI)</t>
  </si>
  <si>
    <t>ASISTENCIA VENTILATORIA NO INVASIVA ADULTO (AVNIA)</t>
  </si>
  <si>
    <t>OXIGENOTERAPIA AMBULATORIO CRÓNICO RESPIRATORIO INFANTIL</t>
  </si>
  <si>
    <t xml:space="preserve">OXIGENOTERAPIA AMBULATORIO CRÓNICO RESPIRATORIO ADULTO </t>
  </si>
  <si>
    <t>SECCIÓN D: APOYO PSICOSOCIAL EN NIÑOS (AS) HOSPITALIZADOS</t>
  </si>
  <si>
    <t>CONCEPTO</t>
  </si>
  <si>
    <t>INTERVENCIÓN</t>
  </si>
  <si>
    <t>Hasta 28 días</t>
  </si>
  <si>
    <t xml:space="preserve">29 días hasta menor de 1 año </t>
  </si>
  <si>
    <t>1 a 4 años</t>
  </si>
  <si>
    <t>5 a 9 años</t>
  </si>
  <si>
    <t>10 a 14 años</t>
  </si>
  <si>
    <t>15 a 19 años</t>
  </si>
  <si>
    <t>TOTAL DE EGRESOS (en el período)</t>
  </si>
  <si>
    <t>EGRESADOS CON APOYO PSICOSOCIAL (en el período)</t>
  </si>
  <si>
    <t>Intervención Psicosocial</t>
  </si>
  <si>
    <t>Estimulación del Desarrollo</t>
  </si>
  <si>
    <t>Nº DE ATENCIONES (en el mes)</t>
  </si>
  <si>
    <t>SECCIÓN E: GESTIÓN DE PROCESOS DE PACIENTES QUIRÚRGICOS CON CIRUGÍA ELECTIVA</t>
  </si>
  <si>
    <t>ESPECIALIDAD</t>
  </si>
  <si>
    <t>DÍAS DE ESTADA PREQUIRÚRGICOS</t>
  </si>
  <si>
    <t>PACIENTES INTERVENIDOS</t>
  </si>
  <si>
    <t>PROGRAMACIÓN DE TABLA QUIRÚRGICA (N° DE PACIENTES)</t>
  </si>
  <si>
    <t>PACIENTES PROGRAMADOS</t>
  </si>
  <si>
    <t>PACIENTES SUSPENDIDOS</t>
  </si>
  <si>
    <t>CIRUGÍA GENERAL</t>
  </si>
  <si>
    <t>CIRUGÍA CARDIOVASCULAR</t>
  </si>
  <si>
    <t>CIRUGÍA MÁXILOFACIAL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</si>
  <si>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</si>
  <si>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</si>
  <si>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</si>
  <si>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</si>
  <si>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</si>
  <si>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</si>
  <si>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</si>
  <si>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</si>
  <si>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</si>
  <si>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F: CAUSAS DE SUSPENSIÓN DE CIRUGÍAS ELECTIVAS</t>
  </si>
  <si>
    <t xml:space="preserve">CAUSAS DE SUSPENSIÓN ATRIBUIBLES A:
</t>
  </si>
  <si>
    <t>Nº DE PERSONAS</t>
  </si>
  <si>
    <t>TOTALES</t>
  </si>
  <si>
    <t>PACIENTE</t>
  </si>
  <si>
    <t>ADMINISTRATIVAS</t>
  </si>
  <si>
    <t>UNIDAD DE APOYO CLÍNICO</t>
  </si>
  <si>
    <t>EQUIPO QUIRÚRGICO</t>
  </si>
  <si>
    <t>INFRAESTRUCTURA</t>
  </si>
  <si>
    <t>EMERGENCIAS</t>
  </si>
  <si>
    <t>GREMIALES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</si>
</sst>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0"/>
      <name val="Comic Sans MS"/>
      <family val="4"/>
    </font>
    <font>
      <sz val="8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</fills>
  <borders count="7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auto="1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rgb="FFB2B2B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/>
      <right style="hair">
        <color indexed="9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22"/>
      </left>
      <right style="hair">
        <color auto="1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hair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 style="thin">
        <color auto="1"/>
      </bottom>
      <diagonal/>
    </border>
    <border>
      <left style="hair">
        <color indexed="9"/>
      </left>
      <right style="thin">
        <color indexed="9"/>
      </right>
      <top style="thin">
        <color auto="1"/>
      </top>
      <bottom style="hair">
        <color indexed="9"/>
      </bottom>
      <diagonal/>
    </border>
    <border>
      <left style="thin">
        <color indexed="9"/>
      </left>
      <right/>
      <top style="thin">
        <color auto="1"/>
      </top>
      <bottom style="hair">
        <color indexed="9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4" fillId="0" borderId="0"/>
    <xf numFmtId="0" fontId="7" fillId="2" borderId="1" applyNumberFormat="0" applyFont="0" applyAlignment="0" applyProtection="0"/>
    <xf numFmtId="0" fontId="10" fillId="0" borderId="0"/>
  </cellStyleXfs>
  <cellXfs count="1740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3" borderId="0" xfId="0" applyNumberFormat="1" applyFont="1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2" fillId="6" borderId="0" xfId="0" applyNumberFormat="1" applyFont="1" applyFill="1" applyProtection="1">
      <protection locked="0"/>
    </xf>
    <xf numFmtId="1" fontId="3" fillId="3" borderId="0" xfId="0" applyNumberFormat="1" applyFont="1" applyFill="1"/>
    <xf numFmtId="1" fontId="3" fillId="3" borderId="0" xfId="1" applyNumberFormat="1" applyFont="1" applyFill="1" applyAlignment="1">
      <alignment vertical="center" wrapText="1"/>
    </xf>
    <xf numFmtId="1" fontId="5" fillId="3" borderId="0" xfId="1" applyNumberFormat="1" applyFont="1" applyFill="1" applyProtection="1">
      <protection hidden="1"/>
    </xf>
    <xf numFmtId="1" fontId="6" fillId="0" borderId="0" xfId="1" applyNumberFormat="1" applyFont="1"/>
    <xf numFmtId="1" fontId="2" fillId="4" borderId="0" xfId="0" applyNumberFormat="1" applyFont="1" applyFill="1"/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2" borderId="18" xfId="2" applyNumberFormat="1" applyFont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2" fontId="1" fillId="2" borderId="21" xfId="2" applyNumberFormat="1" applyFont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>
      <alignment horizontal="center" vertical="center"/>
    </xf>
    <xf numFmtId="1" fontId="5" fillId="2" borderId="1" xfId="2" applyNumberFormat="1" applyFont="1" applyAlignment="1" applyProtection="1">
      <alignment horizontal="center" vertical="center"/>
      <protection locked="0"/>
    </xf>
    <xf numFmtId="2" fontId="5" fillId="2" borderId="1" xfId="2" applyNumberFormat="1" applyFont="1" applyAlignment="1" applyProtection="1">
      <alignment horizontal="center" vertical="center"/>
      <protection locked="0"/>
    </xf>
    <xf numFmtId="2" fontId="5" fillId="3" borderId="23" xfId="0" applyNumberFormat="1" applyFont="1" applyFill="1" applyBorder="1" applyAlignment="1">
      <alignment horizontal="center" vertical="center"/>
    </xf>
    <xf numFmtId="2" fontId="5" fillId="2" borderId="24" xfId="2" applyNumberFormat="1" applyFont="1" applyBorder="1" applyAlignment="1" applyProtection="1">
      <alignment horizontal="center" vertical="center"/>
      <protection locked="0"/>
    </xf>
    <xf numFmtId="2" fontId="5" fillId="3" borderId="25" xfId="0" applyNumberFormat="1" applyFont="1" applyFill="1" applyBorder="1" applyAlignment="1">
      <alignment horizontal="center" vertical="center"/>
    </xf>
    <xf numFmtId="2" fontId="1" fillId="2" borderId="1" xfId="2" applyNumberFormat="1" applyFont="1" applyAlignment="1" applyProtection="1">
      <alignment horizontal="center" vertical="center"/>
      <protection locked="0"/>
    </xf>
    <xf numFmtId="2" fontId="1" fillId="2" borderId="26" xfId="2" applyNumberFormat="1" applyFont="1" applyBorder="1" applyAlignment="1" applyProtection="1">
      <alignment horizontal="center" vertical="center"/>
      <protection locked="0"/>
    </xf>
    <xf numFmtId="1" fontId="5" fillId="3" borderId="27" xfId="0" applyNumberFormat="1" applyFont="1" applyFill="1" applyBorder="1" applyAlignment="1">
      <alignment horizontal="center" vertical="center"/>
    </xf>
    <xf numFmtId="1" fontId="5" fillId="3" borderId="28" xfId="1" applyNumberFormat="1" applyFont="1" applyFill="1" applyBorder="1" applyAlignment="1">
      <alignment horizontal="center" vertical="center"/>
    </xf>
    <xf numFmtId="2" fontId="5" fillId="2" borderId="29" xfId="2" applyNumberFormat="1" applyFont="1" applyBorder="1" applyAlignment="1" applyProtection="1">
      <alignment horizontal="center" vertical="center"/>
      <protection locked="0"/>
    </xf>
    <xf numFmtId="2" fontId="5" fillId="2" borderId="30" xfId="2" applyNumberFormat="1" applyFont="1" applyBorder="1" applyAlignment="1" applyProtection="1">
      <alignment horizontal="center" vertical="center"/>
      <protection locked="0"/>
    </xf>
    <xf numFmtId="2" fontId="5" fillId="3" borderId="31" xfId="0" applyNumberFormat="1" applyFont="1" applyFill="1" applyBorder="1" applyAlignment="1">
      <alignment horizontal="center" vertical="center"/>
    </xf>
    <xf numFmtId="2" fontId="5" fillId="3" borderId="32" xfId="0" applyNumberFormat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/>
    </xf>
    <xf numFmtId="1" fontId="5" fillId="0" borderId="33" xfId="1" applyNumberFormat="1" applyFont="1" applyBorder="1" applyProtection="1">
      <protection hidden="1"/>
    </xf>
    <xf numFmtId="1" fontId="6" fillId="0" borderId="34" xfId="1" applyNumberFormat="1" applyFont="1" applyBorder="1" applyAlignment="1">
      <alignment horizontal="center"/>
    </xf>
    <xf numFmtId="1" fontId="6" fillId="0" borderId="35" xfId="1" applyNumberFormat="1" applyFont="1" applyBorder="1" applyAlignment="1">
      <alignment horizontal="center"/>
    </xf>
    <xf numFmtId="1" fontId="5" fillId="0" borderId="0" xfId="1" applyNumberFormat="1" applyFont="1"/>
    <xf numFmtId="1" fontId="5" fillId="0" borderId="36" xfId="1" applyNumberFormat="1" applyFont="1" applyBorder="1" applyProtection="1">
      <protection hidden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37" xfId="1" applyNumberFormat="1" applyFont="1" applyBorder="1" applyAlignment="1">
      <alignment horizontal="center" vertical="center" wrapText="1"/>
    </xf>
    <xf numFmtId="1" fontId="5" fillId="0" borderId="38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39" xfId="1" applyNumberFormat="1" applyFont="1" applyBorder="1" applyAlignment="1">
      <alignment horizontal="center" vertical="center" wrapText="1"/>
    </xf>
    <xf numFmtId="1" fontId="5" fillId="0" borderId="33" xfId="1" applyNumberFormat="1" applyFont="1" applyBorder="1" applyAlignment="1">
      <alignment horizontal="center" vertical="center" wrapText="1"/>
    </xf>
    <xf numFmtId="1" fontId="5" fillId="0" borderId="40" xfId="1" applyNumberFormat="1" applyFont="1" applyBorder="1" applyProtection="1">
      <protection hidden="1"/>
    </xf>
    <xf numFmtId="1" fontId="5" fillId="0" borderId="41" xfId="1" applyNumberFormat="1" applyFont="1" applyBorder="1"/>
    <xf numFmtId="1" fontId="5" fillId="0" borderId="42" xfId="1" applyNumberFormat="1" applyFont="1" applyBorder="1"/>
    <xf numFmtId="1" fontId="8" fillId="0" borderId="33" xfId="1" applyNumberFormat="1" applyFont="1" applyBorder="1"/>
    <xf numFmtId="1" fontId="5" fillId="0" borderId="43" xfId="1" applyNumberFormat="1" applyFont="1" applyBorder="1"/>
    <xf numFmtId="1" fontId="5" fillId="0" borderId="22" xfId="1" applyNumberFormat="1" applyFont="1" applyBorder="1"/>
    <xf numFmtId="1" fontId="5" fillId="0" borderId="33" xfId="1" applyNumberFormat="1" applyFont="1" applyBorder="1"/>
    <xf numFmtId="1" fontId="5" fillId="0" borderId="11" xfId="1" applyNumberFormat="1" applyFont="1" applyBorder="1"/>
    <xf numFmtId="1" fontId="5" fillId="0" borderId="28" xfId="1" applyNumberFormat="1" applyFont="1" applyBorder="1"/>
    <xf numFmtId="1" fontId="6" fillId="0" borderId="33" xfId="1" applyNumberFormat="1" applyFont="1" applyBorder="1"/>
    <xf numFmtId="1" fontId="5" fillId="0" borderId="40" xfId="1" applyNumberFormat="1" applyFont="1" applyBorder="1"/>
    <xf numFmtId="1" fontId="5" fillId="0" borderId="44" xfId="1" applyNumberFormat="1" applyFont="1" applyBorder="1"/>
    <xf numFmtId="1" fontId="5" fillId="0" borderId="45" xfId="1" applyNumberFormat="1" applyFont="1" applyBorder="1"/>
    <xf numFmtId="1" fontId="5" fillId="0" borderId="2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5" fillId="0" borderId="51" xfId="1" applyNumberFormat="1" applyFont="1" applyBorder="1"/>
    <xf numFmtId="1" fontId="5" fillId="4" borderId="0" xfId="0" applyNumberFormat="1" applyFont="1" applyFill="1" applyAlignment="1">
      <alignment vertical="top"/>
    </xf>
    <xf numFmtId="1" fontId="2" fillId="5" borderId="0" xfId="0" applyNumberFormat="1" applyFont="1" applyFill="1"/>
    <xf numFmtId="1" fontId="2" fillId="6" borderId="0" xfId="0" applyNumberFormat="1" applyFont="1" applyFill="1"/>
    <xf numFmtId="1" fontId="5" fillId="0" borderId="53" xfId="1" applyNumberFormat="1" applyFont="1" applyBorder="1"/>
    <xf numFmtId="1" fontId="5" fillId="7" borderId="28" xfId="1" applyNumberFormat="1" applyFont="1" applyFill="1" applyBorder="1" applyAlignment="1" applyProtection="1">
      <alignment horizontal="center"/>
      <protection locked="0"/>
    </xf>
    <xf numFmtId="1" fontId="5" fillId="7" borderId="55" xfId="1" applyNumberFormat="1" applyFont="1" applyFill="1" applyBorder="1" applyAlignment="1" applyProtection="1">
      <alignment horizontal="center"/>
      <protection locked="0"/>
    </xf>
    <xf numFmtId="1" fontId="5" fillId="7" borderId="54" xfId="1" applyNumberFormat="1" applyFont="1" applyFill="1" applyBorder="1" applyAlignment="1" applyProtection="1">
      <alignment horizontal="center"/>
      <protection locked="0"/>
    </xf>
    <xf numFmtId="1" fontId="5" fillId="0" borderId="56" xfId="1" applyNumberFormat="1" applyFont="1" applyBorder="1" applyAlignment="1">
      <alignment horizontal="left"/>
    </xf>
    <xf numFmtId="1" fontId="5" fillId="0" borderId="53" xfId="1" applyNumberFormat="1" applyFont="1" applyBorder="1" applyAlignment="1">
      <alignment horizontal="left"/>
    </xf>
    <xf numFmtId="1" fontId="5" fillId="0" borderId="57" xfId="1" applyNumberFormat="1" applyFont="1" applyBorder="1"/>
    <xf numFmtId="1" fontId="5" fillId="7" borderId="58" xfId="1" applyNumberFormat="1" applyFont="1" applyFill="1" applyBorder="1" applyAlignment="1" applyProtection="1">
      <alignment horizontal="center"/>
      <protection locked="0"/>
    </xf>
    <xf numFmtId="1" fontId="6" fillId="0" borderId="40" xfId="1" applyNumberFormat="1" applyFont="1" applyBorder="1" applyProtection="1">
      <protection hidden="1"/>
    </xf>
    <xf numFmtId="1" fontId="5" fillId="0" borderId="0" xfId="1" applyNumberFormat="1" applyFont="1" applyProtection="1">
      <protection hidden="1"/>
    </xf>
    <xf numFmtId="1" fontId="5" fillId="0" borderId="34" xfId="1" applyNumberFormat="1" applyFont="1" applyBorder="1" applyProtection="1">
      <protection hidden="1"/>
    </xf>
    <xf numFmtId="1" fontId="2" fillId="3" borderId="40" xfId="0" applyNumberFormat="1" applyFont="1" applyFill="1" applyBorder="1"/>
    <xf numFmtId="1" fontId="5" fillId="0" borderId="56" xfId="1" applyNumberFormat="1" applyFont="1" applyBorder="1"/>
    <xf numFmtId="1" fontId="5" fillId="7" borderId="27" xfId="1" applyNumberFormat="1" applyFont="1" applyFill="1" applyBorder="1" applyAlignment="1" applyProtection="1">
      <alignment horizontal="center"/>
      <protection locked="0"/>
    </xf>
    <xf numFmtId="1" fontId="6" fillId="0" borderId="34" xfId="1" applyNumberFormat="1" applyFont="1" applyBorder="1" applyProtection="1">
      <protection hidden="1"/>
    </xf>
    <xf numFmtId="1" fontId="5" fillId="0" borderId="60" xfId="1" applyNumberFormat="1" applyFont="1" applyBorder="1"/>
    <xf numFmtId="1" fontId="5" fillId="0" borderId="17" xfId="1" applyNumberFormat="1" applyFont="1" applyBorder="1" applyAlignment="1">
      <alignment horizontal="right"/>
    </xf>
    <xf numFmtId="1" fontId="5" fillId="0" borderId="28" xfId="1" applyNumberFormat="1" applyFont="1" applyBorder="1" applyAlignment="1">
      <alignment horizontal="right"/>
    </xf>
    <xf numFmtId="1" fontId="5" fillId="7" borderId="28" xfId="1" applyNumberFormat="1" applyFont="1" applyFill="1" applyBorder="1" applyProtection="1">
      <protection locked="0"/>
    </xf>
    <xf numFmtId="1" fontId="5" fillId="0" borderId="0" xfId="1" applyNumberFormat="1" applyFont="1" applyAlignment="1">
      <alignment horizontal="right"/>
    </xf>
    <xf numFmtId="1" fontId="5" fillId="0" borderId="0" xfId="1" applyNumberFormat="1" applyFont="1" applyProtection="1">
      <protection locked="0"/>
    </xf>
    <xf numFmtId="1" fontId="5" fillId="0" borderId="44" xfId="1" applyNumberFormat="1" applyFont="1" applyBorder="1" applyProtection="1">
      <protection hidden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62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1" fontId="5" fillId="0" borderId="4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1" fontId="5" fillId="0" borderId="22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vertical="center" wrapText="1"/>
    </xf>
    <xf numFmtId="1" fontId="5" fillId="0" borderId="63" xfId="0" applyNumberFormat="1" applyFont="1" applyBorder="1" applyAlignment="1">
      <alignment horizontal="right" vertical="center"/>
    </xf>
    <xf numFmtId="1" fontId="5" fillId="0" borderId="65" xfId="1" applyNumberFormat="1" applyFont="1" applyBorder="1" applyProtection="1">
      <protection hidden="1"/>
    </xf>
    <xf numFmtId="1" fontId="5" fillId="0" borderId="66" xfId="1" applyNumberFormat="1" applyFont="1" applyBorder="1" applyProtection="1">
      <protection hidden="1"/>
    </xf>
    <xf numFmtId="0" fontId="9" fillId="0" borderId="0" xfId="0" applyFont="1"/>
    <xf numFmtId="1" fontId="5" fillId="3" borderId="2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38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/>
    <xf numFmtId="1" fontId="5" fillId="0" borderId="67" xfId="0" applyNumberFormat="1" applyFont="1" applyBorder="1"/>
    <xf numFmtId="1" fontId="5" fillId="0" borderId="71" xfId="1" applyNumberFormat="1" applyFont="1" applyBorder="1" applyProtection="1">
      <protection hidden="1"/>
    </xf>
    <xf numFmtId="1" fontId="5" fillId="0" borderId="72" xfId="1" applyNumberFormat="1" applyFont="1" applyBorder="1" applyProtection="1">
      <protection hidden="1"/>
    </xf>
    <xf numFmtId="1" fontId="5" fillId="0" borderId="73" xfId="0" applyNumberFormat="1" applyFont="1" applyBorder="1"/>
    <xf numFmtId="1" fontId="5" fillId="0" borderId="74" xfId="1" applyNumberFormat="1" applyFont="1" applyBorder="1" applyProtection="1">
      <protection hidden="1"/>
    </xf>
    <xf numFmtId="1" fontId="5" fillId="0" borderId="75" xfId="1" applyNumberFormat="1" applyFont="1" applyBorder="1" applyProtection="1">
      <protection hidden="1"/>
    </xf>
    <xf numFmtId="1" fontId="5" fillId="0" borderId="76" xfId="0" applyNumberFormat="1" applyFont="1" applyBorder="1"/>
    <xf numFmtId="1" fontId="5" fillId="0" borderId="77" xfId="1" applyNumberFormat="1" applyFont="1" applyBorder="1" applyProtection="1">
      <protection hidden="1"/>
    </xf>
    <xf numFmtId="1" fontId="5" fillId="0" borderId="78" xfId="1" applyNumberFormat="1" applyFont="1" applyBorder="1" applyProtection="1">
      <protection hidden="1"/>
    </xf>
    <xf numFmtId="1" fontId="5" fillId="0" borderId="32" xfId="0" applyNumberFormat="1" applyFont="1" applyBorder="1"/>
    <xf numFmtId="1" fontId="5" fillId="7" borderId="28" xfId="0" applyNumberFormat="1" applyFont="1" applyFill="1" applyBorder="1" applyProtection="1">
      <protection locked="0"/>
    </xf>
    <xf numFmtId="1" fontId="5" fillId="7" borderId="32" xfId="0" applyNumberFormat="1" applyFont="1" applyFill="1" applyBorder="1" applyProtection="1">
      <protection locked="0"/>
    </xf>
    <xf numFmtId="1" fontId="5" fillId="7" borderId="54" xfId="0" applyNumberFormat="1" applyFont="1" applyFill="1" applyBorder="1" applyProtection="1">
      <protection locked="0"/>
    </xf>
    <xf numFmtId="1" fontId="5" fillId="0" borderId="46" xfId="0" applyNumberFormat="1" applyFont="1" applyBorder="1"/>
    <xf numFmtId="1" fontId="5" fillId="0" borderId="79" xfId="0" applyNumberFormat="1" applyFont="1" applyBorder="1"/>
    <xf numFmtId="1" fontId="5" fillId="0" borderId="14" xfId="0" applyNumberFormat="1" applyFont="1" applyBorder="1"/>
    <xf numFmtId="1" fontId="5" fillId="0" borderId="6" xfId="0" applyNumberFormat="1" applyFont="1" applyBorder="1"/>
    <xf numFmtId="1" fontId="5" fillId="0" borderId="80" xfId="1" applyNumberFormat="1" applyFont="1" applyBorder="1" applyProtection="1">
      <protection hidden="1"/>
    </xf>
    <xf numFmtId="1" fontId="5" fillId="0" borderId="77" xfId="1" applyNumberFormat="1" applyFont="1" applyBorder="1"/>
    <xf numFmtId="1" fontId="5" fillId="0" borderId="78" xfId="1" applyNumberFormat="1" applyFont="1" applyBorder="1"/>
    <xf numFmtId="1" fontId="5" fillId="0" borderId="61" xfId="1" applyNumberFormat="1" applyFont="1" applyBorder="1" applyAlignment="1">
      <alignment horizontal="center" vertical="center"/>
    </xf>
    <xf numFmtId="1" fontId="5" fillId="0" borderId="83" xfId="3" applyNumberFormat="1" applyFont="1" applyBorder="1" applyAlignment="1">
      <alignment horizontal="center" vertical="center" wrapText="1"/>
    </xf>
    <xf numFmtId="1" fontId="5" fillId="0" borderId="83" xfId="3" applyNumberFormat="1" applyFont="1" applyBorder="1" applyAlignment="1">
      <alignment horizontal="center" vertical="center"/>
    </xf>
    <xf numFmtId="1" fontId="5" fillId="0" borderId="6" xfId="3" applyNumberFormat="1" applyFont="1" applyBorder="1" applyAlignment="1">
      <alignment horizontal="center" vertical="center"/>
    </xf>
    <xf numFmtId="1" fontId="5" fillId="4" borderId="84" xfId="1" applyNumberFormat="1" applyFont="1" applyFill="1" applyBorder="1" applyProtection="1">
      <protection hidden="1"/>
    </xf>
    <xf numFmtId="1" fontId="5" fillId="4" borderId="78" xfId="1" applyNumberFormat="1" applyFont="1" applyFill="1" applyBorder="1" applyProtection="1">
      <protection hidden="1"/>
    </xf>
    <xf numFmtId="1" fontId="5" fillId="4" borderId="78" xfId="1" applyNumberFormat="1" applyFont="1" applyFill="1" applyBorder="1"/>
    <xf numFmtId="1" fontId="5" fillId="0" borderId="2" xfId="1" applyNumberFormat="1" applyFont="1" applyBorder="1" applyAlignment="1">
      <alignment horizontal="right"/>
    </xf>
    <xf numFmtId="1" fontId="5" fillId="4" borderId="0" xfId="0" applyNumberFormat="1" applyFont="1" applyFill="1" applyAlignment="1">
      <alignment wrapText="1"/>
    </xf>
    <xf numFmtId="1" fontId="5" fillId="0" borderId="41" xfId="1" applyNumberFormat="1" applyFont="1" applyBorder="1" applyAlignment="1">
      <alignment wrapText="1"/>
    </xf>
    <xf numFmtId="1" fontId="5" fillId="0" borderId="42" xfId="1" applyNumberFormat="1" applyFont="1" applyBorder="1" applyAlignment="1">
      <alignment horizontal="right"/>
    </xf>
    <xf numFmtId="1" fontId="5" fillId="0" borderId="56" xfId="1" applyNumberFormat="1" applyFont="1" applyBorder="1" applyAlignment="1">
      <alignment wrapText="1"/>
    </xf>
    <xf numFmtId="1" fontId="5" fillId="0" borderId="27" xfId="1" applyNumberFormat="1" applyFont="1" applyBorder="1" applyAlignment="1">
      <alignment horizontal="right"/>
    </xf>
    <xf numFmtId="1" fontId="5" fillId="7" borderId="23" xfId="1" applyNumberFormat="1" applyFont="1" applyFill="1" applyBorder="1" applyAlignment="1" applyProtection="1">
      <alignment horizontal="right"/>
      <protection locked="0"/>
    </xf>
    <xf numFmtId="1" fontId="5" fillId="7" borderId="10" xfId="1" applyNumberFormat="1" applyFont="1" applyFill="1" applyBorder="1" applyAlignment="1" applyProtection="1">
      <alignment horizontal="right"/>
      <protection locked="0"/>
    </xf>
    <xf numFmtId="1" fontId="5" fillId="7" borderId="21" xfId="1" applyNumberFormat="1" applyFont="1" applyFill="1" applyBorder="1" applyAlignment="1" applyProtection="1">
      <alignment horizontal="right"/>
      <protection locked="0"/>
    </xf>
    <xf numFmtId="1" fontId="5" fillId="0" borderId="11" xfId="1" applyNumberFormat="1" applyFont="1" applyBorder="1" applyAlignment="1">
      <alignment wrapText="1"/>
    </xf>
    <xf numFmtId="1" fontId="5" fillId="0" borderId="63" xfId="1" applyNumberFormat="1" applyFont="1" applyBorder="1" applyAlignment="1">
      <alignment horizontal="right"/>
    </xf>
    <xf numFmtId="1" fontId="5" fillId="7" borderId="54" xfId="1" applyNumberFormat="1" applyFont="1" applyFill="1" applyBorder="1" applyAlignment="1" applyProtection="1">
      <alignment horizontal="right"/>
      <protection locked="0"/>
    </xf>
    <xf numFmtId="1" fontId="6" fillId="0" borderId="85" xfId="1" applyNumberFormat="1" applyFont="1" applyBorder="1" applyProtection="1">
      <protection hidden="1"/>
    </xf>
    <xf numFmtId="1" fontId="5" fillId="0" borderId="85" xfId="1" applyNumberFormat="1" applyFont="1" applyBorder="1" applyProtection="1">
      <protection hidden="1"/>
    </xf>
    <xf numFmtId="1" fontId="5" fillId="0" borderId="86" xfId="1" applyNumberFormat="1" applyFont="1" applyBorder="1"/>
    <xf numFmtId="1" fontId="2" fillId="3" borderId="78" xfId="0" applyNumberFormat="1" applyFont="1" applyFill="1" applyBorder="1"/>
    <xf numFmtId="1" fontId="5" fillId="0" borderId="84" xfId="1" applyNumberFormat="1" applyFont="1" applyBorder="1"/>
    <xf numFmtId="1" fontId="2" fillId="0" borderId="84" xfId="0" applyNumberFormat="1" applyFont="1" applyBorder="1"/>
    <xf numFmtId="1" fontId="5" fillId="0" borderId="61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 wrapText="1"/>
    </xf>
    <xf numFmtId="1" fontId="5" fillId="0" borderId="42" xfId="1" applyNumberFormat="1" applyFont="1" applyBorder="1" applyAlignment="1">
      <alignment wrapText="1"/>
    </xf>
    <xf numFmtId="1" fontId="5" fillId="0" borderId="87" xfId="1" applyNumberFormat="1" applyFont="1" applyBorder="1" applyAlignment="1">
      <alignment wrapText="1"/>
    </xf>
    <xf numFmtId="1" fontId="5" fillId="7" borderId="88" xfId="1" applyNumberFormat="1" applyFont="1" applyFill="1" applyBorder="1" applyAlignment="1" applyProtection="1">
      <alignment horizontal="right"/>
      <protection locked="0"/>
    </xf>
    <xf numFmtId="1" fontId="5" fillId="7" borderId="89" xfId="1" applyNumberFormat="1" applyFont="1" applyFill="1" applyBorder="1" applyAlignment="1" applyProtection="1">
      <alignment horizontal="right"/>
      <protection locked="0"/>
    </xf>
    <xf numFmtId="1" fontId="5" fillId="7" borderId="88" xfId="1" applyNumberFormat="1" applyFont="1" applyFill="1" applyBorder="1" applyProtection="1">
      <protection locked="0"/>
    </xf>
    <xf numFmtId="1" fontId="5" fillId="7" borderId="89" xfId="1" applyNumberFormat="1" applyFont="1" applyFill="1" applyBorder="1" applyProtection="1">
      <protection locked="0"/>
    </xf>
    <xf numFmtId="1" fontId="5" fillId="7" borderId="54" xfId="1" applyNumberFormat="1" applyFont="1" applyFill="1" applyBorder="1" applyProtection="1">
      <protection locked="0"/>
    </xf>
    <xf numFmtId="1" fontId="5" fillId="0" borderId="2" xfId="1" applyNumberFormat="1" applyFont="1" applyBorder="1" applyAlignment="1">
      <alignment wrapText="1"/>
    </xf>
    <xf numFmtId="1" fontId="1" fillId="0" borderId="61" xfId="1" applyNumberFormat="1" applyFont="1" applyBorder="1" applyAlignment="1">
      <alignment horizontal="right"/>
    </xf>
    <xf numFmtId="1" fontId="1" fillId="0" borderId="6" xfId="1" applyNumberFormat="1" applyFont="1" applyBorder="1" applyAlignment="1">
      <alignment horizontal="right"/>
    </xf>
    <xf numFmtId="1" fontId="1" fillId="0" borderId="61" xfId="1" applyNumberFormat="1" applyFont="1" applyBorder="1"/>
    <xf numFmtId="1" fontId="1" fillId="0" borderId="6" xfId="1" applyNumberFormat="1" applyFont="1" applyBorder="1"/>
    <xf numFmtId="1" fontId="5" fillId="0" borderId="85" xfId="1" applyNumberFormat="1" applyFont="1" applyBorder="1"/>
    <xf numFmtId="1" fontId="5" fillId="0" borderId="4" xfId="1" applyNumberFormat="1" applyFont="1" applyBorder="1" applyAlignment="1">
      <alignment horizontal="center" vertical="center" wrapText="1"/>
    </xf>
    <xf numFmtId="1" fontId="5" fillId="0" borderId="90" xfId="1" applyNumberFormat="1" applyFont="1" applyBorder="1" applyAlignment="1">
      <alignment horizontal="center" vertical="center" wrapText="1"/>
    </xf>
    <xf numFmtId="1" fontId="5" fillId="0" borderId="68" xfId="1" applyNumberFormat="1" applyFont="1" applyBorder="1" applyAlignment="1">
      <alignment wrapText="1"/>
    </xf>
    <xf numFmtId="1" fontId="5" fillId="0" borderId="68" xfId="1" applyNumberFormat="1" applyFont="1" applyBorder="1"/>
    <xf numFmtId="1" fontId="5" fillId="4" borderId="84" xfId="1" applyNumberFormat="1" applyFont="1" applyFill="1" applyBorder="1"/>
    <xf numFmtId="1" fontId="2" fillId="4" borderId="78" xfId="0" applyNumberFormat="1" applyFont="1" applyFill="1" applyBorder="1"/>
    <xf numFmtId="1" fontId="5" fillId="0" borderId="63" xfId="1" applyNumberFormat="1" applyFont="1" applyBorder="1" applyAlignment="1">
      <alignment wrapText="1"/>
    </xf>
    <xf numFmtId="1" fontId="5" fillId="0" borderId="63" xfId="1" applyNumberFormat="1" applyFont="1" applyBorder="1"/>
    <xf numFmtId="1" fontId="5" fillId="7" borderId="64" xfId="1" applyNumberFormat="1" applyFont="1" applyFill="1" applyBorder="1" applyProtection="1">
      <protection locked="0"/>
    </xf>
    <xf numFmtId="1" fontId="5" fillId="0" borderId="28" xfId="1" applyNumberFormat="1" applyFont="1" applyBorder="1" applyAlignment="1">
      <alignment wrapText="1"/>
    </xf>
    <xf numFmtId="1" fontId="5" fillId="0" borderId="2" xfId="1" applyNumberFormat="1" applyFont="1" applyBorder="1"/>
    <xf numFmtId="1" fontId="1" fillId="0" borderId="47" xfId="1" applyNumberFormat="1" applyFont="1" applyBorder="1"/>
    <xf numFmtId="1" fontId="1" fillId="0" borderId="4" xfId="1" applyNumberFormat="1" applyFont="1" applyBorder="1"/>
    <xf numFmtId="1" fontId="1" fillId="0" borderId="90" xfId="1" applyNumberFormat="1" applyFont="1" applyBorder="1"/>
    <xf numFmtId="1" fontId="2" fillId="8" borderId="0" xfId="0" applyNumberFormat="1" applyFont="1" applyFill="1"/>
    <xf numFmtId="1" fontId="2" fillId="8" borderId="0" xfId="0" applyNumberFormat="1" applyFont="1" applyFill="1" applyProtection="1">
      <protection locked="0"/>
    </xf>
    <xf numFmtId="1" fontId="5" fillId="0" borderId="91" xfId="1" applyNumberFormat="1" applyFont="1" applyBorder="1" applyProtection="1">
      <protection hidden="1"/>
    </xf>
    <xf numFmtId="1" fontId="5" fillId="0" borderId="91" xfId="1" applyNumberFormat="1" applyFont="1" applyBorder="1" applyAlignment="1">
      <alignment horizontal="center" vertical="center" wrapText="1"/>
    </xf>
    <xf numFmtId="1" fontId="8" fillId="0" borderId="91" xfId="1" applyNumberFormat="1" applyFont="1" applyBorder="1"/>
    <xf numFmtId="1" fontId="5" fillId="0" borderId="92" xfId="1" applyNumberFormat="1" applyFont="1" applyBorder="1"/>
    <xf numFmtId="1" fontId="5" fillId="7" borderId="93" xfId="1" applyNumberFormat="1" applyFont="1" applyFill="1" applyBorder="1" applyProtection="1">
      <protection locked="0"/>
    </xf>
    <xf numFmtId="1" fontId="5" fillId="0" borderId="91" xfId="1" applyNumberFormat="1" applyFont="1" applyBorder="1"/>
    <xf numFmtId="1" fontId="6" fillId="0" borderId="91" xfId="1" applyNumberFormat="1" applyFont="1" applyBorder="1"/>
    <xf numFmtId="1" fontId="5" fillId="0" borderId="94" xfId="1" applyNumberFormat="1" applyFont="1" applyBorder="1"/>
    <xf numFmtId="0" fontId="5" fillId="0" borderId="68" xfId="0" applyFont="1" applyBorder="1" applyAlignment="1">
      <alignment vertical="center" wrapText="1"/>
    </xf>
    <xf numFmtId="1" fontId="5" fillId="0" borderId="68" xfId="0" applyNumberFormat="1" applyFont="1" applyBorder="1" applyAlignment="1">
      <alignment horizontal="right" vertical="center"/>
    </xf>
    <xf numFmtId="1" fontId="5" fillId="7" borderId="93" xfId="0" applyNumberFormat="1" applyFont="1" applyFill="1" applyBorder="1" applyProtection="1">
      <protection locked="0"/>
    </xf>
    <xf numFmtId="1" fontId="5" fillId="0" borderId="96" xfId="1" applyNumberFormat="1" applyFont="1" applyBorder="1" applyProtection="1">
      <protection hidden="1"/>
    </xf>
    <xf numFmtId="1" fontId="5" fillId="0" borderId="97" xfId="1" applyNumberFormat="1" applyFont="1" applyBorder="1" applyProtection="1">
      <protection hidden="1"/>
    </xf>
    <xf numFmtId="2" fontId="1" fillId="2" borderId="59" xfId="2" applyNumberFormat="1" applyFont="1" applyBorder="1" applyAlignment="1" applyProtection="1">
      <alignment horizontal="center" vertical="center"/>
      <protection locked="0"/>
    </xf>
    <xf numFmtId="1" fontId="5" fillId="0" borderId="99" xfId="1" applyNumberFormat="1" applyFont="1" applyBorder="1"/>
    <xf numFmtId="1" fontId="5" fillId="0" borderId="99" xfId="1" applyNumberFormat="1" applyFont="1" applyBorder="1" applyAlignment="1">
      <alignment wrapText="1"/>
    </xf>
    <xf numFmtId="1" fontId="5" fillId="7" borderId="59" xfId="1" applyNumberFormat="1" applyFont="1" applyFill="1" applyBorder="1" applyAlignment="1" applyProtection="1">
      <alignment horizontal="center"/>
      <protection locked="0"/>
    </xf>
    <xf numFmtId="1" fontId="5" fillId="7" borderId="100" xfId="1" applyNumberFormat="1" applyFont="1" applyFill="1" applyBorder="1" applyAlignment="1" applyProtection="1">
      <alignment horizontal="center"/>
      <protection locked="0"/>
    </xf>
    <xf numFmtId="1" fontId="5" fillId="7" borderId="101" xfId="1" applyNumberFormat="1" applyFont="1" applyFill="1" applyBorder="1" applyAlignment="1" applyProtection="1">
      <alignment horizontal="center"/>
      <protection locked="0"/>
    </xf>
    <xf numFmtId="1" fontId="5" fillId="0" borderId="53" xfId="1" applyNumberFormat="1" applyFont="1" applyBorder="1" applyAlignment="1">
      <alignment horizontal="left"/>
    </xf>
    <xf numFmtId="1" fontId="5" fillId="0" borderId="7" xfId="1" applyNumberFormat="1" applyFont="1" applyBorder="1" applyAlignment="1">
      <alignment horizontal="center" vertical="center" wrapText="1"/>
    </xf>
    <xf numFmtId="1" fontId="5" fillId="7" borderId="102" xfId="0" applyNumberFormat="1" applyFont="1" applyFill="1" applyBorder="1" applyProtection="1">
      <protection locked="0"/>
    </xf>
    <xf numFmtId="1" fontId="5" fillId="7" borderId="103" xfId="0" applyNumberFormat="1" applyFont="1" applyFill="1" applyBorder="1" applyProtection="1">
      <protection locked="0"/>
    </xf>
    <xf numFmtId="1" fontId="5" fillId="7" borderId="104" xfId="0" applyNumberFormat="1" applyFont="1" applyFill="1" applyBorder="1" applyProtection="1">
      <protection locked="0"/>
    </xf>
    <xf numFmtId="1" fontId="5" fillId="7" borderId="104" xfId="1" applyNumberFormat="1" applyFont="1" applyFill="1" applyBorder="1" applyAlignment="1" applyProtection="1">
      <alignment horizontal="right"/>
      <protection locked="0"/>
    </xf>
    <xf numFmtId="1" fontId="5" fillId="2" borderId="105" xfId="2" applyNumberFormat="1" applyFont="1" applyBorder="1" applyAlignment="1" applyProtection="1">
      <alignment horizontal="center" vertical="center"/>
      <protection locked="0"/>
    </xf>
    <xf numFmtId="2" fontId="5" fillId="2" borderId="105" xfId="2" applyNumberFormat="1" applyFont="1" applyBorder="1" applyAlignment="1" applyProtection="1">
      <alignment horizontal="center" vertical="center"/>
      <protection locked="0"/>
    </xf>
    <xf numFmtId="2" fontId="5" fillId="2" borderId="106" xfId="2" applyNumberFormat="1" applyFont="1" applyBorder="1" applyAlignment="1" applyProtection="1">
      <alignment horizontal="center" vertical="center"/>
      <protection locked="0"/>
    </xf>
    <xf numFmtId="2" fontId="5" fillId="2" borderId="107" xfId="2" applyNumberFormat="1" applyFont="1" applyBorder="1" applyAlignment="1" applyProtection="1">
      <alignment horizontal="center" vertical="center"/>
      <protection locked="0"/>
    </xf>
    <xf numFmtId="2" fontId="1" fillId="2" borderId="105" xfId="2" applyNumberFormat="1" applyFont="1" applyBorder="1" applyAlignment="1" applyProtection="1">
      <alignment horizontal="center" vertical="center"/>
      <protection locked="0"/>
    </xf>
    <xf numFmtId="2" fontId="5" fillId="3" borderId="108" xfId="0" applyNumberFormat="1" applyFont="1" applyFill="1" applyBorder="1" applyAlignment="1">
      <alignment horizontal="center" vertical="center"/>
    </xf>
    <xf numFmtId="1" fontId="5" fillId="7" borderId="104" xfId="1" applyNumberFormat="1" applyFont="1" applyFill="1" applyBorder="1" applyProtection="1">
      <protection locked="0"/>
    </xf>
    <xf numFmtId="1" fontId="5" fillId="0" borderId="109" xfId="1" applyNumberFormat="1" applyFont="1" applyBorder="1"/>
    <xf numFmtId="1" fontId="5" fillId="7" borderId="110" xfId="1" applyNumberFormat="1" applyFont="1" applyFill="1" applyBorder="1" applyProtection="1">
      <protection locked="0"/>
    </xf>
    <xf numFmtId="1" fontId="5" fillId="7" borderId="111" xfId="1" applyNumberFormat="1" applyFont="1" applyFill="1" applyBorder="1" applyProtection="1">
      <protection locked="0"/>
    </xf>
    <xf numFmtId="1" fontId="5" fillId="7" borderId="108" xfId="1" applyNumberFormat="1" applyFont="1" applyFill="1" applyBorder="1" applyProtection="1">
      <protection locked="0"/>
    </xf>
    <xf numFmtId="1" fontId="5" fillId="0" borderId="112" xfId="1" applyNumberFormat="1" applyFont="1" applyBorder="1"/>
    <xf numFmtId="1" fontId="5" fillId="7" borderId="113" xfId="1" applyNumberFormat="1" applyFont="1" applyFill="1" applyBorder="1" applyAlignment="1" applyProtection="1">
      <alignment horizontal="center"/>
      <protection locked="0"/>
    </xf>
    <xf numFmtId="1" fontId="5" fillId="7" borderId="115" xfId="1" applyNumberFormat="1" applyFont="1" applyFill="1" applyBorder="1" applyAlignment="1" applyProtection="1">
      <alignment horizontal="center"/>
      <protection locked="0"/>
    </xf>
    <xf numFmtId="1" fontId="5" fillId="7" borderId="110" xfId="0" applyNumberFormat="1" applyFont="1" applyFill="1" applyBorder="1" applyProtection="1">
      <protection locked="0"/>
    </xf>
    <xf numFmtId="1" fontId="5" fillId="7" borderId="111" xfId="0" applyNumberFormat="1" applyFont="1" applyFill="1" applyBorder="1" applyProtection="1">
      <protection locked="0"/>
    </xf>
    <xf numFmtId="1" fontId="5" fillId="7" borderId="118" xfId="0" applyNumberFormat="1" applyFont="1" applyFill="1" applyBorder="1" applyProtection="1">
      <protection locked="0"/>
    </xf>
    <xf numFmtId="1" fontId="5" fillId="0" borderId="119" xfId="1" applyNumberFormat="1" applyFont="1" applyBorder="1" applyProtection="1">
      <protection hidden="1"/>
    </xf>
    <xf numFmtId="1" fontId="5" fillId="0" borderId="120" xfId="1" applyNumberFormat="1" applyFont="1" applyBorder="1" applyProtection="1">
      <protection hidden="1"/>
    </xf>
    <xf numFmtId="1" fontId="5" fillId="0" borderId="108" xfId="0" applyNumberFormat="1" applyFont="1" applyBorder="1"/>
    <xf numFmtId="1" fontId="5" fillId="0" borderId="122" xfId="1" applyNumberFormat="1" applyFont="1" applyBorder="1" applyProtection="1">
      <protection hidden="1"/>
    </xf>
    <xf numFmtId="1" fontId="5" fillId="0" borderId="122" xfId="1" applyNumberFormat="1" applyFont="1" applyBorder="1" applyAlignment="1">
      <alignment horizontal="center" vertical="center" wrapText="1"/>
    </xf>
    <xf numFmtId="1" fontId="8" fillId="0" borderId="122" xfId="1" applyNumberFormat="1" applyFont="1" applyBorder="1"/>
    <xf numFmtId="1" fontId="6" fillId="0" borderId="123" xfId="1" applyNumberFormat="1" applyFont="1" applyBorder="1" applyProtection="1">
      <protection hidden="1"/>
    </xf>
    <xf numFmtId="1" fontId="5" fillId="0" borderId="123" xfId="1" applyNumberFormat="1" applyFont="1" applyBorder="1" applyProtection="1">
      <protection hidden="1"/>
    </xf>
    <xf numFmtId="1" fontId="5" fillId="7" borderId="125" xfId="0" applyNumberFormat="1" applyFont="1" applyFill="1" applyBorder="1" applyProtection="1">
      <protection locked="0"/>
    </xf>
    <xf numFmtId="1" fontId="5" fillId="7" borderId="124" xfId="0" applyNumberFormat="1" applyFont="1" applyFill="1" applyBorder="1" applyProtection="1">
      <protection locked="0"/>
    </xf>
    <xf numFmtId="1" fontId="5" fillId="7" borderId="126" xfId="0" applyNumberFormat="1" applyFont="1" applyFill="1" applyBorder="1" applyProtection="1">
      <protection locked="0"/>
    </xf>
    <xf numFmtId="1" fontId="5" fillId="7" borderId="127" xfId="1" applyNumberFormat="1" applyFont="1" applyFill="1" applyBorder="1" applyAlignment="1" applyProtection="1">
      <alignment horizontal="right"/>
      <protection locked="0"/>
    </xf>
    <xf numFmtId="1" fontId="5" fillId="7" borderId="127" xfId="1" applyNumberFormat="1" applyFont="1" applyFill="1" applyBorder="1" applyProtection="1">
      <protection locked="0"/>
    </xf>
    <xf numFmtId="1" fontId="5" fillId="7" borderId="128" xfId="1" applyNumberFormat="1" applyFont="1" applyFill="1" applyBorder="1" applyProtection="1">
      <protection locked="0"/>
    </xf>
    <xf numFmtId="1" fontId="5" fillId="7" borderId="129" xfId="1" applyNumberFormat="1" applyFont="1" applyFill="1" applyBorder="1" applyProtection="1">
      <protection locked="0"/>
    </xf>
    <xf numFmtId="1" fontId="5" fillId="0" borderId="130" xfId="1" applyNumberFormat="1" applyFont="1" applyBorder="1"/>
    <xf numFmtId="1" fontId="5" fillId="7" borderId="131" xfId="1" applyNumberFormat="1" applyFont="1" applyFill="1" applyBorder="1" applyProtection="1">
      <protection locked="0"/>
    </xf>
    <xf numFmtId="1" fontId="5" fillId="0" borderId="132" xfId="1" applyNumberFormat="1" applyFont="1" applyBorder="1"/>
    <xf numFmtId="1" fontId="5" fillId="7" borderId="131" xfId="0" applyNumberFormat="1" applyFont="1" applyFill="1" applyBorder="1" applyProtection="1">
      <protection locked="0"/>
    </xf>
    <xf numFmtId="1" fontId="5" fillId="0" borderId="133" xfId="1" applyNumberFormat="1" applyFont="1" applyBorder="1" applyProtection="1">
      <protection hidden="1"/>
    </xf>
    <xf numFmtId="1" fontId="5" fillId="0" borderId="127" xfId="0" applyNumberFormat="1" applyFont="1" applyBorder="1"/>
    <xf numFmtId="1" fontId="5" fillId="7" borderId="127" xfId="0" applyNumberFormat="1" applyFont="1" applyFill="1" applyBorder="1" applyProtection="1">
      <protection locked="0"/>
    </xf>
    <xf numFmtId="1" fontId="5" fillId="0" borderId="134" xfId="1" applyNumberFormat="1" applyFont="1" applyBorder="1" applyProtection="1">
      <protection hidden="1"/>
    </xf>
    <xf numFmtId="1" fontId="5" fillId="0" borderId="134" xfId="1" applyNumberFormat="1" applyFont="1" applyBorder="1" applyAlignment="1">
      <alignment horizontal="center" vertical="center" wrapText="1"/>
    </xf>
    <xf numFmtId="1" fontId="8" fillId="0" borderId="134" xfId="1" applyNumberFormat="1" applyFont="1" applyBorder="1"/>
    <xf numFmtId="1" fontId="5" fillId="0" borderId="134" xfId="1" applyNumberFormat="1" applyFont="1" applyBorder="1"/>
    <xf numFmtId="1" fontId="6" fillId="0" borderId="134" xfId="1" applyNumberFormat="1" applyFont="1" applyBorder="1"/>
    <xf numFmtId="1" fontId="5" fillId="0" borderId="133" xfId="1" applyNumberFormat="1" applyFont="1" applyBorder="1"/>
    <xf numFmtId="1" fontId="5" fillId="0" borderId="135" xfId="1" applyNumberFormat="1" applyFont="1" applyBorder="1" applyProtection="1">
      <protection hidden="1"/>
    </xf>
    <xf numFmtId="1" fontId="5" fillId="7" borderId="136" xfId="0" applyNumberFormat="1" applyFont="1" applyFill="1" applyBorder="1" applyProtection="1">
      <protection locked="0"/>
    </xf>
    <xf numFmtId="1" fontId="5" fillId="0" borderId="137" xfId="1" applyNumberFormat="1" applyFont="1" applyBorder="1"/>
    <xf numFmtId="2" fontId="5" fillId="3" borderId="138" xfId="0" applyNumberFormat="1" applyFont="1" applyFill="1" applyBorder="1" applyAlignment="1">
      <alignment horizontal="center" vertical="center"/>
    </xf>
    <xf numFmtId="2" fontId="5" fillId="2" borderId="140" xfId="2" applyNumberFormat="1" applyFont="1" applyBorder="1" applyAlignment="1" applyProtection="1">
      <alignment horizontal="center" vertical="center"/>
      <protection locked="0"/>
    </xf>
    <xf numFmtId="2" fontId="5" fillId="2" borderId="141" xfId="2" applyNumberFormat="1" applyFont="1" applyBorder="1" applyAlignment="1" applyProtection="1">
      <alignment horizontal="center" vertical="center"/>
      <protection locked="0"/>
    </xf>
    <xf numFmtId="1" fontId="5" fillId="2" borderId="142" xfId="2" applyNumberFormat="1" applyFont="1" applyBorder="1" applyAlignment="1" applyProtection="1">
      <alignment horizontal="center" vertical="center"/>
      <protection locked="0"/>
    </xf>
    <xf numFmtId="2" fontId="5" fillId="2" borderId="143" xfId="2" applyNumberFormat="1" applyFont="1" applyBorder="1" applyAlignment="1" applyProtection="1">
      <alignment horizontal="center" vertical="center"/>
      <protection locked="0"/>
    </xf>
    <xf numFmtId="2" fontId="5" fillId="2" borderId="144" xfId="2" applyNumberFormat="1" applyFont="1" applyBorder="1" applyAlignment="1" applyProtection="1">
      <alignment horizontal="center" vertical="center"/>
      <protection locked="0"/>
    </xf>
    <xf numFmtId="2" fontId="5" fillId="2" borderId="145" xfId="2" applyNumberFormat="1" applyFont="1" applyBorder="1" applyAlignment="1" applyProtection="1">
      <alignment horizontal="center" vertical="center"/>
      <protection locked="0"/>
    </xf>
    <xf numFmtId="2" fontId="5" fillId="2" borderId="146" xfId="2" applyNumberFormat="1" applyFont="1" applyBorder="1" applyAlignment="1" applyProtection="1">
      <alignment horizontal="center" vertical="center"/>
      <protection locked="0"/>
    </xf>
    <xf numFmtId="2" fontId="1" fillId="2" borderId="143" xfId="2" applyNumberFormat="1" applyFont="1" applyBorder="1" applyAlignment="1" applyProtection="1">
      <alignment horizontal="center" vertical="center"/>
      <protection locked="0"/>
    </xf>
    <xf numFmtId="1" fontId="6" fillId="0" borderId="147" xfId="1" applyNumberFormat="1" applyFont="1" applyBorder="1" applyAlignment="1">
      <alignment horizontal="center"/>
    </xf>
    <xf numFmtId="1" fontId="5" fillId="0" borderId="148" xfId="1" applyNumberFormat="1" applyFont="1" applyBorder="1" applyProtection="1">
      <protection hidden="1"/>
    </xf>
    <xf numFmtId="1" fontId="5" fillId="0" borderId="149" xfId="1" applyNumberFormat="1" applyFont="1" applyBorder="1"/>
    <xf numFmtId="1" fontId="5" fillId="0" borderId="150" xfId="1" applyNumberFormat="1" applyFont="1" applyBorder="1"/>
    <xf numFmtId="1" fontId="5" fillId="7" borderId="151" xfId="1" applyNumberFormat="1" applyFont="1" applyFill="1" applyBorder="1" applyProtection="1">
      <protection locked="0"/>
    </xf>
    <xf numFmtId="1" fontId="5" fillId="7" borderId="152" xfId="1" applyNumberFormat="1" applyFont="1" applyFill="1" applyBorder="1" applyProtection="1">
      <protection locked="0"/>
    </xf>
    <xf numFmtId="1" fontId="5" fillId="7" borderId="153" xfId="1" applyNumberFormat="1" applyFont="1" applyFill="1" applyBorder="1" applyProtection="1">
      <protection locked="0"/>
    </xf>
    <xf numFmtId="1" fontId="5" fillId="7" borderId="150" xfId="1" applyNumberFormat="1" applyFont="1" applyFill="1" applyBorder="1" applyAlignment="1" applyProtection="1">
      <alignment horizontal="center"/>
      <protection locked="0"/>
    </xf>
    <xf numFmtId="0" fontId="5" fillId="0" borderId="150" xfId="0" applyFont="1" applyBorder="1" applyAlignment="1">
      <alignment vertical="center" wrapText="1"/>
    </xf>
    <xf numFmtId="1" fontId="5" fillId="0" borderId="150" xfId="0" applyNumberFormat="1" applyFont="1" applyBorder="1" applyAlignment="1">
      <alignment horizontal="right" vertical="center"/>
    </xf>
    <xf numFmtId="1" fontId="5" fillId="7" borderId="157" xfId="0" applyNumberFormat="1" applyFont="1" applyFill="1" applyBorder="1" applyProtection="1">
      <protection locked="0"/>
    </xf>
    <xf numFmtId="1" fontId="5" fillId="7" borderId="150" xfId="0" applyNumberFormat="1" applyFont="1" applyFill="1" applyBorder="1" applyProtection="1">
      <protection locked="0"/>
    </xf>
    <xf numFmtId="1" fontId="5" fillId="7" borderId="154" xfId="0" applyNumberFormat="1" applyFont="1" applyFill="1" applyBorder="1" applyProtection="1">
      <protection locked="0"/>
    </xf>
    <xf numFmtId="1" fontId="5" fillId="7" borderId="158" xfId="0" applyNumberFormat="1" applyFont="1" applyFill="1" applyBorder="1" applyProtection="1">
      <protection locked="0"/>
    </xf>
    <xf numFmtId="1" fontId="5" fillId="7" borderId="159" xfId="0" applyNumberFormat="1" applyFont="1" applyFill="1" applyBorder="1" applyProtection="1">
      <protection locked="0"/>
    </xf>
    <xf numFmtId="1" fontId="5" fillId="7" borderId="160" xfId="0" applyNumberFormat="1" applyFont="1" applyFill="1" applyBorder="1" applyProtection="1">
      <protection locked="0"/>
    </xf>
    <xf numFmtId="1" fontId="5" fillId="0" borderId="161" xfId="1" applyNumberFormat="1" applyFont="1" applyBorder="1" applyProtection="1">
      <protection hidden="1"/>
    </xf>
    <xf numFmtId="1" fontId="5" fillId="0" borderId="162" xfId="3" applyNumberFormat="1" applyFont="1" applyBorder="1" applyAlignment="1">
      <alignment horizontal="center" vertical="center" wrapText="1"/>
    </xf>
    <xf numFmtId="1" fontId="5" fillId="0" borderId="162" xfId="3" applyNumberFormat="1" applyFont="1" applyBorder="1" applyAlignment="1">
      <alignment horizontal="center" vertical="center"/>
    </xf>
    <xf numFmtId="1" fontId="5" fillId="7" borderId="162" xfId="1" applyNumberFormat="1" applyFont="1" applyFill="1" applyBorder="1" applyAlignment="1" applyProtection="1">
      <alignment horizontal="right"/>
      <protection locked="0"/>
    </xf>
    <xf numFmtId="1" fontId="5" fillId="0" borderId="149" xfId="1" applyNumberFormat="1" applyFont="1" applyBorder="1" applyAlignment="1">
      <alignment wrapText="1"/>
    </xf>
    <xf numFmtId="1" fontId="5" fillId="0" borderId="150" xfId="1" applyNumberFormat="1" applyFont="1" applyBorder="1" applyAlignment="1">
      <alignment horizontal="right"/>
    </xf>
    <xf numFmtId="1" fontId="5" fillId="7" borderId="154" xfId="1" applyNumberFormat="1" applyFont="1" applyFill="1" applyBorder="1" applyAlignment="1" applyProtection="1">
      <alignment horizontal="right"/>
      <protection locked="0"/>
    </xf>
    <xf numFmtId="1" fontId="5" fillId="0" borderId="150" xfId="1" applyNumberFormat="1" applyFont="1" applyBorder="1" applyAlignment="1">
      <alignment wrapText="1"/>
    </xf>
    <xf numFmtId="1" fontId="5" fillId="3" borderId="155" xfId="0" applyNumberFormat="1" applyFont="1" applyFill="1" applyBorder="1" applyAlignment="1">
      <alignment horizontal="center" vertical="center" wrapText="1"/>
    </xf>
    <xf numFmtId="1" fontId="5" fillId="3" borderId="163" xfId="0" applyNumberFormat="1" applyFont="1" applyFill="1" applyBorder="1" applyAlignment="1">
      <alignment horizontal="center" vertical="center" wrapText="1"/>
    </xf>
    <xf numFmtId="1" fontId="5" fillId="3" borderId="155" xfId="0" applyNumberFormat="1" applyFont="1" applyFill="1" applyBorder="1" applyAlignment="1">
      <alignment horizontal="center" vertical="center"/>
    </xf>
    <xf numFmtId="2" fontId="5" fillId="3" borderId="155" xfId="0" applyNumberFormat="1" applyFont="1" applyFill="1" applyBorder="1" applyAlignment="1">
      <alignment horizontal="center" vertical="center"/>
    </xf>
    <xf numFmtId="2" fontId="5" fillId="3" borderId="163" xfId="0" applyNumberFormat="1" applyFont="1" applyFill="1" applyBorder="1" applyAlignment="1">
      <alignment horizontal="center" vertical="center"/>
    </xf>
    <xf numFmtId="2" fontId="5" fillId="2" borderId="164" xfId="2" applyNumberFormat="1" applyFont="1" applyBorder="1" applyAlignment="1" applyProtection="1">
      <alignment horizontal="center" vertical="center"/>
      <protection locked="0"/>
    </xf>
    <xf numFmtId="1" fontId="5" fillId="0" borderId="165" xfId="1" applyNumberFormat="1" applyFont="1" applyBorder="1" applyProtection="1">
      <protection hidden="1"/>
    </xf>
    <xf numFmtId="1" fontId="5" fillId="0" borderId="166" xfId="1" applyNumberFormat="1" applyFont="1" applyBorder="1" applyProtection="1">
      <protection hidden="1"/>
    </xf>
    <xf numFmtId="1" fontId="5" fillId="3" borderId="167" xfId="0" applyNumberFormat="1" applyFont="1" applyFill="1" applyBorder="1" applyAlignment="1">
      <alignment horizontal="center" vertical="center" wrapText="1"/>
    </xf>
    <xf numFmtId="2" fontId="5" fillId="3" borderId="167" xfId="0" applyNumberFormat="1" applyFont="1" applyFill="1" applyBorder="1" applyAlignment="1">
      <alignment horizontal="center" vertical="center"/>
    </xf>
    <xf numFmtId="1" fontId="6" fillId="0" borderId="168" xfId="1" applyNumberFormat="1" applyFont="1" applyBorder="1" applyProtection="1">
      <protection hidden="1"/>
    </xf>
    <xf numFmtId="1" fontId="5" fillId="7" borderId="151" xfId="0" applyNumberFormat="1" applyFont="1" applyFill="1" applyBorder="1" applyProtection="1">
      <protection locked="0"/>
    </xf>
    <xf numFmtId="1" fontId="5" fillId="7" borderId="169" xfId="0" applyNumberFormat="1" applyFont="1" applyFill="1" applyBorder="1" applyProtection="1">
      <protection locked="0"/>
    </xf>
    <xf numFmtId="1" fontId="5" fillId="0" borderId="151" xfId="0" applyNumberFormat="1" applyFont="1" applyBorder="1"/>
    <xf numFmtId="1" fontId="5" fillId="7" borderId="170" xfId="0" applyNumberFormat="1" applyFont="1" applyFill="1" applyBorder="1" applyProtection="1">
      <protection locked="0"/>
    </xf>
    <xf numFmtId="1" fontId="5" fillId="0" borderId="171" xfId="1" applyNumberFormat="1" applyFont="1" applyBorder="1" applyProtection="1">
      <protection hidden="1"/>
    </xf>
    <xf numFmtId="1" fontId="5" fillId="0" borderId="172" xfId="0" applyNumberFormat="1" applyFont="1" applyBorder="1"/>
    <xf numFmtId="1" fontId="5" fillId="7" borderId="173" xfId="1" applyNumberFormat="1" applyFont="1" applyFill="1" applyBorder="1" applyAlignment="1" applyProtection="1">
      <alignment horizontal="right"/>
      <protection locked="0"/>
    </xf>
    <xf numFmtId="1" fontId="5" fillId="7" borderId="174" xfId="1" applyNumberFormat="1" applyFont="1" applyFill="1" applyBorder="1" applyAlignment="1" applyProtection="1">
      <alignment horizontal="right"/>
      <protection locked="0"/>
    </xf>
    <xf numFmtId="1" fontId="5" fillId="7" borderId="151" xfId="1" applyNumberFormat="1" applyFont="1" applyFill="1" applyBorder="1" applyAlignment="1" applyProtection="1">
      <alignment horizontal="right"/>
      <protection locked="0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53" xfId="1" applyNumberFormat="1" applyFont="1" applyBorder="1" applyAlignment="1">
      <alignment horizontal="left"/>
    </xf>
    <xf numFmtId="1" fontId="5" fillId="3" borderId="156" xfId="0" applyNumberFormat="1" applyFont="1" applyFill="1" applyBorder="1" applyAlignment="1">
      <alignment horizontal="center" vertical="center" wrapText="1"/>
    </xf>
    <xf numFmtId="1" fontId="5" fillId="3" borderId="175" xfId="0" applyNumberFormat="1" applyFont="1" applyFill="1" applyBorder="1" applyAlignment="1">
      <alignment horizontal="center" vertical="center"/>
    </xf>
    <xf numFmtId="2" fontId="5" fillId="3" borderId="176" xfId="0" applyNumberFormat="1" applyFont="1" applyFill="1" applyBorder="1" applyAlignment="1">
      <alignment horizontal="center" vertical="center"/>
    </xf>
    <xf numFmtId="2" fontId="5" fillId="3" borderId="156" xfId="0" applyNumberFormat="1" applyFont="1" applyFill="1" applyBorder="1" applyAlignment="1">
      <alignment horizontal="center" vertical="center"/>
    </xf>
    <xf numFmtId="1" fontId="5" fillId="3" borderId="179" xfId="0" applyNumberFormat="1" applyFont="1" applyFill="1" applyBorder="1" applyAlignment="1">
      <alignment horizontal="center" vertical="center"/>
    </xf>
    <xf numFmtId="2" fontId="5" fillId="3" borderId="180" xfId="0" applyNumberFormat="1" applyFont="1" applyFill="1" applyBorder="1" applyAlignment="1">
      <alignment horizontal="center" vertical="center"/>
    </xf>
    <xf numFmtId="1" fontId="5" fillId="3" borderId="158" xfId="0" applyNumberFormat="1" applyFont="1" applyFill="1" applyBorder="1" applyAlignment="1">
      <alignment horizontal="center" vertical="center"/>
    </xf>
    <xf numFmtId="2" fontId="5" fillId="3" borderId="181" xfId="0" applyNumberFormat="1" applyFont="1" applyFill="1" applyBorder="1" applyAlignment="1">
      <alignment horizontal="center" vertical="center"/>
    </xf>
    <xf numFmtId="2" fontId="5" fillId="3" borderId="139" xfId="0" applyNumberFormat="1" applyFont="1" applyFill="1" applyBorder="1" applyAlignment="1">
      <alignment horizontal="center" vertical="center"/>
    </xf>
    <xf numFmtId="1" fontId="6" fillId="0" borderId="168" xfId="1" applyNumberFormat="1" applyFont="1" applyBorder="1" applyAlignment="1">
      <alignment horizontal="center"/>
    </xf>
    <xf numFmtId="1" fontId="5" fillId="0" borderId="182" xfId="1" applyNumberFormat="1" applyFont="1" applyBorder="1" applyAlignment="1">
      <alignment horizontal="center" vertical="center" wrapText="1"/>
    </xf>
    <xf numFmtId="1" fontId="5" fillId="0" borderId="183" xfId="1" applyNumberFormat="1" applyFont="1" applyBorder="1" applyAlignment="1">
      <alignment horizontal="center" vertical="center" wrapText="1"/>
    </xf>
    <xf numFmtId="1" fontId="5" fillId="0" borderId="177" xfId="1" applyNumberFormat="1" applyFont="1" applyBorder="1" applyAlignment="1">
      <alignment horizontal="center" vertical="center" wrapText="1"/>
    </xf>
    <xf numFmtId="1" fontId="5" fillId="0" borderId="184" xfId="1" applyNumberFormat="1" applyFont="1" applyBorder="1" applyAlignment="1">
      <alignment horizontal="center" vertical="center" wrapText="1"/>
    </xf>
    <xf numFmtId="1" fontId="5" fillId="0" borderId="125" xfId="1" applyNumberFormat="1" applyFont="1" applyBorder="1"/>
    <xf numFmtId="1" fontId="5" fillId="7" borderId="124" xfId="1" applyNumberFormat="1" applyFont="1" applyFill="1" applyBorder="1" applyProtection="1">
      <protection locked="0"/>
    </xf>
    <xf numFmtId="1" fontId="5" fillId="7" borderId="126" xfId="1" applyNumberFormat="1" applyFont="1" applyFill="1" applyBorder="1" applyProtection="1">
      <protection locked="0"/>
    </xf>
    <xf numFmtId="1" fontId="5" fillId="7" borderId="185" xfId="1" applyNumberFormat="1" applyFont="1" applyFill="1" applyBorder="1" applyProtection="1">
      <protection locked="0"/>
    </xf>
    <xf numFmtId="1" fontId="5" fillId="7" borderId="186" xfId="1" applyNumberFormat="1" applyFont="1" applyFill="1" applyBorder="1" applyProtection="1">
      <protection locked="0"/>
    </xf>
    <xf numFmtId="1" fontId="5" fillId="0" borderId="135" xfId="1" applyNumberFormat="1" applyFont="1" applyBorder="1"/>
    <xf numFmtId="1" fontId="5" fillId="0" borderId="182" xfId="1" applyNumberFormat="1" applyFont="1" applyBorder="1" applyAlignment="1">
      <alignment horizontal="center" vertical="center" wrapText="1"/>
    </xf>
    <xf numFmtId="1" fontId="5" fillId="0" borderId="175" xfId="1" applyNumberFormat="1" applyFont="1" applyBorder="1" applyAlignment="1">
      <alignment horizontal="center" vertical="center" wrapText="1"/>
    </xf>
    <xf numFmtId="1" fontId="5" fillId="0" borderId="188" xfId="1" applyNumberFormat="1" applyFont="1" applyBorder="1" applyAlignment="1">
      <alignment horizontal="center" vertical="center" wrapText="1"/>
    </xf>
    <xf numFmtId="1" fontId="5" fillId="0" borderId="156" xfId="1" applyNumberFormat="1" applyFont="1" applyBorder="1" applyAlignment="1">
      <alignment horizontal="center" vertical="center" wrapText="1"/>
    </xf>
    <xf numFmtId="1" fontId="5" fillId="0" borderId="190" xfId="1" applyNumberFormat="1" applyFont="1" applyBorder="1"/>
    <xf numFmtId="1" fontId="5" fillId="7" borderId="191" xfId="1" applyNumberFormat="1" applyFont="1" applyFill="1" applyBorder="1" applyAlignment="1" applyProtection="1">
      <alignment horizontal="center"/>
      <protection locked="0"/>
    </xf>
    <xf numFmtId="1" fontId="5" fillId="7" borderId="192" xfId="1" applyNumberFormat="1" applyFont="1" applyFill="1" applyBorder="1" applyAlignment="1" applyProtection="1">
      <alignment horizontal="center"/>
      <protection locked="0"/>
    </xf>
    <xf numFmtId="1" fontId="5" fillId="7" borderId="193" xfId="1" applyNumberFormat="1" applyFont="1" applyFill="1" applyBorder="1" applyAlignment="1" applyProtection="1">
      <alignment horizontal="center"/>
      <protection locked="0"/>
    </xf>
    <xf numFmtId="1" fontId="6" fillId="0" borderId="135" xfId="1" applyNumberFormat="1" applyFont="1" applyBorder="1" applyProtection="1">
      <protection hidden="1"/>
    </xf>
    <xf numFmtId="1" fontId="2" fillId="3" borderId="135" xfId="0" applyNumberFormat="1" applyFont="1" applyFill="1" applyBorder="1"/>
    <xf numFmtId="1" fontId="5" fillId="0" borderId="179" xfId="1" applyNumberFormat="1" applyFont="1" applyBorder="1" applyAlignment="1">
      <alignment horizontal="right"/>
    </xf>
    <xf numFmtId="1" fontId="5" fillId="7" borderId="179" xfId="1" applyNumberFormat="1" applyFont="1" applyFill="1" applyBorder="1" applyProtection="1">
      <protection locked="0"/>
    </xf>
    <xf numFmtId="1" fontId="5" fillId="0" borderId="175" xfId="0" applyNumberFormat="1" applyFont="1" applyBorder="1" applyAlignment="1">
      <alignment horizontal="center" vertical="center" wrapText="1"/>
    </xf>
    <xf numFmtId="1" fontId="5" fillId="0" borderId="194" xfId="0" applyNumberFormat="1" applyFont="1" applyBorder="1" applyAlignment="1">
      <alignment horizontal="center" vertical="center" wrapText="1"/>
    </xf>
    <xf numFmtId="1" fontId="5" fillId="0" borderId="195" xfId="0" applyNumberFormat="1" applyFont="1" applyBorder="1" applyAlignment="1">
      <alignment horizontal="center" vertical="center" wrapText="1"/>
    </xf>
    <xf numFmtId="0" fontId="5" fillId="0" borderId="125" xfId="0" applyFont="1" applyBorder="1" applyAlignment="1">
      <alignment vertical="center" wrapText="1"/>
    </xf>
    <xf numFmtId="1" fontId="5" fillId="0" borderId="125" xfId="0" applyNumberFormat="1" applyFont="1" applyBorder="1" applyAlignment="1">
      <alignment horizontal="right" vertical="center"/>
    </xf>
    <xf numFmtId="0" fontId="5" fillId="0" borderId="113" xfId="0" applyFont="1" applyBorder="1" applyAlignment="1">
      <alignment vertical="center" wrapText="1"/>
    </xf>
    <xf numFmtId="1" fontId="5" fillId="0" borderId="113" xfId="0" applyNumberFormat="1" applyFont="1" applyBorder="1" applyAlignment="1">
      <alignment horizontal="right" vertical="center"/>
    </xf>
    <xf numFmtId="1" fontId="5" fillId="3" borderId="196" xfId="0" applyNumberFormat="1" applyFont="1" applyFill="1" applyBorder="1" applyAlignment="1">
      <alignment horizontal="center" vertical="center" wrapText="1"/>
    </xf>
    <xf numFmtId="1" fontId="5" fillId="0" borderId="183" xfId="0" applyNumberFormat="1" applyFont="1" applyBorder="1" applyAlignment="1">
      <alignment horizontal="center" vertical="center" wrapText="1"/>
    </xf>
    <xf numFmtId="1" fontId="5" fillId="0" borderId="177" xfId="0" applyNumberFormat="1" applyFont="1" applyBorder="1" applyAlignment="1">
      <alignment horizontal="center" vertical="center" wrapText="1"/>
    </xf>
    <xf numFmtId="1" fontId="5" fillId="7" borderId="172" xfId="0" applyNumberFormat="1" applyFont="1" applyFill="1" applyBorder="1" applyProtection="1">
      <protection locked="0"/>
    </xf>
    <xf numFmtId="1" fontId="5" fillId="0" borderId="197" xfId="1" applyNumberFormat="1" applyFont="1" applyBorder="1" applyProtection="1">
      <protection hidden="1"/>
    </xf>
    <xf numFmtId="1" fontId="5" fillId="0" borderId="198" xfId="1" applyNumberFormat="1" applyFont="1" applyBorder="1" applyProtection="1">
      <protection hidden="1"/>
    </xf>
    <xf numFmtId="1" fontId="5" fillId="0" borderId="199" xfId="0" applyNumberFormat="1" applyFont="1" applyBorder="1"/>
    <xf numFmtId="1" fontId="5" fillId="7" borderId="199" xfId="0" applyNumberFormat="1" applyFont="1" applyFill="1" applyBorder="1" applyProtection="1">
      <protection locked="0"/>
    </xf>
    <xf numFmtId="1" fontId="5" fillId="7" borderId="200" xfId="0" applyNumberFormat="1" applyFont="1" applyFill="1" applyBorder="1" applyProtection="1">
      <protection locked="0"/>
    </xf>
    <xf numFmtId="1" fontId="5" fillId="0" borderId="201" xfId="1" applyNumberFormat="1" applyFont="1" applyBorder="1" applyProtection="1">
      <protection hidden="1"/>
    </xf>
    <xf numFmtId="1" fontId="5" fillId="0" borderId="202" xfId="1" applyNumberFormat="1" applyFont="1" applyBorder="1" applyProtection="1">
      <protection hidden="1"/>
    </xf>
    <xf numFmtId="1" fontId="5" fillId="7" borderId="203" xfId="0" applyNumberFormat="1" applyFont="1" applyFill="1" applyBorder="1" applyProtection="1">
      <protection locked="0"/>
    </xf>
    <xf numFmtId="1" fontId="5" fillId="0" borderId="204" xfId="0" applyNumberFormat="1" applyFont="1" applyBorder="1"/>
    <xf numFmtId="1" fontId="5" fillId="0" borderId="185" xfId="0" applyNumberFormat="1" applyFont="1" applyBorder="1"/>
    <xf numFmtId="1" fontId="5" fillId="0" borderId="195" xfId="0" applyNumberFormat="1" applyFont="1" applyBorder="1"/>
    <xf numFmtId="1" fontId="5" fillId="0" borderId="205" xfId="1" applyNumberFormat="1" applyFont="1" applyBorder="1" applyProtection="1">
      <protection hidden="1"/>
    </xf>
    <xf numFmtId="1" fontId="5" fillId="0" borderId="201" xfId="1" applyNumberFormat="1" applyFont="1" applyBorder="1"/>
    <xf numFmtId="1" fontId="5" fillId="0" borderId="202" xfId="1" applyNumberFormat="1" applyFont="1" applyBorder="1"/>
    <xf numFmtId="1" fontId="5" fillId="0" borderId="196" xfId="1" applyNumberFormat="1" applyFont="1" applyBorder="1" applyAlignment="1">
      <alignment horizontal="center" vertical="center" wrapText="1"/>
    </xf>
    <xf numFmtId="1" fontId="5" fillId="0" borderId="194" xfId="1" applyNumberFormat="1" applyFont="1" applyBorder="1" applyAlignment="1">
      <alignment horizontal="center" vertical="center"/>
    </xf>
    <xf numFmtId="1" fontId="5" fillId="0" borderId="195" xfId="3" applyNumberFormat="1" applyFont="1" applyBorder="1" applyAlignment="1">
      <alignment horizontal="center" vertical="center"/>
    </xf>
    <xf numFmtId="1" fontId="5" fillId="4" borderId="206" xfId="1" applyNumberFormat="1" applyFont="1" applyFill="1" applyBorder="1" applyProtection="1">
      <protection hidden="1"/>
    </xf>
    <xf numFmtId="1" fontId="5" fillId="4" borderId="202" xfId="1" applyNumberFormat="1" applyFont="1" applyFill="1" applyBorder="1" applyProtection="1">
      <protection hidden="1"/>
    </xf>
    <xf numFmtId="1" fontId="5" fillId="4" borderId="202" xfId="1" applyNumberFormat="1" applyFont="1" applyFill="1" applyBorder="1"/>
    <xf numFmtId="1" fontId="5" fillId="0" borderId="196" xfId="1" applyNumberFormat="1" applyFont="1" applyBorder="1" applyAlignment="1">
      <alignment horizontal="right"/>
    </xf>
    <xf numFmtId="1" fontId="5" fillId="7" borderId="194" xfId="1" applyNumberFormat="1" applyFont="1" applyFill="1" applyBorder="1" applyAlignment="1" applyProtection="1">
      <alignment horizontal="right"/>
      <protection locked="0"/>
    </xf>
    <xf numFmtId="1" fontId="5" fillId="7" borderId="195" xfId="1" applyNumberFormat="1" applyFont="1" applyFill="1" applyBorder="1" applyAlignment="1" applyProtection="1">
      <alignment horizontal="right"/>
      <protection locked="0"/>
    </xf>
    <xf numFmtId="1" fontId="5" fillId="7" borderId="192" xfId="1" applyNumberFormat="1" applyFont="1" applyFill="1" applyBorder="1" applyAlignment="1" applyProtection="1">
      <alignment horizontal="right"/>
      <protection locked="0"/>
    </xf>
    <xf numFmtId="1" fontId="5" fillId="0" borderId="113" xfId="1" applyNumberFormat="1" applyFont="1" applyBorder="1" applyAlignment="1">
      <alignment horizontal="right"/>
    </xf>
    <xf numFmtId="1" fontId="5" fillId="7" borderId="207" xfId="1" applyNumberFormat="1" applyFont="1" applyFill="1" applyBorder="1" applyAlignment="1" applyProtection="1">
      <alignment horizontal="right"/>
      <protection locked="0"/>
    </xf>
    <xf numFmtId="1" fontId="5" fillId="7" borderId="203" xfId="1" applyNumberFormat="1" applyFont="1" applyFill="1" applyBorder="1" applyAlignment="1" applyProtection="1">
      <alignment horizontal="right"/>
      <protection locked="0"/>
    </xf>
    <xf numFmtId="1" fontId="5" fillId="0" borderId="168" xfId="1" applyNumberFormat="1" applyFont="1" applyBorder="1" applyProtection="1">
      <protection hidden="1"/>
    </xf>
    <xf numFmtId="1" fontId="5" fillId="0" borderId="208" xfId="1" applyNumberFormat="1" applyFont="1" applyBorder="1"/>
    <xf numFmtId="1" fontId="2" fillId="3" borderId="202" xfId="0" applyNumberFormat="1" applyFont="1" applyFill="1" applyBorder="1"/>
    <xf numFmtId="1" fontId="5" fillId="0" borderId="206" xfId="1" applyNumberFormat="1" applyFont="1" applyBorder="1"/>
    <xf numFmtId="1" fontId="2" fillId="0" borderId="206" xfId="0" applyNumberFormat="1" applyFont="1" applyBorder="1"/>
    <xf numFmtId="1" fontId="5" fillId="0" borderId="194" xfId="1" applyNumberFormat="1" applyFont="1" applyBorder="1" applyAlignment="1">
      <alignment horizontal="center" vertical="center" wrapText="1"/>
    </xf>
    <xf numFmtId="1" fontId="5" fillId="0" borderId="189" xfId="1" applyNumberFormat="1" applyFont="1" applyBorder="1" applyAlignment="1">
      <alignment horizontal="center" vertical="center" wrapText="1"/>
    </xf>
    <xf numFmtId="1" fontId="5" fillId="0" borderId="195" xfId="1" applyNumberFormat="1" applyFont="1" applyBorder="1" applyAlignment="1">
      <alignment horizontal="center" vertical="center" wrapText="1"/>
    </xf>
    <xf numFmtId="1" fontId="5" fillId="7" borderId="180" xfId="1" applyNumberFormat="1" applyFont="1" applyFill="1" applyBorder="1" applyAlignment="1" applyProtection="1">
      <alignment horizontal="right"/>
      <protection locked="0"/>
    </xf>
    <xf numFmtId="1" fontId="5" fillId="7" borderId="209" xfId="1" applyNumberFormat="1" applyFont="1" applyFill="1" applyBorder="1" applyAlignment="1" applyProtection="1">
      <alignment horizontal="right"/>
      <protection locked="0"/>
    </xf>
    <xf numFmtId="1" fontId="5" fillId="7" borderId="180" xfId="1" applyNumberFormat="1" applyFont="1" applyFill="1" applyBorder="1" applyProtection="1">
      <protection locked="0"/>
    </xf>
    <xf numFmtId="1" fontId="5" fillId="7" borderId="209" xfId="1" applyNumberFormat="1" applyFont="1" applyFill="1" applyBorder="1" applyProtection="1">
      <protection locked="0"/>
    </xf>
    <xf numFmtId="1" fontId="5" fillId="7" borderId="207" xfId="1" applyNumberFormat="1" applyFont="1" applyFill="1" applyBorder="1" applyProtection="1">
      <protection locked="0"/>
    </xf>
    <xf numFmtId="1" fontId="5" fillId="0" borderId="196" xfId="1" applyNumberFormat="1" applyFont="1" applyBorder="1" applyAlignment="1">
      <alignment wrapText="1"/>
    </xf>
    <xf numFmtId="1" fontId="1" fillId="0" borderId="194" xfId="1" applyNumberFormat="1" applyFont="1" applyBorder="1" applyAlignment="1">
      <alignment horizontal="right"/>
    </xf>
    <xf numFmtId="1" fontId="1" fillId="0" borderId="195" xfId="1" applyNumberFormat="1" applyFont="1" applyBorder="1" applyAlignment="1">
      <alignment horizontal="right"/>
    </xf>
    <xf numFmtId="1" fontId="1" fillId="0" borderId="194" xfId="1" applyNumberFormat="1" applyFont="1" applyBorder="1"/>
    <xf numFmtId="1" fontId="1" fillId="0" borderId="195" xfId="1" applyNumberFormat="1" applyFont="1" applyBorder="1"/>
    <xf numFmtId="1" fontId="5" fillId="0" borderId="168" xfId="1" applyNumberFormat="1" applyFont="1" applyBorder="1"/>
    <xf numFmtId="1" fontId="5" fillId="0" borderId="210" xfId="1" applyNumberFormat="1" applyFont="1" applyBorder="1" applyAlignment="1">
      <alignment horizontal="center" vertical="center" wrapText="1"/>
    </xf>
    <xf numFmtId="1" fontId="5" fillId="0" borderId="211" xfId="1" applyNumberFormat="1" applyFont="1" applyBorder="1" applyAlignment="1">
      <alignment horizontal="center" vertical="center" wrapText="1"/>
    </xf>
    <xf numFmtId="1" fontId="5" fillId="0" borderId="212" xfId="1" applyNumberFormat="1" applyFont="1" applyBorder="1" applyAlignment="1">
      <alignment horizontal="center" vertical="center" wrapText="1"/>
    </xf>
    <xf numFmtId="1" fontId="5" fillId="7" borderId="213" xfId="1" applyNumberFormat="1" applyFont="1" applyFill="1" applyBorder="1" applyProtection="1">
      <protection locked="0"/>
    </xf>
    <xf numFmtId="1" fontId="5" fillId="7" borderId="214" xfId="1" applyNumberFormat="1" applyFont="1" applyFill="1" applyBorder="1" applyProtection="1">
      <protection locked="0"/>
    </xf>
    <xf numFmtId="1" fontId="5" fillId="7" borderId="215" xfId="1" applyNumberFormat="1" applyFont="1" applyFill="1" applyBorder="1" applyProtection="1">
      <protection locked="0"/>
    </xf>
    <xf numFmtId="1" fontId="5" fillId="0" borderId="125" xfId="1" applyNumberFormat="1" applyFont="1" applyBorder="1" applyAlignment="1">
      <alignment wrapText="1"/>
    </xf>
    <xf numFmtId="1" fontId="5" fillId="7" borderId="216" xfId="1" applyNumberFormat="1" applyFont="1" applyFill="1" applyBorder="1" applyProtection="1">
      <protection locked="0"/>
    </xf>
    <xf numFmtId="1" fontId="5" fillId="4" borderId="206" xfId="1" applyNumberFormat="1" applyFont="1" applyFill="1" applyBorder="1"/>
    <xf numFmtId="1" fontId="2" fillId="4" borderId="202" xfId="0" applyNumberFormat="1" applyFont="1" applyFill="1" applyBorder="1"/>
    <xf numFmtId="1" fontId="5" fillId="0" borderId="113" xfId="1" applyNumberFormat="1" applyFont="1" applyBorder="1" applyAlignment="1">
      <alignment wrapText="1"/>
    </xf>
    <xf numFmtId="1" fontId="5" fillId="0" borderId="113" xfId="1" applyNumberFormat="1" applyFont="1" applyBorder="1"/>
    <xf numFmtId="1" fontId="5" fillId="0" borderId="196" xfId="1" applyNumberFormat="1" applyFont="1" applyBorder="1"/>
    <xf numFmtId="1" fontId="1" fillId="0" borderId="210" xfId="1" applyNumberFormat="1" applyFont="1" applyBorder="1"/>
    <xf numFmtId="1" fontId="1" fillId="0" borderId="211" xfId="1" applyNumberFormat="1" applyFont="1" applyBorder="1"/>
    <xf numFmtId="1" fontId="1" fillId="0" borderId="212" xfId="1" applyNumberFormat="1" applyFont="1" applyBorder="1"/>
    <xf numFmtId="1" fontId="5" fillId="0" borderId="53" xfId="1" applyNumberFormat="1" applyFont="1" applyBorder="1" applyAlignment="1">
      <alignment horizontal="left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82" xfId="1" applyNumberFormat="1" applyFont="1" applyBorder="1" applyAlignment="1">
      <alignment horizontal="center" vertical="center" wrapText="1"/>
    </xf>
    <xf numFmtId="1" fontId="5" fillId="0" borderId="189" xfId="1" applyNumberFormat="1" applyFont="1" applyBorder="1" applyAlignment="1">
      <alignment horizontal="center" vertical="center" wrapText="1"/>
    </xf>
    <xf numFmtId="1" fontId="5" fillId="3" borderId="194" xfId="0" applyNumberFormat="1" applyFont="1" applyFill="1" applyBorder="1" applyAlignment="1">
      <alignment horizontal="center" vertical="center" wrapText="1"/>
    </xf>
    <xf numFmtId="1" fontId="5" fillId="3" borderId="195" xfId="0" applyNumberFormat="1" applyFont="1" applyFill="1" applyBorder="1" applyAlignment="1">
      <alignment horizontal="center" vertical="center" wrapText="1"/>
    </xf>
    <xf numFmtId="1" fontId="5" fillId="3" borderId="212" xfId="0" applyNumberFormat="1" applyFont="1" applyFill="1" applyBorder="1" applyAlignment="1">
      <alignment horizontal="center" vertical="center" wrapText="1"/>
    </xf>
    <xf numFmtId="1" fontId="5" fillId="3" borderId="196" xfId="0" applyNumberFormat="1" applyFont="1" applyFill="1" applyBorder="1" applyAlignment="1">
      <alignment horizontal="center" vertical="center"/>
    </xf>
    <xf numFmtId="1" fontId="5" fillId="3" borderId="194" xfId="0" applyNumberFormat="1" applyFont="1" applyFill="1" applyBorder="1" applyAlignment="1">
      <alignment horizontal="center" vertical="center"/>
    </xf>
    <xf numFmtId="2" fontId="5" fillId="3" borderId="211" xfId="0" applyNumberFormat="1" applyFont="1" applyFill="1" applyBorder="1" applyAlignment="1">
      <alignment horizontal="center" vertical="center"/>
    </xf>
    <xf numFmtId="2" fontId="5" fillId="3" borderId="195" xfId="0" applyNumberFormat="1" applyFont="1" applyFill="1" applyBorder="1" applyAlignment="1">
      <alignment horizontal="center" vertical="center"/>
    </xf>
    <xf numFmtId="2" fontId="5" fillId="3" borderId="194" xfId="0" applyNumberFormat="1" applyFont="1" applyFill="1" applyBorder="1" applyAlignment="1">
      <alignment horizontal="center" vertical="center"/>
    </xf>
    <xf numFmtId="2" fontId="5" fillId="3" borderId="212" xfId="0" applyNumberFormat="1" applyFont="1" applyFill="1" applyBorder="1" applyAlignment="1">
      <alignment horizontal="center" vertical="center"/>
    </xf>
    <xf numFmtId="1" fontId="5" fillId="3" borderId="193" xfId="0" applyNumberFormat="1" applyFont="1" applyFill="1" applyBorder="1" applyAlignment="1">
      <alignment horizontal="center" vertical="center"/>
    </xf>
    <xf numFmtId="2" fontId="5" fillId="3" borderId="217" xfId="0" applyNumberFormat="1" applyFont="1" applyFill="1" applyBorder="1" applyAlignment="1">
      <alignment horizontal="center" vertical="center"/>
    </xf>
    <xf numFmtId="2" fontId="5" fillId="2" borderId="218" xfId="2" applyNumberFormat="1" applyFont="1" applyBorder="1" applyAlignment="1" applyProtection="1">
      <alignment horizontal="center" vertical="center"/>
      <protection locked="0"/>
    </xf>
    <xf numFmtId="2" fontId="5" fillId="3" borderId="219" xfId="0" applyNumberFormat="1" applyFont="1" applyFill="1" applyBorder="1" applyAlignment="1">
      <alignment horizontal="center" vertical="center"/>
    </xf>
    <xf numFmtId="2" fontId="5" fillId="2" borderId="220" xfId="2" applyNumberFormat="1" applyFont="1" applyBorder="1" applyAlignment="1" applyProtection="1">
      <alignment horizontal="center" vertical="center"/>
      <protection locked="0"/>
    </xf>
    <xf numFmtId="2" fontId="5" fillId="2" borderId="221" xfId="2" applyNumberFormat="1" applyFont="1" applyBorder="1" applyAlignment="1" applyProtection="1">
      <alignment horizontal="center" vertical="center"/>
      <protection locked="0"/>
    </xf>
    <xf numFmtId="1" fontId="5" fillId="2" borderId="222" xfId="2" applyNumberFormat="1" applyFont="1" applyBorder="1" applyAlignment="1" applyProtection="1">
      <alignment horizontal="center" vertical="center"/>
      <protection locked="0"/>
    </xf>
    <xf numFmtId="2" fontId="5" fillId="2" borderId="223" xfId="2" applyNumberFormat="1" applyFont="1" applyBorder="1" applyAlignment="1" applyProtection="1">
      <alignment horizontal="center" vertical="center"/>
      <protection locked="0"/>
    </xf>
    <xf numFmtId="2" fontId="5" fillId="2" borderId="224" xfId="2" applyNumberFormat="1" applyFont="1" applyBorder="1" applyAlignment="1" applyProtection="1">
      <alignment horizontal="center" vertical="center"/>
      <protection locked="0"/>
    </xf>
    <xf numFmtId="2" fontId="5" fillId="2" borderId="225" xfId="2" applyNumberFormat="1" applyFont="1" applyBorder="1" applyAlignment="1" applyProtection="1">
      <alignment horizontal="center" vertical="center"/>
      <protection locked="0"/>
    </xf>
    <xf numFmtId="2" fontId="5" fillId="2" borderId="226" xfId="2" applyNumberFormat="1" applyFont="1" applyBorder="1" applyAlignment="1" applyProtection="1">
      <alignment horizontal="center" vertical="center"/>
      <protection locked="0"/>
    </xf>
    <xf numFmtId="2" fontId="1" fillId="2" borderId="223" xfId="2" applyNumberFormat="1" applyFont="1" applyBorder="1" applyAlignment="1" applyProtection="1">
      <alignment horizontal="center" vertical="center"/>
      <protection locked="0"/>
    </xf>
    <xf numFmtId="1" fontId="6" fillId="0" borderId="227" xfId="1" applyNumberFormat="1" applyFont="1" applyBorder="1" applyAlignment="1">
      <alignment horizontal="center"/>
    </xf>
    <xf numFmtId="1" fontId="6" fillId="0" borderId="228" xfId="1" applyNumberFormat="1" applyFont="1" applyBorder="1" applyAlignment="1">
      <alignment horizontal="center"/>
    </xf>
    <xf numFmtId="1" fontId="5" fillId="0" borderId="229" xfId="1" applyNumberFormat="1" applyFont="1" applyBorder="1" applyProtection="1">
      <protection hidden="1"/>
    </xf>
    <xf numFmtId="1" fontId="5" fillId="0" borderId="230" xfId="1" applyNumberFormat="1" applyFont="1" applyBorder="1"/>
    <xf numFmtId="1" fontId="5" fillId="0" borderId="231" xfId="1" applyNumberFormat="1" applyFont="1" applyBorder="1"/>
    <xf numFmtId="1" fontId="5" fillId="7" borderId="217" xfId="1" applyNumberFormat="1" applyFont="1" applyFill="1" applyBorder="1" applyProtection="1">
      <protection locked="0"/>
    </xf>
    <xf numFmtId="1" fontId="5" fillId="7" borderId="232" xfId="1" applyNumberFormat="1" applyFont="1" applyFill="1" applyBorder="1" applyProtection="1">
      <protection locked="0"/>
    </xf>
    <xf numFmtId="1" fontId="5" fillId="0" borderId="117" xfId="1" applyNumberFormat="1" applyFont="1" applyBorder="1"/>
    <xf numFmtId="1" fontId="5" fillId="7" borderId="118" xfId="1" applyNumberFormat="1" applyFont="1" applyFill="1" applyBorder="1" applyProtection="1">
      <protection locked="0"/>
    </xf>
    <xf numFmtId="1" fontId="5" fillId="0" borderId="122" xfId="1" applyNumberFormat="1" applyFont="1" applyBorder="1"/>
    <xf numFmtId="1" fontId="6" fillId="0" borderId="122" xfId="1" applyNumberFormat="1" applyFont="1" applyBorder="1"/>
    <xf numFmtId="1" fontId="5" fillId="0" borderId="120" xfId="1" applyNumberFormat="1" applyFont="1" applyBorder="1"/>
    <xf numFmtId="1" fontId="5" fillId="0" borderId="119" xfId="1" applyNumberFormat="1" applyFont="1" applyBorder="1"/>
    <xf numFmtId="1" fontId="5" fillId="0" borderId="236" xfId="1" applyNumberFormat="1" applyFont="1" applyBorder="1" applyAlignment="1">
      <alignment horizontal="center" vertical="center" wrapText="1"/>
    </xf>
    <xf numFmtId="1" fontId="5" fillId="0" borderId="234" xfId="1" applyNumberFormat="1" applyFont="1" applyBorder="1" applyAlignment="1">
      <alignment horizontal="center" vertical="center" wrapText="1"/>
    </xf>
    <xf numFmtId="1" fontId="5" fillId="0" borderId="235" xfId="1" applyNumberFormat="1" applyFont="1" applyBorder="1" applyAlignment="1">
      <alignment horizontal="center" vertical="center" wrapText="1"/>
    </xf>
    <xf numFmtId="1" fontId="5" fillId="0" borderId="238" xfId="1" applyNumberFormat="1" applyFont="1" applyBorder="1"/>
    <xf numFmtId="1" fontId="5" fillId="7" borderId="231" xfId="1" applyNumberFormat="1" applyFont="1" applyFill="1" applyBorder="1" applyAlignment="1" applyProtection="1">
      <alignment horizontal="center"/>
      <protection locked="0"/>
    </xf>
    <xf numFmtId="1" fontId="5" fillId="7" borderId="239" xfId="1" applyNumberFormat="1" applyFont="1" applyFill="1" applyBorder="1" applyAlignment="1" applyProtection="1">
      <alignment horizontal="center"/>
      <protection locked="0"/>
    </xf>
    <xf numFmtId="1" fontId="5" fillId="7" borderId="240" xfId="1" applyNumberFormat="1" applyFont="1" applyFill="1" applyBorder="1" applyAlignment="1" applyProtection="1">
      <alignment horizontal="center"/>
      <protection locked="0"/>
    </xf>
    <xf numFmtId="1" fontId="5" fillId="7" borderId="241" xfId="1" applyNumberFormat="1" applyFont="1" applyFill="1" applyBorder="1" applyAlignment="1" applyProtection="1">
      <alignment horizontal="center"/>
      <protection locked="0"/>
    </xf>
    <xf numFmtId="1" fontId="5" fillId="0" borderId="242" xfId="1" applyNumberFormat="1" applyFont="1" applyBorder="1"/>
    <xf numFmtId="1" fontId="5" fillId="7" borderId="243" xfId="1" applyNumberFormat="1" applyFont="1" applyFill="1" applyBorder="1" applyAlignment="1" applyProtection="1">
      <alignment horizontal="center"/>
      <protection locked="0"/>
    </xf>
    <xf numFmtId="1" fontId="6" fillId="0" borderId="97" xfId="1" applyNumberFormat="1" applyFont="1" applyBorder="1" applyProtection="1">
      <protection hidden="1"/>
    </xf>
    <xf numFmtId="1" fontId="5" fillId="0" borderId="244" xfId="1" applyNumberFormat="1" applyFont="1" applyBorder="1" applyProtection="1">
      <protection hidden="1"/>
    </xf>
    <xf numFmtId="1" fontId="2" fillId="3" borderId="97" xfId="0" applyNumberFormat="1" applyFont="1" applyFill="1" applyBorder="1"/>
    <xf numFmtId="1" fontId="5" fillId="0" borderId="245" xfId="1" applyNumberFormat="1" applyFont="1" applyBorder="1" applyProtection="1">
      <protection hidden="1"/>
    </xf>
    <xf numFmtId="1" fontId="5" fillId="0" borderId="193" xfId="1" applyNumberFormat="1" applyFont="1" applyBorder="1" applyAlignment="1">
      <alignment horizontal="right"/>
    </xf>
    <xf numFmtId="1" fontId="5" fillId="7" borderId="193" xfId="1" applyNumberFormat="1" applyFont="1" applyFill="1" applyBorder="1" applyProtection="1">
      <protection locked="0"/>
    </xf>
    <xf numFmtId="1" fontId="6" fillId="0" borderId="227" xfId="1" applyNumberFormat="1" applyFont="1" applyBorder="1" applyProtection="1">
      <protection hidden="1"/>
    </xf>
    <xf numFmtId="1" fontId="5" fillId="0" borderId="236" xfId="0" applyNumberFormat="1" applyFont="1" applyBorder="1" applyAlignment="1">
      <alignment horizontal="center" vertical="center" wrapText="1"/>
    </xf>
    <xf numFmtId="1" fontId="5" fillId="0" borderId="246" xfId="0" applyNumberFormat="1" applyFont="1" applyBorder="1" applyAlignment="1">
      <alignment horizontal="center" vertical="center" wrapText="1"/>
    </xf>
    <xf numFmtId="1" fontId="5" fillId="0" borderId="247" xfId="0" applyNumberFormat="1" applyFont="1" applyBorder="1" applyAlignment="1">
      <alignment horizontal="center" vertical="center" wrapText="1"/>
    </xf>
    <xf numFmtId="0" fontId="5" fillId="0" borderId="231" xfId="0" applyFont="1" applyBorder="1" applyAlignment="1">
      <alignment vertical="center" wrapText="1"/>
    </xf>
    <xf numFmtId="1" fontId="5" fillId="0" borderId="231" xfId="0" applyNumberFormat="1" applyFont="1" applyBorder="1" applyAlignment="1">
      <alignment horizontal="right" vertical="center"/>
    </xf>
    <xf numFmtId="1" fontId="5" fillId="7" borderId="248" xfId="0" applyNumberFormat="1" applyFont="1" applyFill="1" applyBorder="1" applyProtection="1">
      <protection locked="0"/>
    </xf>
    <xf numFmtId="1" fontId="5" fillId="7" borderId="249" xfId="0" applyNumberFormat="1" applyFont="1" applyFill="1" applyBorder="1" applyProtection="1">
      <protection locked="0"/>
    </xf>
    <xf numFmtId="0" fontId="5" fillId="0" borderId="250" xfId="0" applyFont="1" applyBorder="1" applyAlignment="1">
      <alignment vertical="center" wrapText="1"/>
    </xf>
    <xf numFmtId="1" fontId="5" fillId="0" borderId="250" xfId="0" applyNumberFormat="1" applyFont="1" applyBorder="1" applyAlignment="1">
      <alignment horizontal="right" vertical="center"/>
    </xf>
    <xf numFmtId="1" fontId="5" fillId="7" borderId="251" xfId="0" applyNumberFormat="1" applyFont="1" applyFill="1" applyBorder="1" applyProtection="1">
      <protection locked="0"/>
    </xf>
    <xf numFmtId="1" fontId="5" fillId="7" borderId="252" xfId="0" applyNumberFormat="1" applyFont="1" applyFill="1" applyBorder="1" applyProtection="1">
      <protection locked="0"/>
    </xf>
    <xf numFmtId="1" fontId="5" fillId="7" borderId="253" xfId="0" applyNumberFormat="1" applyFont="1" applyFill="1" applyBorder="1" applyProtection="1">
      <protection locked="0"/>
    </xf>
    <xf numFmtId="1" fontId="5" fillId="7" borderId="254" xfId="0" applyNumberFormat="1" applyFont="1" applyFill="1" applyBorder="1" applyProtection="1">
      <protection locked="0"/>
    </xf>
    <xf numFmtId="1" fontId="5" fillId="0" borderId="255" xfId="1" applyNumberFormat="1" applyFont="1" applyBorder="1" applyProtection="1">
      <protection hidden="1"/>
    </xf>
    <xf numFmtId="1" fontId="5" fillId="0" borderId="256" xfId="1" applyNumberFormat="1" applyFont="1" applyBorder="1" applyProtection="1">
      <protection hidden="1"/>
    </xf>
    <xf numFmtId="1" fontId="5" fillId="3" borderId="236" xfId="0" applyNumberFormat="1" applyFont="1" applyFill="1" applyBorder="1" applyAlignment="1">
      <alignment horizontal="center" vertical="center" wrapText="1"/>
    </xf>
    <xf numFmtId="1" fontId="5" fillId="0" borderId="248" xfId="0" applyNumberFormat="1" applyFont="1" applyBorder="1"/>
    <xf numFmtId="1" fontId="5" fillId="7" borderId="231" xfId="0" applyNumberFormat="1" applyFont="1" applyFill="1" applyBorder="1" applyProtection="1">
      <protection locked="0"/>
    </xf>
    <xf numFmtId="1" fontId="5" fillId="7" borderId="257" xfId="0" applyNumberFormat="1" applyFont="1" applyFill="1" applyBorder="1" applyProtection="1">
      <protection locked="0"/>
    </xf>
    <xf numFmtId="1" fontId="5" fillId="7" borderId="237" xfId="0" applyNumberFormat="1" applyFont="1" applyFill="1" applyBorder="1" applyProtection="1">
      <protection locked="0"/>
    </xf>
    <xf numFmtId="1" fontId="5" fillId="0" borderId="110" xfId="0" applyNumberFormat="1" applyFont="1" applyBorder="1"/>
    <xf numFmtId="1" fontId="5" fillId="7" borderId="250" xfId="0" applyNumberFormat="1" applyFont="1" applyFill="1" applyBorder="1" applyProtection="1">
      <protection locked="0"/>
    </xf>
    <xf numFmtId="1" fontId="5" fillId="7" borderId="258" xfId="0" applyNumberFormat="1" applyFont="1" applyFill="1" applyBorder="1" applyProtection="1">
      <protection locked="0"/>
    </xf>
    <xf numFmtId="1" fontId="5" fillId="7" borderId="259" xfId="0" applyNumberFormat="1" applyFont="1" applyFill="1" applyBorder="1" applyProtection="1">
      <protection locked="0"/>
    </xf>
    <xf numFmtId="1" fontId="5" fillId="0" borderId="219" xfId="0" applyNumberFormat="1" applyFont="1" applyBorder="1"/>
    <xf numFmtId="1" fontId="5" fillId="7" borderId="219" xfId="0" applyNumberFormat="1" applyFont="1" applyFill="1" applyBorder="1" applyProtection="1">
      <protection locked="0"/>
    </xf>
    <xf numFmtId="1" fontId="5" fillId="0" borderId="181" xfId="0" applyNumberFormat="1" applyFont="1" applyBorder="1"/>
    <xf numFmtId="1" fontId="5" fillId="7" borderId="260" xfId="0" applyNumberFormat="1" applyFont="1" applyFill="1" applyBorder="1" applyProtection="1">
      <protection locked="0"/>
    </xf>
    <xf numFmtId="1" fontId="5" fillId="0" borderId="261" xfId="0" applyNumberFormat="1" applyFont="1" applyBorder="1"/>
    <xf numFmtId="1" fontId="5" fillId="0" borderId="247" xfId="0" applyNumberFormat="1" applyFont="1" applyBorder="1"/>
    <xf numFmtId="1" fontId="5" fillId="0" borderId="112" xfId="1" applyNumberFormat="1" applyFont="1" applyBorder="1" applyProtection="1">
      <protection hidden="1"/>
    </xf>
    <xf numFmtId="1" fontId="5" fillId="0" borderId="263" xfId="1" applyNumberFormat="1" applyFont="1" applyBorder="1" applyAlignment="1">
      <alignment horizontal="center" vertical="center" wrapText="1"/>
    </xf>
    <xf numFmtId="1" fontId="5" fillId="0" borderId="246" xfId="1" applyNumberFormat="1" applyFont="1" applyBorder="1" applyAlignment="1">
      <alignment horizontal="center" vertical="center"/>
    </xf>
    <xf numFmtId="1" fontId="5" fillId="0" borderId="264" xfId="3" applyNumberFormat="1" applyFont="1" applyBorder="1" applyAlignment="1">
      <alignment horizontal="center" vertical="center" wrapText="1"/>
    </xf>
    <xf numFmtId="1" fontId="5" fillId="0" borderId="264" xfId="3" applyNumberFormat="1" applyFont="1" applyBorder="1" applyAlignment="1">
      <alignment horizontal="center" vertical="center"/>
    </xf>
    <xf numFmtId="1" fontId="5" fillId="0" borderId="247" xfId="3" applyNumberFormat="1" applyFont="1" applyBorder="1" applyAlignment="1">
      <alignment horizontal="center" vertical="center"/>
    </xf>
    <xf numFmtId="1" fontId="5" fillId="4" borderId="122" xfId="1" applyNumberFormat="1" applyFont="1" applyFill="1" applyBorder="1" applyProtection="1">
      <protection hidden="1"/>
    </xf>
    <xf numFmtId="1" fontId="5" fillId="4" borderId="120" xfId="1" applyNumberFormat="1" applyFont="1" applyFill="1" applyBorder="1" applyProtection="1">
      <protection hidden="1"/>
    </xf>
    <xf numFmtId="1" fontId="5" fillId="4" borderId="120" xfId="1" applyNumberFormat="1" applyFont="1" applyFill="1" applyBorder="1"/>
    <xf numFmtId="1" fontId="5" fillId="0" borderId="263" xfId="1" applyNumberFormat="1" applyFont="1" applyBorder="1" applyAlignment="1">
      <alignment horizontal="right"/>
    </xf>
    <xf numFmtId="1" fontId="5" fillId="7" borderId="246" xfId="1" applyNumberFormat="1" applyFont="1" applyFill="1" applyBorder="1" applyAlignment="1" applyProtection="1">
      <alignment horizontal="right"/>
      <protection locked="0"/>
    </xf>
    <xf numFmtId="1" fontId="5" fillId="7" borderId="264" xfId="1" applyNumberFormat="1" applyFont="1" applyFill="1" applyBorder="1" applyAlignment="1" applyProtection="1">
      <alignment horizontal="right"/>
      <protection locked="0"/>
    </xf>
    <xf numFmtId="1" fontId="5" fillId="7" borderId="247" xfId="1" applyNumberFormat="1" applyFont="1" applyFill="1" applyBorder="1" applyAlignment="1" applyProtection="1">
      <alignment horizontal="right"/>
      <protection locked="0"/>
    </xf>
    <xf numFmtId="1" fontId="5" fillId="0" borderId="230" xfId="1" applyNumberFormat="1" applyFont="1" applyBorder="1" applyAlignment="1">
      <alignment wrapText="1"/>
    </xf>
    <xf numFmtId="1" fontId="5" fillId="0" borderId="231" xfId="1" applyNumberFormat="1" applyFont="1" applyBorder="1" applyAlignment="1">
      <alignment horizontal="right"/>
    </xf>
    <xf numFmtId="1" fontId="5" fillId="7" borderId="265" xfId="1" applyNumberFormat="1" applyFont="1" applyFill="1" applyBorder="1" applyAlignment="1" applyProtection="1">
      <alignment horizontal="right"/>
      <protection locked="0"/>
    </xf>
    <xf numFmtId="1" fontId="5" fillId="7" borderId="266" xfId="1" applyNumberFormat="1" applyFont="1" applyFill="1" applyBorder="1" applyAlignment="1" applyProtection="1">
      <alignment horizontal="right"/>
      <protection locked="0"/>
    </xf>
    <xf numFmtId="1" fontId="5" fillId="7" borderId="240" xfId="1" applyNumberFormat="1" applyFont="1" applyFill="1" applyBorder="1" applyAlignment="1" applyProtection="1">
      <alignment horizontal="right"/>
      <protection locked="0"/>
    </xf>
    <xf numFmtId="1" fontId="5" fillId="7" borderId="248" xfId="1" applyNumberFormat="1" applyFont="1" applyFill="1" applyBorder="1" applyAlignment="1" applyProtection="1">
      <alignment horizontal="right"/>
      <protection locked="0"/>
    </xf>
    <xf numFmtId="1" fontId="5" fillId="7" borderId="257" xfId="1" applyNumberFormat="1" applyFont="1" applyFill="1" applyBorder="1" applyAlignment="1" applyProtection="1">
      <alignment horizontal="right"/>
      <protection locked="0"/>
    </xf>
    <xf numFmtId="1" fontId="5" fillId="7" borderId="237" xfId="1" applyNumberFormat="1" applyFont="1" applyFill="1" applyBorder="1" applyAlignment="1" applyProtection="1">
      <alignment horizontal="right"/>
      <protection locked="0"/>
    </xf>
    <xf numFmtId="1" fontId="5" fillId="7" borderId="260" xfId="1" applyNumberFormat="1" applyFont="1" applyFill="1" applyBorder="1" applyAlignment="1" applyProtection="1">
      <alignment horizontal="right"/>
      <protection locked="0"/>
    </xf>
    <xf numFmtId="1" fontId="6" fillId="0" borderId="244" xfId="1" applyNumberFormat="1" applyFont="1" applyBorder="1" applyProtection="1">
      <protection hidden="1"/>
    </xf>
    <xf numFmtId="1" fontId="5" fillId="0" borderId="267" xfId="1" applyNumberFormat="1" applyFont="1" applyBorder="1"/>
    <xf numFmtId="1" fontId="2" fillId="3" borderId="120" xfId="0" applyNumberFormat="1" applyFont="1" applyFill="1" applyBorder="1"/>
    <xf numFmtId="1" fontId="2" fillId="0" borderId="122" xfId="0" applyNumberFormat="1" applyFont="1" applyBorder="1"/>
    <xf numFmtId="1" fontId="5" fillId="0" borderId="246" xfId="1" applyNumberFormat="1" applyFont="1" applyBorder="1" applyAlignment="1">
      <alignment horizontal="center" vertical="center" wrapText="1"/>
    </xf>
    <xf numFmtId="1" fontId="5" fillId="0" borderId="247" xfId="1" applyNumberFormat="1" applyFont="1" applyBorder="1" applyAlignment="1">
      <alignment horizontal="center" vertical="center" wrapText="1"/>
    </xf>
    <xf numFmtId="1" fontId="5" fillId="0" borderId="231" xfId="1" applyNumberFormat="1" applyFont="1" applyBorder="1" applyAlignment="1">
      <alignment wrapText="1"/>
    </xf>
    <xf numFmtId="1" fontId="5" fillId="7" borderId="240" xfId="1" applyNumberFormat="1" applyFont="1" applyFill="1" applyBorder="1" applyProtection="1">
      <protection locked="0"/>
    </xf>
    <xf numFmtId="1" fontId="5" fillId="0" borderId="263" xfId="1" applyNumberFormat="1" applyFont="1" applyBorder="1" applyAlignment="1">
      <alignment wrapText="1"/>
    </xf>
    <xf numFmtId="1" fontId="1" fillId="0" borderId="246" xfId="1" applyNumberFormat="1" applyFont="1" applyBorder="1" applyAlignment="1">
      <alignment horizontal="right"/>
    </xf>
    <xf numFmtId="1" fontId="1" fillId="0" borderId="247" xfId="1" applyNumberFormat="1" applyFont="1" applyBorder="1" applyAlignment="1">
      <alignment horizontal="right"/>
    </xf>
    <xf numFmtId="1" fontId="1" fillId="0" borderId="246" xfId="1" applyNumberFormat="1" applyFont="1" applyBorder="1"/>
    <xf numFmtId="1" fontId="1" fillId="0" borderId="247" xfId="1" applyNumberFormat="1" applyFont="1" applyBorder="1"/>
    <xf numFmtId="1" fontId="5" fillId="0" borderId="244" xfId="1" applyNumberFormat="1" applyFont="1" applyBorder="1"/>
    <xf numFmtId="1" fontId="5" fillId="3" borderId="263" xfId="0" applyNumberFormat="1" applyFont="1" applyFill="1" applyBorder="1" applyAlignment="1">
      <alignment horizontal="center" vertical="center" wrapText="1"/>
    </xf>
    <xf numFmtId="1" fontId="5" fillId="0" borderId="268" xfId="1" applyNumberFormat="1" applyFont="1" applyBorder="1" applyAlignment="1">
      <alignment horizontal="center" vertical="center" wrapText="1"/>
    </xf>
    <xf numFmtId="1" fontId="5" fillId="0" borderId="269" xfId="1" applyNumberFormat="1" applyFont="1" applyBorder="1" applyAlignment="1">
      <alignment horizontal="center" vertical="center" wrapText="1"/>
    </xf>
    <xf numFmtId="1" fontId="5" fillId="0" borderId="270" xfId="1" applyNumberFormat="1" applyFont="1" applyBorder="1" applyAlignment="1">
      <alignment horizontal="center" vertical="center" wrapText="1"/>
    </xf>
    <xf numFmtId="1" fontId="5" fillId="7" borderId="271" xfId="1" applyNumberFormat="1" applyFont="1" applyFill="1" applyBorder="1" applyProtection="1">
      <protection locked="0"/>
    </xf>
    <xf numFmtId="1" fontId="5" fillId="7" borderId="272" xfId="1" applyNumberFormat="1" applyFont="1" applyFill="1" applyBorder="1" applyProtection="1">
      <protection locked="0"/>
    </xf>
    <xf numFmtId="1" fontId="5" fillId="7" borderId="273" xfId="1" applyNumberFormat="1" applyFont="1" applyFill="1" applyBorder="1" applyProtection="1">
      <protection locked="0"/>
    </xf>
    <xf numFmtId="1" fontId="5" fillId="0" borderId="250" xfId="1" applyNumberFormat="1" applyFont="1" applyBorder="1" applyAlignment="1">
      <alignment wrapText="1"/>
    </xf>
    <xf numFmtId="1" fontId="5" fillId="0" borderId="250" xfId="1" applyNumberFormat="1" applyFont="1" applyBorder="1"/>
    <xf numFmtId="1" fontId="5" fillId="7" borderId="274" xfId="1" applyNumberFormat="1" applyFont="1" applyFill="1" applyBorder="1" applyProtection="1">
      <protection locked="0"/>
    </xf>
    <xf numFmtId="1" fontId="5" fillId="7" borderId="275" xfId="1" applyNumberFormat="1" applyFont="1" applyFill="1" applyBorder="1" applyProtection="1">
      <protection locked="0"/>
    </xf>
    <xf numFmtId="1" fontId="5" fillId="4" borderId="122" xfId="1" applyNumberFormat="1" applyFont="1" applyFill="1" applyBorder="1"/>
    <xf numFmtId="1" fontId="2" fillId="4" borderId="120" xfId="0" applyNumberFormat="1" applyFont="1" applyFill="1" applyBorder="1"/>
    <xf numFmtId="1" fontId="5" fillId="7" borderId="95" xfId="1" applyNumberFormat="1" applyFont="1" applyFill="1" applyBorder="1" applyProtection="1">
      <protection locked="0"/>
    </xf>
    <xf numFmtId="1" fontId="5" fillId="0" borderId="263" xfId="1" applyNumberFormat="1" applyFont="1" applyBorder="1"/>
    <xf numFmtId="1" fontId="1" fillId="0" borderId="268" xfId="1" applyNumberFormat="1" applyFont="1" applyBorder="1"/>
    <xf numFmtId="1" fontId="1" fillId="0" borderId="269" xfId="1" applyNumberFormat="1" applyFont="1" applyBorder="1"/>
    <xf numFmtId="1" fontId="1" fillId="0" borderId="270" xfId="1" applyNumberFormat="1" applyFont="1" applyBorder="1"/>
    <xf numFmtId="1" fontId="5" fillId="3" borderId="246" xfId="0" applyNumberFormat="1" applyFont="1" applyFill="1" applyBorder="1" applyAlignment="1">
      <alignment horizontal="center" vertical="center" wrapText="1"/>
    </xf>
    <xf numFmtId="1" fontId="5" fillId="3" borderId="264" xfId="0" applyNumberFormat="1" applyFont="1" applyFill="1" applyBorder="1" applyAlignment="1">
      <alignment horizontal="center" vertical="center" wrapText="1"/>
    </xf>
    <xf numFmtId="1" fontId="5" fillId="3" borderId="247" xfId="0" applyNumberFormat="1" applyFont="1" applyFill="1" applyBorder="1" applyAlignment="1">
      <alignment horizontal="center" vertical="center" wrapText="1"/>
    </xf>
    <xf numFmtId="1" fontId="5" fillId="3" borderId="270" xfId="0" applyNumberFormat="1" applyFont="1" applyFill="1" applyBorder="1" applyAlignment="1">
      <alignment horizontal="center" vertical="center" wrapText="1"/>
    </xf>
    <xf numFmtId="1" fontId="5" fillId="3" borderId="263" xfId="0" applyNumberFormat="1" applyFont="1" applyFill="1" applyBorder="1" applyAlignment="1">
      <alignment horizontal="center" vertical="center"/>
    </xf>
    <xf numFmtId="1" fontId="5" fillId="3" borderId="246" xfId="0" applyNumberFormat="1" applyFont="1" applyFill="1" applyBorder="1" applyAlignment="1">
      <alignment horizontal="center" vertical="center"/>
    </xf>
    <xf numFmtId="2" fontId="5" fillId="3" borderId="269" xfId="0" applyNumberFormat="1" applyFont="1" applyFill="1" applyBorder="1" applyAlignment="1">
      <alignment horizontal="center" vertical="center"/>
    </xf>
    <xf numFmtId="2" fontId="5" fillId="3" borderId="264" xfId="0" applyNumberFormat="1" applyFont="1" applyFill="1" applyBorder="1" applyAlignment="1">
      <alignment horizontal="center" vertical="center"/>
    </xf>
    <xf numFmtId="2" fontId="5" fillId="3" borderId="247" xfId="0" applyNumberFormat="1" applyFont="1" applyFill="1" applyBorder="1" applyAlignment="1">
      <alignment horizontal="center" vertical="center"/>
    </xf>
    <xf numFmtId="2" fontId="5" fillId="3" borderId="246" xfId="0" applyNumberFormat="1" applyFont="1" applyFill="1" applyBorder="1" applyAlignment="1">
      <alignment horizontal="center" vertical="center"/>
    </xf>
    <xf numFmtId="2" fontId="5" fillId="3" borderId="270" xfId="0" applyNumberFormat="1" applyFont="1" applyFill="1" applyBorder="1" applyAlignment="1">
      <alignment horizontal="center" vertical="center"/>
    </xf>
    <xf numFmtId="1" fontId="5" fillId="3" borderId="276" xfId="0" applyNumberFormat="1" applyFont="1" applyFill="1" applyBorder="1" applyAlignment="1">
      <alignment horizontal="center" vertical="center"/>
    </xf>
    <xf numFmtId="1" fontId="5" fillId="2" borderId="277" xfId="2" applyNumberFormat="1" applyFont="1" applyBorder="1" applyAlignment="1" applyProtection="1">
      <alignment horizontal="center" vertical="center"/>
      <protection locked="0"/>
    </xf>
    <xf numFmtId="2" fontId="5" fillId="2" borderId="277" xfId="2" applyNumberFormat="1" applyFont="1" applyBorder="1" applyAlignment="1" applyProtection="1">
      <alignment horizontal="center" vertical="center"/>
      <protection locked="0"/>
    </xf>
    <xf numFmtId="2" fontId="5" fillId="3" borderId="278" xfId="0" applyNumberFormat="1" applyFont="1" applyFill="1" applyBorder="1" applyAlignment="1">
      <alignment horizontal="center" vertical="center"/>
    </xf>
    <xf numFmtId="2" fontId="5" fillId="2" borderId="279" xfId="2" applyNumberFormat="1" applyFont="1" applyBorder="1" applyAlignment="1" applyProtection="1">
      <alignment horizontal="center" vertical="center"/>
      <protection locked="0"/>
    </xf>
    <xf numFmtId="2" fontId="5" fillId="3" borderId="248" xfId="0" applyNumberFormat="1" applyFont="1" applyFill="1" applyBorder="1" applyAlignment="1">
      <alignment horizontal="center" vertical="center"/>
    </xf>
    <xf numFmtId="2" fontId="5" fillId="2" borderId="280" xfId="2" applyNumberFormat="1" applyFont="1" applyBorder="1" applyAlignment="1" applyProtection="1">
      <alignment horizontal="center" vertical="center"/>
      <protection locked="0"/>
    </xf>
    <xf numFmtId="2" fontId="1" fillId="2" borderId="277" xfId="2" applyNumberFormat="1" applyFont="1" applyBorder="1" applyAlignment="1" applyProtection="1">
      <alignment horizontal="center" vertical="center"/>
      <protection locked="0"/>
    </xf>
    <xf numFmtId="1" fontId="5" fillId="3" borderId="250" xfId="0" applyNumberFormat="1" applyFont="1" applyFill="1" applyBorder="1" applyAlignment="1">
      <alignment horizontal="center" vertical="center"/>
    </xf>
    <xf numFmtId="2" fontId="5" fillId="3" borderId="110" xfId="0" applyNumberFormat="1" applyFont="1" applyFill="1" applyBorder="1" applyAlignment="1">
      <alignment horizontal="center" vertical="center"/>
    </xf>
    <xf numFmtId="2" fontId="5" fillId="2" borderId="281" xfId="2" applyNumberFormat="1" applyFont="1" applyBorder="1" applyAlignment="1" applyProtection="1">
      <alignment horizontal="center" vertical="center"/>
      <protection locked="0"/>
    </xf>
    <xf numFmtId="2" fontId="5" fillId="2" borderId="282" xfId="2" applyNumberFormat="1" applyFont="1" applyBorder="1" applyAlignment="1" applyProtection="1">
      <alignment horizontal="center" vertical="center"/>
      <protection locked="0"/>
    </xf>
    <xf numFmtId="1" fontId="5" fillId="2" borderId="283" xfId="2" applyNumberFormat="1" applyFont="1" applyBorder="1" applyAlignment="1" applyProtection="1">
      <alignment horizontal="center" vertical="center"/>
      <protection locked="0"/>
    </xf>
    <xf numFmtId="2" fontId="5" fillId="2" borderId="284" xfId="2" applyNumberFormat="1" applyFont="1" applyBorder="1" applyAlignment="1" applyProtection="1">
      <alignment horizontal="center" vertical="center"/>
      <protection locked="0"/>
    </xf>
    <xf numFmtId="2" fontId="5" fillId="2" borderId="285" xfId="2" applyNumberFormat="1" applyFont="1" applyBorder="1" applyAlignment="1" applyProtection="1">
      <alignment horizontal="center" vertical="center"/>
      <protection locked="0"/>
    </xf>
    <xf numFmtId="2" fontId="5" fillId="2" borderId="286" xfId="2" applyNumberFormat="1" applyFont="1" applyBorder="1" applyAlignment="1" applyProtection="1">
      <alignment horizontal="center" vertical="center"/>
      <protection locked="0"/>
    </xf>
    <xf numFmtId="2" fontId="5" fillId="2" borderId="287" xfId="2" applyNumberFormat="1" applyFont="1" applyBorder="1" applyAlignment="1" applyProtection="1">
      <alignment horizontal="center" vertical="center"/>
      <protection locked="0"/>
    </xf>
    <xf numFmtId="2" fontId="1" fillId="2" borderId="284" xfId="2" applyNumberFormat="1" applyFont="1" applyBorder="1" applyAlignment="1" applyProtection="1">
      <alignment horizontal="center" vertical="center"/>
      <protection locked="0"/>
    </xf>
    <xf numFmtId="2" fontId="1" fillId="2" borderId="288" xfId="2" applyNumberFormat="1" applyFont="1" applyBorder="1" applyAlignment="1" applyProtection="1">
      <alignment horizontal="center" vertical="center"/>
      <protection locked="0"/>
    </xf>
    <xf numFmtId="1" fontId="6" fillId="0" borderId="289" xfId="1" applyNumberFormat="1" applyFont="1" applyBorder="1" applyAlignment="1">
      <alignment horizontal="center"/>
    </xf>
    <xf numFmtId="1" fontId="6" fillId="0" borderId="290" xfId="1" applyNumberFormat="1" applyFont="1" applyBorder="1" applyAlignment="1">
      <alignment horizontal="center"/>
    </xf>
    <xf numFmtId="1" fontId="5" fillId="0" borderId="291" xfId="1" applyNumberFormat="1" applyFont="1" applyBorder="1" applyProtection="1">
      <protection hidden="1"/>
    </xf>
    <xf numFmtId="1" fontId="5" fillId="0" borderId="292" xfId="1" applyNumberFormat="1" applyFont="1" applyBorder="1"/>
    <xf numFmtId="1" fontId="5" fillId="0" borderId="293" xfId="1" applyNumberFormat="1" applyFont="1" applyBorder="1"/>
    <xf numFmtId="1" fontId="5" fillId="7" borderId="294" xfId="1" applyNumberFormat="1" applyFont="1" applyFill="1" applyBorder="1" applyProtection="1">
      <protection locked="0"/>
    </xf>
    <xf numFmtId="1" fontId="5" fillId="7" borderId="295" xfId="1" applyNumberFormat="1" applyFont="1" applyFill="1" applyBorder="1" applyProtection="1">
      <protection locked="0"/>
    </xf>
    <xf numFmtId="1" fontId="5" fillId="7" borderId="296" xfId="1" applyNumberFormat="1" applyFont="1" applyFill="1" applyBorder="1" applyProtection="1">
      <protection locked="0"/>
    </xf>
    <xf numFmtId="1" fontId="5" fillId="0" borderId="297" xfId="1" applyNumberFormat="1" applyFont="1" applyBorder="1"/>
    <xf numFmtId="1" fontId="5" fillId="0" borderId="298" xfId="1" applyNumberFormat="1" applyFont="1" applyBorder="1"/>
    <xf numFmtId="1" fontId="5" fillId="0" borderId="300" xfId="1" applyNumberFormat="1" applyFont="1" applyBorder="1"/>
    <xf numFmtId="1" fontId="5" fillId="7" borderId="293" xfId="1" applyNumberFormat="1" applyFont="1" applyFill="1" applyBorder="1" applyAlignment="1" applyProtection="1">
      <alignment horizontal="center"/>
      <protection locked="0"/>
    </xf>
    <xf numFmtId="1" fontId="5" fillId="7" borderId="301" xfId="1" applyNumberFormat="1" applyFont="1" applyFill="1" applyBorder="1" applyAlignment="1" applyProtection="1">
      <alignment horizontal="center"/>
      <protection locked="0"/>
    </xf>
    <xf numFmtId="1" fontId="5" fillId="7" borderId="302" xfId="1" applyNumberFormat="1" applyFont="1" applyFill="1" applyBorder="1" applyAlignment="1" applyProtection="1">
      <alignment horizontal="center"/>
      <protection locked="0"/>
    </xf>
    <xf numFmtId="1" fontId="5" fillId="7" borderId="303" xfId="1" applyNumberFormat="1" applyFont="1" applyFill="1" applyBorder="1" applyAlignment="1" applyProtection="1">
      <alignment horizontal="center"/>
      <protection locked="0"/>
    </xf>
    <xf numFmtId="1" fontId="5" fillId="7" borderId="63" xfId="1" applyNumberFormat="1" applyFont="1" applyFill="1" applyBorder="1" applyAlignment="1" applyProtection="1">
      <alignment horizontal="center"/>
      <protection locked="0"/>
    </xf>
    <xf numFmtId="1" fontId="5" fillId="7" borderId="288" xfId="1" applyNumberFormat="1" applyFont="1" applyFill="1" applyBorder="1" applyAlignment="1" applyProtection="1">
      <alignment horizontal="center"/>
      <protection locked="0"/>
    </xf>
    <xf numFmtId="1" fontId="6" fillId="0" borderId="120" xfId="1" applyNumberFormat="1" applyFont="1" applyBorder="1" applyProtection="1">
      <protection hidden="1"/>
    </xf>
    <xf numFmtId="1" fontId="5" fillId="0" borderId="289" xfId="1" applyNumberFormat="1" applyFont="1" applyBorder="1" applyProtection="1">
      <protection hidden="1"/>
    </xf>
    <xf numFmtId="1" fontId="6" fillId="0" borderId="289" xfId="1" applyNumberFormat="1" applyFont="1" applyBorder="1" applyProtection="1">
      <protection hidden="1"/>
    </xf>
    <xf numFmtId="1" fontId="5" fillId="0" borderId="304" xfId="1" applyNumberFormat="1" applyFont="1" applyBorder="1"/>
    <xf numFmtId="1" fontId="5" fillId="0" borderId="276" xfId="1" applyNumberFormat="1" applyFont="1" applyBorder="1" applyAlignment="1">
      <alignment horizontal="right"/>
    </xf>
    <xf numFmtId="1" fontId="5" fillId="7" borderId="276" xfId="1" applyNumberFormat="1" applyFont="1" applyFill="1" applyBorder="1" applyProtection="1">
      <protection locked="0"/>
    </xf>
    <xf numFmtId="1" fontId="5" fillId="0" borderId="305" xfId="0" applyNumberFormat="1" applyFont="1" applyBorder="1" applyAlignment="1">
      <alignment horizontal="center" vertical="center" wrapText="1"/>
    </xf>
    <xf numFmtId="1" fontId="5" fillId="0" borderId="306" xfId="0" applyNumberFormat="1" applyFont="1" applyBorder="1" applyAlignment="1">
      <alignment horizontal="center" vertical="center" wrapText="1"/>
    </xf>
    <xf numFmtId="0" fontId="5" fillId="0" borderId="293" xfId="0" applyFont="1" applyBorder="1" applyAlignment="1">
      <alignment vertical="center" wrapText="1"/>
    </xf>
    <xf numFmtId="1" fontId="5" fillId="0" borderId="293" xfId="0" applyNumberFormat="1" applyFont="1" applyBorder="1" applyAlignment="1">
      <alignment horizontal="right" vertical="center"/>
    </xf>
    <xf numFmtId="1" fontId="5" fillId="0" borderId="307" xfId="1" applyNumberFormat="1" applyFont="1" applyBorder="1" applyProtection="1">
      <protection hidden="1"/>
    </xf>
    <xf numFmtId="1" fontId="5" fillId="0" borderId="308" xfId="1" applyNumberFormat="1" applyFont="1" applyBorder="1" applyProtection="1">
      <protection hidden="1"/>
    </xf>
    <xf numFmtId="1" fontId="5" fillId="3" borderId="309" xfId="0" applyNumberFormat="1" applyFont="1" applyFill="1" applyBorder="1" applyAlignment="1">
      <alignment horizontal="center" vertical="center" wrapText="1"/>
    </xf>
    <xf numFmtId="1" fontId="5" fillId="7" borderId="293" xfId="0" applyNumberFormat="1" applyFont="1" applyFill="1" applyBorder="1" applyProtection="1">
      <protection locked="0"/>
    </xf>
    <xf numFmtId="1" fontId="5" fillId="7" borderId="299" xfId="0" applyNumberFormat="1" applyFont="1" applyFill="1" applyBorder="1" applyProtection="1">
      <protection locked="0"/>
    </xf>
    <xf numFmtId="1" fontId="5" fillId="7" borderId="310" xfId="0" applyNumberFormat="1" applyFont="1" applyFill="1" applyBorder="1" applyProtection="1">
      <protection locked="0"/>
    </xf>
    <xf numFmtId="1" fontId="5" fillId="7" borderId="181" xfId="0" applyNumberFormat="1" applyFont="1" applyFill="1" applyBorder="1" applyProtection="1">
      <protection locked="0"/>
    </xf>
    <xf numFmtId="1" fontId="5" fillId="7" borderId="311" xfId="0" applyNumberFormat="1" applyFont="1" applyFill="1" applyBorder="1" applyProtection="1">
      <protection locked="0"/>
    </xf>
    <xf numFmtId="1" fontId="5" fillId="7" borderId="312" xfId="0" applyNumberFormat="1" applyFont="1" applyFill="1" applyBorder="1" applyProtection="1">
      <protection locked="0"/>
    </xf>
    <xf numFmtId="1" fontId="5" fillId="0" borderId="313" xfId="0" applyNumberFormat="1" applyFont="1" applyBorder="1"/>
    <xf numFmtId="1" fontId="5" fillId="7" borderId="314" xfId="0" applyNumberFormat="1" applyFont="1" applyFill="1" applyBorder="1" applyProtection="1">
      <protection locked="0"/>
    </xf>
    <xf numFmtId="1" fontId="5" fillId="7" borderId="313" xfId="0" applyNumberFormat="1" applyFont="1" applyFill="1" applyBorder="1" applyProtection="1">
      <protection locked="0"/>
    </xf>
    <xf numFmtId="1" fontId="5" fillId="7" borderId="315" xfId="0" applyNumberFormat="1" applyFont="1" applyFill="1" applyBorder="1" applyProtection="1">
      <protection locked="0"/>
    </xf>
    <xf numFmtId="1" fontId="5" fillId="7" borderId="316" xfId="0" applyNumberFormat="1" applyFont="1" applyFill="1" applyBorder="1" applyProtection="1">
      <protection locked="0"/>
    </xf>
    <xf numFmtId="1" fontId="5" fillId="0" borderId="317" xfId="1" applyNumberFormat="1" applyFont="1" applyBorder="1" applyProtection="1">
      <protection hidden="1"/>
    </xf>
    <xf numFmtId="1" fontId="5" fillId="0" borderId="318" xfId="1" applyNumberFormat="1" applyFont="1" applyBorder="1" applyProtection="1">
      <protection hidden="1"/>
    </xf>
    <xf numFmtId="1" fontId="5" fillId="0" borderId="319" xfId="0" applyNumberFormat="1" applyFont="1" applyBorder="1"/>
    <xf numFmtId="1" fontId="5" fillId="7" borderId="319" xfId="0" applyNumberFormat="1" applyFont="1" applyFill="1" applyBorder="1" applyProtection="1">
      <protection locked="0"/>
    </xf>
    <xf numFmtId="1" fontId="5" fillId="7" borderId="320" xfId="0" applyNumberFormat="1" applyFont="1" applyFill="1" applyBorder="1" applyProtection="1">
      <protection locked="0"/>
    </xf>
    <xf numFmtId="1" fontId="5" fillId="0" borderId="321" xfId="1" applyNumberFormat="1" applyFont="1" applyBorder="1" applyProtection="1">
      <protection hidden="1"/>
    </xf>
    <xf numFmtId="1" fontId="5" fillId="0" borderId="322" xfId="1" applyNumberFormat="1" applyFont="1" applyBorder="1" applyProtection="1">
      <protection hidden="1"/>
    </xf>
    <xf numFmtId="1" fontId="5" fillId="0" borderId="207" xfId="0" applyNumberFormat="1" applyFont="1" applyBorder="1"/>
    <xf numFmtId="1" fontId="5" fillId="7" borderId="207" xfId="0" applyNumberFormat="1" applyFont="1" applyFill="1" applyBorder="1" applyProtection="1">
      <protection locked="0"/>
    </xf>
    <xf numFmtId="1" fontId="5" fillId="7" borderId="323" xfId="0" applyNumberFormat="1" applyFont="1" applyFill="1" applyBorder="1" applyProtection="1">
      <protection locked="0"/>
    </xf>
    <xf numFmtId="1" fontId="5" fillId="0" borderId="324" xfId="0" applyNumberFormat="1" applyFont="1" applyBorder="1"/>
    <xf numFmtId="1" fontId="5" fillId="0" borderId="306" xfId="0" applyNumberFormat="1" applyFont="1" applyBorder="1"/>
    <xf numFmtId="1" fontId="5" fillId="0" borderId="309" xfId="1" applyNumberFormat="1" applyFont="1" applyBorder="1" applyAlignment="1">
      <alignment horizontal="center" vertical="center" wrapText="1"/>
    </xf>
    <xf numFmtId="1" fontId="5" fillId="0" borderId="305" xfId="1" applyNumberFormat="1" applyFont="1" applyBorder="1" applyAlignment="1">
      <alignment horizontal="center" vertical="center"/>
    </xf>
    <xf numFmtId="1" fontId="5" fillId="0" borderId="325" xfId="3" applyNumberFormat="1" applyFont="1" applyBorder="1" applyAlignment="1">
      <alignment horizontal="center" vertical="center" wrapText="1"/>
    </xf>
    <xf numFmtId="1" fontId="5" fillId="0" borderId="325" xfId="3" applyNumberFormat="1" applyFont="1" applyBorder="1" applyAlignment="1">
      <alignment horizontal="center" vertical="center"/>
    </xf>
    <xf numFmtId="1" fontId="5" fillId="0" borderId="306" xfId="3" applyNumberFormat="1" applyFont="1" applyBorder="1" applyAlignment="1">
      <alignment horizontal="center" vertical="center"/>
    </xf>
    <xf numFmtId="1" fontId="5" fillId="0" borderId="309" xfId="1" applyNumberFormat="1" applyFont="1" applyBorder="1" applyAlignment="1">
      <alignment horizontal="right"/>
    </xf>
    <xf numFmtId="1" fontId="5" fillId="7" borderId="305" xfId="1" applyNumberFormat="1" applyFont="1" applyFill="1" applyBorder="1" applyAlignment="1" applyProtection="1">
      <alignment horizontal="right"/>
      <protection locked="0"/>
    </xf>
    <xf numFmtId="1" fontId="5" fillId="7" borderId="325" xfId="1" applyNumberFormat="1" applyFont="1" applyFill="1" applyBorder="1" applyAlignment="1" applyProtection="1">
      <alignment horizontal="right"/>
      <protection locked="0"/>
    </xf>
    <xf numFmtId="1" fontId="5" fillId="7" borderId="306" xfId="1" applyNumberFormat="1" applyFont="1" applyFill="1" applyBorder="1" applyAlignment="1" applyProtection="1">
      <alignment horizontal="right"/>
      <protection locked="0"/>
    </xf>
    <xf numFmtId="1" fontId="5" fillId="0" borderId="292" xfId="1" applyNumberFormat="1" applyFont="1" applyBorder="1" applyAlignment="1">
      <alignment wrapText="1"/>
    </xf>
    <xf numFmtId="1" fontId="5" fillId="0" borderId="293" xfId="1" applyNumberFormat="1" applyFont="1" applyBorder="1" applyAlignment="1">
      <alignment horizontal="right"/>
    </xf>
    <xf numFmtId="1" fontId="5" fillId="7" borderId="326" xfId="1" applyNumberFormat="1" applyFont="1" applyFill="1" applyBorder="1" applyAlignment="1" applyProtection="1">
      <alignment horizontal="right"/>
      <protection locked="0"/>
    </xf>
    <xf numFmtId="1" fontId="5" fillId="7" borderId="327" xfId="1" applyNumberFormat="1" applyFont="1" applyFill="1" applyBorder="1" applyAlignment="1" applyProtection="1">
      <alignment horizontal="right"/>
      <protection locked="0"/>
    </xf>
    <xf numFmtId="1" fontId="5" fillId="7" borderId="302" xfId="1" applyNumberFormat="1" applyFont="1" applyFill="1" applyBorder="1" applyAlignment="1" applyProtection="1">
      <alignment horizontal="right"/>
      <protection locked="0"/>
    </xf>
    <xf numFmtId="1" fontId="5" fillId="7" borderId="299" xfId="1" applyNumberFormat="1" applyFont="1" applyFill="1" applyBorder="1" applyAlignment="1" applyProtection="1">
      <alignment horizontal="right"/>
      <protection locked="0"/>
    </xf>
    <xf numFmtId="1" fontId="5" fillId="7" borderId="323" xfId="1" applyNumberFormat="1" applyFont="1" applyFill="1" applyBorder="1" applyAlignment="1" applyProtection="1">
      <alignment horizontal="right"/>
      <protection locked="0"/>
    </xf>
    <xf numFmtId="1" fontId="6" fillId="0" borderId="328" xfId="1" applyNumberFormat="1" applyFont="1" applyBorder="1" applyProtection="1">
      <protection hidden="1"/>
    </xf>
    <xf numFmtId="1" fontId="5" fillId="0" borderId="328" xfId="1" applyNumberFormat="1" applyFont="1" applyBorder="1" applyProtection="1">
      <protection hidden="1"/>
    </xf>
    <xf numFmtId="1" fontId="5" fillId="0" borderId="305" xfId="1" applyNumberFormat="1" applyFont="1" applyBorder="1" applyAlignment="1">
      <alignment horizontal="center" vertical="center" wrapText="1"/>
    </xf>
    <xf numFmtId="1" fontId="5" fillId="0" borderId="306" xfId="1" applyNumberFormat="1" applyFont="1" applyBorder="1" applyAlignment="1">
      <alignment horizontal="center" vertical="center" wrapText="1"/>
    </xf>
    <xf numFmtId="1" fontId="5" fillId="0" borderId="293" xfId="1" applyNumberFormat="1" applyFont="1" applyBorder="1" applyAlignment="1">
      <alignment wrapText="1"/>
    </xf>
    <xf numFmtId="1" fontId="5" fillId="7" borderId="278" xfId="1" applyNumberFormat="1" applyFont="1" applyFill="1" applyBorder="1" applyAlignment="1" applyProtection="1">
      <alignment horizontal="right"/>
      <protection locked="0"/>
    </xf>
    <xf numFmtId="1" fontId="5" fillId="7" borderId="329" xfId="1" applyNumberFormat="1" applyFont="1" applyFill="1" applyBorder="1" applyAlignment="1" applyProtection="1">
      <alignment horizontal="right"/>
      <protection locked="0"/>
    </xf>
    <xf numFmtId="1" fontId="5" fillId="7" borderId="278" xfId="1" applyNumberFormat="1" applyFont="1" applyFill="1" applyBorder="1" applyProtection="1">
      <protection locked="0"/>
    </xf>
    <xf numFmtId="1" fontId="5" fillId="7" borderId="329" xfId="1" applyNumberFormat="1" applyFont="1" applyFill="1" applyBorder="1" applyProtection="1">
      <protection locked="0"/>
    </xf>
    <xf numFmtId="1" fontId="5" fillId="0" borderId="309" xfId="1" applyNumberFormat="1" applyFont="1" applyBorder="1" applyAlignment="1">
      <alignment wrapText="1"/>
    </xf>
    <xf numFmtId="1" fontId="1" fillId="0" borderId="305" xfId="1" applyNumberFormat="1" applyFont="1" applyBorder="1" applyAlignment="1">
      <alignment horizontal="right"/>
    </xf>
    <xf numFmtId="1" fontId="1" fillId="0" borderId="306" xfId="1" applyNumberFormat="1" applyFont="1" applyBorder="1" applyAlignment="1">
      <alignment horizontal="right"/>
    </xf>
    <xf numFmtId="1" fontId="1" fillId="0" borderId="305" xfId="1" applyNumberFormat="1" applyFont="1" applyBorder="1"/>
    <xf numFmtId="1" fontId="1" fillId="0" borderId="306" xfId="1" applyNumberFormat="1" applyFont="1" applyBorder="1"/>
    <xf numFmtId="1" fontId="5" fillId="0" borderId="289" xfId="1" applyNumberFormat="1" applyFont="1" applyBorder="1"/>
    <xf numFmtId="1" fontId="5" fillId="0" borderId="330" xfId="1" applyNumberFormat="1" applyFont="1" applyBorder="1" applyAlignment="1">
      <alignment horizontal="center" vertical="center" wrapText="1"/>
    </xf>
    <xf numFmtId="1" fontId="5" fillId="0" borderId="331" xfId="1" applyNumberFormat="1" applyFont="1" applyBorder="1" applyAlignment="1">
      <alignment horizontal="center" vertical="center" wrapText="1"/>
    </xf>
    <xf numFmtId="1" fontId="5" fillId="0" borderId="332" xfId="1" applyNumberFormat="1" applyFont="1" applyBorder="1" applyAlignment="1">
      <alignment horizontal="center" vertical="center" wrapText="1"/>
    </xf>
    <xf numFmtId="1" fontId="5" fillId="7" borderId="333" xfId="1" applyNumberFormat="1" applyFont="1" applyFill="1" applyBorder="1" applyProtection="1">
      <protection locked="0"/>
    </xf>
    <xf numFmtId="1" fontId="5" fillId="7" borderId="334" xfId="1" applyNumberFormat="1" applyFont="1" applyFill="1" applyBorder="1" applyProtection="1">
      <protection locked="0"/>
    </xf>
    <xf numFmtId="1" fontId="5" fillId="7" borderId="335" xfId="1" applyNumberFormat="1" applyFont="1" applyFill="1" applyBorder="1" applyProtection="1">
      <protection locked="0"/>
    </xf>
    <xf numFmtId="1" fontId="5" fillId="0" borderId="310" xfId="1" applyNumberFormat="1" applyFont="1" applyBorder="1" applyAlignment="1">
      <alignment wrapText="1"/>
    </xf>
    <xf numFmtId="1" fontId="5" fillId="0" borderId="310" xfId="1" applyNumberFormat="1" applyFont="1" applyBorder="1"/>
    <xf numFmtId="1" fontId="5" fillId="7" borderId="336" xfId="1" applyNumberFormat="1" applyFont="1" applyFill="1" applyBorder="1" applyProtection="1">
      <protection locked="0"/>
    </xf>
    <xf numFmtId="1" fontId="5" fillId="7" borderId="337" xfId="1" applyNumberFormat="1" applyFont="1" applyFill="1" applyBorder="1" applyProtection="1">
      <protection locked="0"/>
    </xf>
    <xf numFmtId="1" fontId="5" fillId="0" borderId="309" xfId="1" applyNumberFormat="1" applyFont="1" applyBorder="1"/>
    <xf numFmtId="1" fontId="1" fillId="0" borderId="330" xfId="1" applyNumberFormat="1" applyFont="1" applyBorder="1"/>
    <xf numFmtId="1" fontId="1" fillId="0" borderId="331" xfId="1" applyNumberFormat="1" applyFont="1" applyBorder="1"/>
    <xf numFmtId="1" fontId="1" fillId="0" borderId="332" xfId="1" applyNumberFormat="1" applyFont="1" applyBorder="1"/>
    <xf numFmtId="1" fontId="5" fillId="3" borderId="305" xfId="0" applyNumberFormat="1" applyFont="1" applyFill="1" applyBorder="1" applyAlignment="1">
      <alignment horizontal="center" vertical="center" wrapText="1"/>
    </xf>
    <xf numFmtId="1" fontId="5" fillId="3" borderId="325" xfId="0" applyNumberFormat="1" applyFont="1" applyFill="1" applyBorder="1" applyAlignment="1">
      <alignment horizontal="center" vertical="center" wrapText="1"/>
    </xf>
    <xf numFmtId="1" fontId="5" fillId="3" borderId="306" xfId="0" applyNumberFormat="1" applyFont="1" applyFill="1" applyBorder="1" applyAlignment="1">
      <alignment horizontal="center" vertical="center" wrapText="1"/>
    </xf>
    <xf numFmtId="1" fontId="5" fillId="3" borderId="332" xfId="0" applyNumberFormat="1" applyFont="1" applyFill="1" applyBorder="1" applyAlignment="1">
      <alignment horizontal="center" vertical="center" wrapText="1"/>
    </xf>
    <xf numFmtId="1" fontId="5" fillId="3" borderId="309" xfId="0" applyNumberFormat="1" applyFont="1" applyFill="1" applyBorder="1" applyAlignment="1">
      <alignment horizontal="center" vertical="center"/>
    </xf>
    <xf numFmtId="1" fontId="5" fillId="3" borderId="305" xfId="0" applyNumberFormat="1" applyFont="1" applyFill="1" applyBorder="1" applyAlignment="1">
      <alignment horizontal="center" vertical="center"/>
    </xf>
    <xf numFmtId="2" fontId="5" fillId="3" borderId="331" xfId="0" applyNumberFormat="1" applyFont="1" applyFill="1" applyBorder="1" applyAlignment="1">
      <alignment horizontal="center" vertical="center"/>
    </xf>
    <xf numFmtId="2" fontId="5" fillId="3" borderId="325" xfId="0" applyNumberFormat="1" applyFont="1" applyFill="1" applyBorder="1" applyAlignment="1">
      <alignment horizontal="center" vertical="center"/>
    </xf>
    <xf numFmtId="2" fontId="5" fillId="3" borderId="306" xfId="0" applyNumberFormat="1" applyFont="1" applyFill="1" applyBorder="1" applyAlignment="1">
      <alignment horizontal="center" vertical="center"/>
    </xf>
    <xf numFmtId="2" fontId="5" fillId="3" borderId="305" xfId="0" applyNumberFormat="1" applyFont="1" applyFill="1" applyBorder="1" applyAlignment="1">
      <alignment horizontal="center" vertical="center"/>
    </xf>
    <xf numFmtId="2" fontId="5" fillId="3" borderId="332" xfId="0" applyNumberFormat="1" applyFont="1" applyFill="1" applyBorder="1" applyAlignment="1">
      <alignment horizontal="center" vertical="center"/>
    </xf>
    <xf numFmtId="1" fontId="5" fillId="2" borderId="338" xfId="2" applyNumberFormat="1" applyFont="1" applyBorder="1" applyAlignment="1" applyProtection="1">
      <alignment horizontal="center" vertical="center"/>
      <protection locked="0"/>
    </xf>
    <xf numFmtId="2" fontId="5" fillId="2" borderId="338" xfId="2" applyNumberFormat="1" applyFont="1" applyBorder="1" applyAlignment="1" applyProtection="1">
      <alignment horizontal="center" vertical="center"/>
      <protection locked="0"/>
    </xf>
    <xf numFmtId="2" fontId="5" fillId="2" borderId="339" xfId="2" applyNumberFormat="1" applyFont="1" applyBorder="1" applyAlignment="1" applyProtection="1">
      <alignment horizontal="center" vertical="center"/>
      <protection locked="0"/>
    </xf>
    <xf numFmtId="2" fontId="5" fillId="2" borderId="340" xfId="2" applyNumberFormat="1" applyFont="1" applyBorder="1" applyAlignment="1" applyProtection="1">
      <alignment horizontal="center" vertical="center"/>
      <protection locked="0"/>
    </xf>
    <xf numFmtId="2" fontId="1" fillId="2" borderId="338" xfId="2" applyNumberFormat="1" applyFont="1" applyBorder="1" applyAlignment="1" applyProtection="1">
      <alignment horizontal="center" vertical="center"/>
      <protection locked="0"/>
    </xf>
    <xf numFmtId="1" fontId="5" fillId="3" borderId="310" xfId="0" applyNumberFormat="1" applyFont="1" applyFill="1" applyBorder="1" applyAlignment="1">
      <alignment horizontal="center" vertical="center"/>
    </xf>
    <xf numFmtId="2" fontId="5" fillId="2" borderId="341" xfId="2" applyNumberFormat="1" applyFont="1" applyBorder="1" applyAlignment="1" applyProtection="1">
      <alignment horizontal="center" vertical="center"/>
      <protection locked="0"/>
    </xf>
    <xf numFmtId="2" fontId="5" fillId="2" borderId="342" xfId="2" applyNumberFormat="1" applyFont="1" applyBorder="1" applyAlignment="1" applyProtection="1">
      <alignment horizontal="center" vertical="center"/>
      <protection locked="0"/>
    </xf>
    <xf numFmtId="1" fontId="5" fillId="2" borderId="343" xfId="2" applyNumberFormat="1" applyFont="1" applyBorder="1" applyAlignment="1" applyProtection="1">
      <alignment horizontal="center" vertical="center"/>
      <protection locked="0"/>
    </xf>
    <xf numFmtId="2" fontId="5" fillId="2" borderId="344" xfId="2" applyNumberFormat="1" applyFont="1" applyBorder="1" applyAlignment="1" applyProtection="1">
      <alignment horizontal="center" vertical="center"/>
      <protection locked="0"/>
    </xf>
    <xf numFmtId="2" fontId="5" fillId="3" borderId="345" xfId="0" applyNumberFormat="1" applyFont="1" applyFill="1" applyBorder="1" applyAlignment="1">
      <alignment horizontal="center" vertical="center"/>
    </xf>
    <xf numFmtId="2" fontId="5" fillId="2" borderId="346" xfId="2" applyNumberFormat="1" applyFont="1" applyBorder="1" applyAlignment="1" applyProtection="1">
      <alignment horizontal="center" vertical="center"/>
      <protection locked="0"/>
    </xf>
    <xf numFmtId="2" fontId="5" fillId="2" borderId="347" xfId="2" applyNumberFormat="1" applyFont="1" applyBorder="1" applyAlignment="1" applyProtection="1">
      <alignment horizontal="center" vertical="center"/>
      <protection locked="0"/>
    </xf>
    <xf numFmtId="2" fontId="5" fillId="2" borderId="348" xfId="2" applyNumberFormat="1" applyFont="1" applyBorder="1" applyAlignment="1" applyProtection="1">
      <alignment horizontal="center" vertical="center"/>
      <protection locked="0"/>
    </xf>
    <xf numFmtId="2" fontId="1" fillId="2" borderId="344" xfId="2" applyNumberFormat="1" applyFont="1" applyBorder="1" applyAlignment="1" applyProtection="1">
      <alignment horizontal="center" vertical="center"/>
      <protection locked="0"/>
    </xf>
    <xf numFmtId="1" fontId="5" fillId="0" borderId="206" xfId="1" applyNumberFormat="1" applyFont="1" applyBorder="1" applyProtection="1">
      <protection hidden="1"/>
    </xf>
    <xf numFmtId="1" fontId="6" fillId="0" borderId="328" xfId="1" applyNumberFormat="1" applyFont="1" applyBorder="1" applyAlignment="1">
      <alignment horizontal="center"/>
    </xf>
    <xf numFmtId="1" fontId="6" fillId="0" borderId="349" xfId="1" applyNumberFormat="1" applyFont="1" applyBorder="1" applyAlignment="1">
      <alignment horizontal="center"/>
    </xf>
    <xf numFmtId="1" fontId="5" fillId="0" borderId="350" xfId="1" applyNumberFormat="1" applyFont="1" applyBorder="1" applyProtection="1">
      <protection hidden="1"/>
    </xf>
    <xf numFmtId="1" fontId="5" fillId="0" borderId="206" xfId="1" applyNumberFormat="1" applyFont="1" applyBorder="1" applyAlignment="1">
      <alignment horizontal="center" vertical="center" wrapText="1"/>
    </xf>
    <xf numFmtId="1" fontId="5" fillId="0" borderId="351" xfId="1" applyNumberFormat="1" applyFont="1" applyBorder="1"/>
    <xf numFmtId="1" fontId="5" fillId="0" borderId="352" xfId="1" applyNumberFormat="1" applyFont="1" applyBorder="1"/>
    <xf numFmtId="1" fontId="5" fillId="7" borderId="353" xfId="1" applyNumberFormat="1" applyFont="1" applyFill="1" applyBorder="1" applyProtection="1">
      <protection locked="0"/>
    </xf>
    <xf numFmtId="1" fontId="5" fillId="7" borderId="354" xfId="1" applyNumberFormat="1" applyFont="1" applyFill="1" applyBorder="1" applyProtection="1">
      <protection locked="0"/>
    </xf>
    <xf numFmtId="1" fontId="5" fillId="7" borderId="355" xfId="1" applyNumberFormat="1" applyFont="1" applyFill="1" applyBorder="1" applyProtection="1">
      <protection locked="0"/>
    </xf>
    <xf numFmtId="1" fontId="8" fillId="0" borderId="206" xfId="1" applyNumberFormat="1" applyFont="1" applyBorder="1"/>
    <xf numFmtId="1" fontId="5" fillId="0" borderId="356" xfId="1" applyNumberFormat="1" applyFont="1" applyBorder="1"/>
    <xf numFmtId="1" fontId="5" fillId="7" borderId="181" xfId="1" applyNumberFormat="1" applyFont="1" applyFill="1" applyBorder="1" applyProtection="1">
      <protection locked="0"/>
    </xf>
    <xf numFmtId="1" fontId="5" fillId="7" borderId="311" xfId="1" applyNumberFormat="1" applyFont="1" applyFill="1" applyBorder="1" applyProtection="1">
      <protection locked="0"/>
    </xf>
    <xf numFmtId="1" fontId="5" fillId="7" borderId="345" xfId="1" applyNumberFormat="1" applyFont="1" applyFill="1" applyBorder="1" applyProtection="1">
      <protection locked="0"/>
    </xf>
    <xf numFmtId="1" fontId="6" fillId="0" borderId="206" xfId="1" applyNumberFormat="1" applyFont="1" applyBorder="1"/>
    <xf numFmtId="1" fontId="5" fillId="0" borderId="205" xfId="1" applyNumberFormat="1" applyFont="1" applyBorder="1"/>
    <xf numFmtId="1" fontId="5" fillId="0" borderId="359" xfId="1" applyNumberFormat="1" applyFont="1" applyBorder="1"/>
    <xf numFmtId="1" fontId="5" fillId="7" borderId="352" xfId="1" applyNumberFormat="1" applyFont="1" applyFill="1" applyBorder="1" applyAlignment="1" applyProtection="1">
      <alignment horizontal="center"/>
      <protection locked="0"/>
    </xf>
    <xf numFmtId="1" fontId="5" fillId="7" borderId="360" xfId="1" applyNumberFormat="1" applyFont="1" applyFill="1" applyBorder="1" applyAlignment="1" applyProtection="1">
      <alignment horizontal="center"/>
      <protection locked="0"/>
    </xf>
    <xf numFmtId="1" fontId="5" fillId="7" borderId="361" xfId="1" applyNumberFormat="1" applyFont="1" applyFill="1" applyBorder="1" applyAlignment="1" applyProtection="1">
      <alignment horizontal="center"/>
      <protection locked="0"/>
    </xf>
    <xf numFmtId="1" fontId="5" fillId="7" borderId="362" xfId="1" applyNumberFormat="1" applyFont="1" applyFill="1" applyBorder="1" applyAlignment="1" applyProtection="1">
      <alignment horizontal="center"/>
      <protection locked="0"/>
    </xf>
    <xf numFmtId="1" fontId="5" fillId="0" borderId="363" xfId="1" applyNumberFormat="1" applyFont="1" applyBorder="1"/>
    <xf numFmtId="1" fontId="5" fillId="7" borderId="357" xfId="1" applyNumberFormat="1" applyFont="1" applyFill="1" applyBorder="1" applyAlignment="1" applyProtection="1">
      <alignment horizontal="center"/>
      <protection locked="0"/>
    </xf>
    <xf numFmtId="1" fontId="5" fillId="7" borderId="364" xfId="1" applyNumberFormat="1" applyFont="1" applyFill="1" applyBorder="1" applyAlignment="1" applyProtection="1">
      <alignment horizontal="center"/>
      <protection locked="0"/>
    </xf>
    <xf numFmtId="1" fontId="5" fillId="7" borderId="365" xfId="1" applyNumberFormat="1" applyFont="1" applyFill="1" applyBorder="1" applyAlignment="1" applyProtection="1">
      <alignment horizontal="center"/>
      <protection locked="0"/>
    </xf>
    <xf numFmtId="1" fontId="6" fillId="0" borderId="202" xfId="1" applyNumberFormat="1" applyFont="1" applyBorder="1" applyProtection="1">
      <protection hidden="1"/>
    </xf>
    <xf numFmtId="1" fontId="5" fillId="0" borderId="366" xfId="0" applyNumberFormat="1" applyFont="1" applyBorder="1" applyAlignment="1">
      <alignment horizontal="center" vertical="center" wrapText="1"/>
    </xf>
    <xf numFmtId="1" fontId="5" fillId="0" borderId="367" xfId="0" applyNumberFormat="1" applyFont="1" applyBorder="1" applyAlignment="1">
      <alignment horizontal="center" vertical="center" wrapText="1"/>
    </xf>
    <xf numFmtId="0" fontId="5" fillId="0" borderId="352" xfId="0" applyFont="1" applyBorder="1" applyAlignment="1">
      <alignment vertical="center" wrapText="1"/>
    </xf>
    <xf numFmtId="1" fontId="5" fillId="0" borderId="352" xfId="0" applyNumberFormat="1" applyFont="1" applyBorder="1" applyAlignment="1">
      <alignment horizontal="right" vertical="center"/>
    </xf>
    <xf numFmtId="1" fontId="5" fillId="7" borderId="353" xfId="0" applyNumberFormat="1" applyFont="1" applyFill="1" applyBorder="1" applyProtection="1">
      <protection locked="0"/>
    </xf>
    <xf numFmtId="1" fontId="5" fillId="7" borderId="355" xfId="0" applyNumberFormat="1" applyFont="1" applyFill="1" applyBorder="1" applyProtection="1">
      <protection locked="0"/>
    </xf>
    <xf numFmtId="0" fontId="5" fillId="0" borderId="310" xfId="0" applyFont="1" applyBorder="1" applyAlignment="1">
      <alignment vertical="center" wrapText="1"/>
    </xf>
    <xf numFmtId="1" fontId="5" fillId="0" borderId="310" xfId="0" applyNumberFormat="1" applyFont="1" applyBorder="1" applyAlignment="1">
      <alignment horizontal="right" vertical="center"/>
    </xf>
    <xf numFmtId="1" fontId="5" fillId="7" borderId="216" xfId="0" applyNumberFormat="1" applyFont="1" applyFill="1" applyBorder="1" applyProtection="1">
      <protection locked="0"/>
    </xf>
    <xf numFmtId="1" fontId="5" fillId="7" borderId="368" xfId="0" applyNumberFormat="1" applyFont="1" applyFill="1" applyBorder="1" applyProtection="1">
      <protection locked="0"/>
    </xf>
    <xf numFmtId="1" fontId="5" fillId="0" borderId="369" xfId="1" applyNumberFormat="1" applyFont="1" applyBorder="1" applyProtection="1">
      <protection hidden="1"/>
    </xf>
    <xf numFmtId="1" fontId="5" fillId="0" borderId="370" xfId="1" applyNumberFormat="1" applyFont="1" applyBorder="1" applyProtection="1">
      <protection hidden="1"/>
    </xf>
    <xf numFmtId="1" fontId="5" fillId="0" borderId="353" xfId="0" applyNumberFormat="1" applyFont="1" applyBorder="1"/>
    <xf numFmtId="1" fontId="5" fillId="7" borderId="352" xfId="0" applyNumberFormat="1" applyFont="1" applyFill="1" applyBorder="1" applyProtection="1">
      <protection locked="0"/>
    </xf>
    <xf numFmtId="1" fontId="5" fillId="7" borderId="354" xfId="0" applyNumberFormat="1" applyFont="1" applyFill="1" applyBorder="1" applyProtection="1">
      <protection locked="0"/>
    </xf>
    <xf numFmtId="1" fontId="5" fillId="7" borderId="358" xfId="0" applyNumberFormat="1" applyFont="1" applyFill="1" applyBorder="1" applyProtection="1">
      <protection locked="0"/>
    </xf>
    <xf numFmtId="1" fontId="5" fillId="0" borderId="371" xfId="0" applyNumberFormat="1" applyFont="1" applyBorder="1"/>
    <xf numFmtId="1" fontId="5" fillId="7" borderId="372" xfId="0" applyNumberFormat="1" applyFont="1" applyFill="1" applyBorder="1" applyProtection="1">
      <protection locked="0"/>
    </xf>
    <xf numFmtId="1" fontId="5" fillId="7" borderId="371" xfId="0" applyNumberFormat="1" applyFont="1" applyFill="1" applyBorder="1" applyProtection="1">
      <protection locked="0"/>
    </xf>
    <xf numFmtId="1" fontId="5" fillId="7" borderId="373" xfId="0" applyNumberFormat="1" applyFont="1" applyFill="1" applyBorder="1" applyProtection="1">
      <protection locked="0"/>
    </xf>
    <xf numFmtId="1" fontId="5" fillId="7" borderId="374" xfId="0" applyNumberFormat="1" applyFont="1" applyFill="1" applyBorder="1" applyProtection="1">
      <protection locked="0"/>
    </xf>
    <xf numFmtId="1" fontId="5" fillId="0" borderId="375" xfId="1" applyNumberFormat="1" applyFont="1" applyBorder="1" applyProtection="1">
      <protection hidden="1"/>
    </xf>
    <xf numFmtId="1" fontId="5" fillId="0" borderId="376" xfId="1" applyNumberFormat="1" applyFont="1" applyBorder="1" applyProtection="1">
      <protection hidden="1"/>
    </xf>
    <xf numFmtId="1" fontId="5" fillId="0" borderId="377" xfId="0" applyNumberFormat="1" applyFont="1" applyBorder="1"/>
    <xf numFmtId="1" fontId="5" fillId="7" borderId="377" xfId="0" applyNumberFormat="1" applyFont="1" applyFill="1" applyBorder="1" applyProtection="1">
      <protection locked="0"/>
    </xf>
    <xf numFmtId="1" fontId="5" fillId="7" borderId="378" xfId="0" applyNumberFormat="1" applyFont="1" applyFill="1" applyBorder="1" applyProtection="1">
      <protection locked="0"/>
    </xf>
    <xf numFmtId="1" fontId="5" fillId="0" borderId="379" xfId="1" applyNumberFormat="1" applyFont="1" applyBorder="1" applyProtection="1">
      <protection hidden="1"/>
    </xf>
    <xf numFmtId="1" fontId="5" fillId="0" borderId="380" xfId="1" applyNumberFormat="1" applyFont="1" applyBorder="1" applyProtection="1">
      <protection hidden="1"/>
    </xf>
    <xf numFmtId="1" fontId="5" fillId="0" borderId="381" xfId="0" applyNumberFormat="1" applyFont="1" applyBorder="1"/>
    <xf numFmtId="1" fontId="5" fillId="7" borderId="381" xfId="0" applyNumberFormat="1" applyFont="1" applyFill="1" applyBorder="1" applyProtection="1">
      <protection locked="0"/>
    </xf>
    <xf numFmtId="1" fontId="5" fillId="7" borderId="382" xfId="0" applyNumberFormat="1" applyFont="1" applyFill="1" applyBorder="1" applyProtection="1">
      <protection locked="0"/>
    </xf>
    <xf numFmtId="1" fontId="5" fillId="0" borderId="383" xfId="1" applyNumberFormat="1" applyFont="1" applyBorder="1" applyProtection="1">
      <protection hidden="1"/>
    </xf>
    <xf numFmtId="1" fontId="5" fillId="0" borderId="384" xfId="1" applyNumberFormat="1" applyFont="1" applyBorder="1" applyProtection="1">
      <protection hidden="1"/>
    </xf>
    <xf numFmtId="1" fontId="5" fillId="7" borderId="385" xfId="0" applyNumberFormat="1" applyFont="1" applyFill="1" applyBorder="1" applyProtection="1">
      <protection locked="0"/>
    </xf>
    <xf numFmtId="1" fontId="5" fillId="0" borderId="386" xfId="0" applyNumberFormat="1" applyFont="1" applyBorder="1"/>
    <xf numFmtId="1" fontId="5" fillId="0" borderId="345" xfId="0" applyNumberFormat="1" applyFont="1" applyBorder="1"/>
    <xf numFmtId="1" fontId="5" fillId="0" borderId="235" xfId="0" applyNumberFormat="1" applyFont="1" applyBorder="1"/>
    <xf numFmtId="1" fontId="5" fillId="0" borderId="387" xfId="1" applyNumberFormat="1" applyFont="1" applyBorder="1" applyProtection="1">
      <protection hidden="1"/>
    </xf>
    <xf numFmtId="1" fontId="5" fillId="0" borderId="383" xfId="1" applyNumberFormat="1" applyFont="1" applyBorder="1"/>
    <xf numFmtId="1" fontId="5" fillId="0" borderId="384" xfId="1" applyNumberFormat="1" applyFont="1" applyBorder="1"/>
    <xf numFmtId="1" fontId="5" fillId="0" borderId="389" xfId="1" applyNumberFormat="1" applyFont="1" applyBorder="1" applyAlignment="1">
      <alignment horizontal="center" vertical="center" wrapText="1"/>
    </xf>
    <xf numFmtId="1" fontId="5" fillId="0" borderId="366" xfId="1" applyNumberFormat="1" applyFont="1" applyBorder="1" applyAlignment="1">
      <alignment horizontal="center" vertical="center"/>
    </xf>
    <xf numFmtId="1" fontId="5" fillId="0" borderId="390" xfId="3" applyNumberFormat="1" applyFont="1" applyBorder="1" applyAlignment="1">
      <alignment horizontal="center" vertical="center" wrapText="1"/>
    </xf>
    <xf numFmtId="1" fontId="5" fillId="0" borderId="390" xfId="3" applyNumberFormat="1" applyFont="1" applyBorder="1" applyAlignment="1">
      <alignment horizontal="center" vertical="center"/>
    </xf>
    <xf numFmtId="1" fontId="5" fillId="0" borderId="235" xfId="3" applyNumberFormat="1" applyFont="1" applyBorder="1" applyAlignment="1">
      <alignment horizontal="center" vertical="center"/>
    </xf>
    <xf numFmtId="1" fontId="5" fillId="4" borderId="391" xfId="1" applyNumberFormat="1" applyFont="1" applyFill="1" applyBorder="1" applyProtection="1">
      <protection hidden="1"/>
    </xf>
    <xf numFmtId="1" fontId="5" fillId="4" borderId="384" xfId="1" applyNumberFormat="1" applyFont="1" applyFill="1" applyBorder="1" applyProtection="1">
      <protection hidden="1"/>
    </xf>
    <xf numFmtId="1" fontId="5" fillId="4" borderId="384" xfId="1" applyNumberFormat="1" applyFont="1" applyFill="1" applyBorder="1"/>
    <xf numFmtId="1" fontId="5" fillId="0" borderId="389" xfId="1" applyNumberFormat="1" applyFont="1" applyBorder="1" applyAlignment="1">
      <alignment horizontal="right"/>
    </xf>
    <xf numFmtId="1" fontId="5" fillId="7" borderId="366" xfId="1" applyNumberFormat="1" applyFont="1" applyFill="1" applyBorder="1" applyAlignment="1" applyProtection="1">
      <alignment horizontal="right"/>
      <protection locked="0"/>
    </xf>
    <xf numFmtId="1" fontId="5" fillId="7" borderId="390" xfId="1" applyNumberFormat="1" applyFont="1" applyFill="1" applyBorder="1" applyAlignment="1" applyProtection="1">
      <alignment horizontal="right"/>
      <protection locked="0"/>
    </xf>
    <xf numFmtId="1" fontId="5" fillId="7" borderId="235" xfId="1" applyNumberFormat="1" applyFont="1" applyFill="1" applyBorder="1" applyAlignment="1" applyProtection="1">
      <alignment horizontal="right"/>
      <protection locked="0"/>
    </xf>
    <xf numFmtId="1" fontId="5" fillId="0" borderId="351" xfId="1" applyNumberFormat="1" applyFont="1" applyBorder="1" applyAlignment="1">
      <alignment wrapText="1"/>
    </xf>
    <xf numFmtId="1" fontId="5" fillId="0" borderId="352" xfId="1" applyNumberFormat="1" applyFont="1" applyBorder="1" applyAlignment="1">
      <alignment horizontal="right"/>
    </xf>
    <xf numFmtId="1" fontId="5" fillId="7" borderId="392" xfId="1" applyNumberFormat="1" applyFont="1" applyFill="1" applyBorder="1" applyAlignment="1" applyProtection="1">
      <alignment horizontal="right"/>
      <protection locked="0"/>
    </xf>
    <xf numFmtId="1" fontId="5" fillId="7" borderId="393" xfId="1" applyNumberFormat="1" applyFont="1" applyFill="1" applyBorder="1" applyAlignment="1" applyProtection="1">
      <alignment horizontal="right"/>
      <protection locked="0"/>
    </xf>
    <xf numFmtId="1" fontId="5" fillId="7" borderId="361" xfId="1" applyNumberFormat="1" applyFont="1" applyFill="1" applyBorder="1" applyAlignment="1" applyProtection="1">
      <alignment horizontal="right"/>
      <protection locked="0"/>
    </xf>
    <xf numFmtId="1" fontId="5" fillId="7" borderId="353" xfId="1" applyNumberFormat="1" applyFont="1" applyFill="1" applyBorder="1" applyAlignment="1" applyProtection="1">
      <alignment horizontal="right"/>
      <protection locked="0"/>
    </xf>
    <xf numFmtId="1" fontId="5" fillId="7" borderId="354" xfId="1" applyNumberFormat="1" applyFont="1" applyFill="1" applyBorder="1" applyAlignment="1" applyProtection="1">
      <alignment horizontal="right"/>
      <protection locked="0"/>
    </xf>
    <xf numFmtId="1" fontId="5" fillId="7" borderId="358" xfId="1" applyNumberFormat="1" applyFont="1" applyFill="1" applyBorder="1" applyAlignment="1" applyProtection="1">
      <alignment horizontal="right"/>
      <protection locked="0"/>
    </xf>
    <xf numFmtId="1" fontId="5" fillId="7" borderId="394" xfId="1" applyNumberFormat="1" applyFont="1" applyFill="1" applyBorder="1" applyAlignment="1" applyProtection="1">
      <alignment horizontal="right"/>
      <protection locked="0"/>
    </xf>
    <xf numFmtId="1" fontId="5" fillId="7" borderId="385" xfId="1" applyNumberFormat="1" applyFont="1" applyFill="1" applyBorder="1" applyAlignment="1" applyProtection="1">
      <alignment horizontal="right"/>
      <protection locked="0"/>
    </xf>
    <xf numFmtId="1" fontId="6" fillId="0" borderId="395" xfId="1" applyNumberFormat="1" applyFont="1" applyBorder="1" applyProtection="1">
      <protection hidden="1"/>
    </xf>
    <xf numFmtId="1" fontId="5" fillId="0" borderId="395" xfId="1" applyNumberFormat="1" applyFont="1" applyBorder="1" applyProtection="1">
      <protection hidden="1"/>
    </xf>
    <xf numFmtId="1" fontId="5" fillId="0" borderId="396" xfId="1" applyNumberFormat="1" applyFont="1" applyBorder="1"/>
    <xf numFmtId="1" fontId="2" fillId="3" borderId="384" xfId="0" applyNumberFormat="1" applyFont="1" applyFill="1" applyBorder="1"/>
    <xf numFmtId="1" fontId="5" fillId="0" borderId="391" xfId="1" applyNumberFormat="1" applyFont="1" applyBorder="1"/>
    <xf numFmtId="1" fontId="2" fillId="0" borderId="391" xfId="0" applyNumberFormat="1" applyFont="1" applyBorder="1"/>
    <xf numFmtId="1" fontId="5" fillId="0" borderId="366" xfId="1" applyNumberFormat="1" applyFont="1" applyBorder="1" applyAlignment="1">
      <alignment horizontal="center" vertical="center" wrapText="1"/>
    </xf>
    <xf numFmtId="1" fontId="5" fillId="0" borderId="352" xfId="1" applyNumberFormat="1" applyFont="1" applyBorder="1" applyAlignment="1">
      <alignment wrapText="1"/>
    </xf>
    <xf numFmtId="1" fontId="5" fillId="7" borderId="361" xfId="1" applyNumberFormat="1" applyFont="1" applyFill="1" applyBorder="1" applyProtection="1">
      <protection locked="0"/>
    </xf>
    <xf numFmtId="1" fontId="5" fillId="7" borderId="394" xfId="1" applyNumberFormat="1" applyFont="1" applyFill="1" applyBorder="1" applyProtection="1">
      <protection locked="0"/>
    </xf>
    <xf numFmtId="1" fontId="5" fillId="0" borderId="389" xfId="1" applyNumberFormat="1" applyFont="1" applyBorder="1" applyAlignment="1">
      <alignment wrapText="1"/>
    </xf>
    <xf numFmtId="1" fontId="1" fillId="0" borderId="366" xfId="1" applyNumberFormat="1" applyFont="1" applyBorder="1" applyAlignment="1">
      <alignment horizontal="right"/>
    </xf>
    <xf numFmtId="1" fontId="1" fillId="0" borderId="235" xfId="1" applyNumberFormat="1" applyFont="1" applyBorder="1" applyAlignment="1">
      <alignment horizontal="right"/>
    </xf>
    <xf numFmtId="1" fontId="1" fillId="0" borderId="366" xfId="1" applyNumberFormat="1" applyFont="1" applyBorder="1"/>
    <xf numFmtId="1" fontId="1" fillId="0" borderId="235" xfId="1" applyNumberFormat="1" applyFont="1" applyBorder="1"/>
    <xf numFmtId="1" fontId="5" fillId="0" borderId="395" xfId="1" applyNumberFormat="1" applyFont="1" applyBorder="1"/>
    <xf numFmtId="1" fontId="5" fillId="3" borderId="389" xfId="0" applyNumberFormat="1" applyFont="1" applyFill="1" applyBorder="1" applyAlignment="1">
      <alignment horizontal="center" vertical="center" wrapText="1"/>
    </xf>
    <xf numFmtId="1" fontId="5" fillId="0" borderId="397" xfId="1" applyNumberFormat="1" applyFont="1" applyBorder="1" applyAlignment="1">
      <alignment horizontal="center" vertical="center" wrapText="1"/>
    </xf>
    <xf numFmtId="1" fontId="5" fillId="0" borderId="398" xfId="1" applyNumberFormat="1" applyFont="1" applyBorder="1" applyAlignment="1">
      <alignment horizontal="center" vertical="center" wrapText="1"/>
    </xf>
    <xf numFmtId="1" fontId="5" fillId="0" borderId="399" xfId="1" applyNumberFormat="1" applyFont="1" applyBorder="1" applyAlignment="1">
      <alignment horizontal="center" vertical="center" wrapText="1"/>
    </xf>
    <xf numFmtId="1" fontId="5" fillId="7" borderId="400" xfId="1" applyNumberFormat="1" applyFont="1" applyFill="1" applyBorder="1" applyProtection="1">
      <protection locked="0"/>
    </xf>
    <xf numFmtId="1" fontId="5" fillId="7" borderId="401" xfId="1" applyNumberFormat="1" applyFont="1" applyFill="1" applyBorder="1" applyProtection="1">
      <protection locked="0"/>
    </xf>
    <xf numFmtId="1" fontId="5" fillId="7" borderId="402" xfId="1" applyNumberFormat="1" applyFont="1" applyFill="1" applyBorder="1" applyProtection="1">
      <protection locked="0"/>
    </xf>
    <xf numFmtId="1" fontId="5" fillId="0" borderId="372" xfId="1" applyNumberFormat="1" applyFont="1" applyBorder="1" applyAlignment="1">
      <alignment wrapText="1"/>
    </xf>
    <xf numFmtId="1" fontId="5" fillId="0" borderId="372" xfId="1" applyNumberFormat="1" applyFont="1" applyBorder="1"/>
    <xf numFmtId="1" fontId="5" fillId="7" borderId="403" xfId="1" applyNumberFormat="1" applyFont="1" applyFill="1" applyBorder="1" applyProtection="1">
      <protection locked="0"/>
    </xf>
    <xf numFmtId="1" fontId="5" fillId="7" borderId="404" xfId="1" applyNumberFormat="1" applyFont="1" applyFill="1" applyBorder="1" applyProtection="1">
      <protection locked="0"/>
    </xf>
    <xf numFmtId="1" fontId="5" fillId="7" borderId="405" xfId="1" applyNumberFormat="1" applyFont="1" applyFill="1" applyBorder="1" applyProtection="1">
      <protection locked="0"/>
    </xf>
    <xf numFmtId="1" fontId="5" fillId="4" borderId="391" xfId="1" applyNumberFormat="1" applyFont="1" applyFill="1" applyBorder="1"/>
    <xf numFmtId="1" fontId="2" fillId="4" borderId="384" xfId="0" applyNumberFormat="1" applyFont="1" applyFill="1" applyBorder="1"/>
    <xf numFmtId="1" fontId="5" fillId="0" borderId="389" xfId="1" applyNumberFormat="1" applyFont="1" applyBorder="1"/>
    <xf numFmtId="1" fontId="1" fillId="0" borderId="397" xfId="1" applyNumberFormat="1" applyFont="1" applyBorder="1"/>
    <xf numFmtId="1" fontId="1" fillId="0" borderId="398" xfId="1" applyNumberFormat="1" applyFont="1" applyBorder="1"/>
    <xf numFmtId="1" fontId="1" fillId="0" borderId="399" xfId="1" applyNumberFormat="1" applyFont="1" applyBorder="1"/>
    <xf numFmtId="1" fontId="5" fillId="3" borderId="366" xfId="0" applyNumberFormat="1" applyFont="1" applyFill="1" applyBorder="1" applyAlignment="1">
      <alignment horizontal="center" vertical="center" wrapText="1"/>
    </xf>
    <xf numFmtId="1" fontId="5" fillId="3" borderId="390" xfId="0" applyNumberFormat="1" applyFont="1" applyFill="1" applyBorder="1" applyAlignment="1">
      <alignment horizontal="center" vertical="center" wrapText="1"/>
    </xf>
    <xf numFmtId="1" fontId="5" fillId="3" borderId="235" xfId="0" applyNumberFormat="1" applyFont="1" applyFill="1" applyBorder="1" applyAlignment="1">
      <alignment horizontal="center" vertical="center" wrapText="1"/>
    </xf>
    <xf numFmtId="1" fontId="5" fillId="3" borderId="399" xfId="0" applyNumberFormat="1" applyFont="1" applyFill="1" applyBorder="1" applyAlignment="1">
      <alignment horizontal="center" vertical="center" wrapText="1"/>
    </xf>
    <xf numFmtId="1" fontId="5" fillId="3" borderId="389" xfId="0" applyNumberFormat="1" applyFont="1" applyFill="1" applyBorder="1" applyAlignment="1">
      <alignment horizontal="center" vertical="center"/>
    </xf>
    <xf numFmtId="1" fontId="5" fillId="3" borderId="366" xfId="0" applyNumberFormat="1" applyFont="1" applyFill="1" applyBorder="1" applyAlignment="1">
      <alignment horizontal="center" vertical="center"/>
    </xf>
    <xf numFmtId="2" fontId="5" fillId="3" borderId="398" xfId="0" applyNumberFormat="1" applyFont="1" applyFill="1" applyBorder="1" applyAlignment="1">
      <alignment horizontal="center" vertical="center"/>
    </xf>
    <xf numFmtId="2" fontId="5" fillId="3" borderId="390" xfId="0" applyNumberFormat="1" applyFont="1" applyFill="1" applyBorder="1" applyAlignment="1">
      <alignment horizontal="center" vertical="center"/>
    </xf>
    <xf numFmtId="2" fontId="5" fillId="3" borderId="235" xfId="0" applyNumberFormat="1" applyFont="1" applyFill="1" applyBorder="1" applyAlignment="1">
      <alignment horizontal="center" vertical="center"/>
    </xf>
    <xf numFmtId="2" fontId="5" fillId="3" borderId="366" xfId="0" applyNumberFormat="1" applyFont="1" applyFill="1" applyBorder="1" applyAlignment="1">
      <alignment horizontal="center" vertical="center"/>
    </xf>
    <xf numFmtId="2" fontId="5" fillId="3" borderId="399" xfId="0" applyNumberFormat="1" applyFont="1" applyFill="1" applyBorder="1" applyAlignment="1">
      <alignment horizontal="center" vertical="center"/>
    </xf>
    <xf numFmtId="2" fontId="5" fillId="3" borderId="353" xfId="0" applyNumberFormat="1" applyFont="1" applyFill="1" applyBorder="1" applyAlignment="1">
      <alignment horizontal="center" vertical="center"/>
    </xf>
    <xf numFmtId="2" fontId="5" fillId="2" borderId="406" xfId="2" applyNumberFormat="1" applyFont="1" applyBorder="1" applyAlignment="1" applyProtection="1">
      <alignment horizontal="center" vertical="center"/>
      <protection locked="0"/>
    </xf>
    <xf numFmtId="1" fontId="5" fillId="3" borderId="372" xfId="0" applyNumberFormat="1" applyFont="1" applyFill="1" applyBorder="1" applyAlignment="1">
      <alignment horizontal="center" vertical="center"/>
    </xf>
    <xf numFmtId="2" fontId="5" fillId="3" borderId="381" xfId="0" applyNumberFormat="1" applyFont="1" applyFill="1" applyBorder="1" applyAlignment="1">
      <alignment horizontal="center" vertical="center"/>
    </xf>
    <xf numFmtId="1" fontId="5" fillId="0" borderId="407" xfId="1" applyNumberFormat="1" applyFont="1" applyBorder="1" applyProtection="1">
      <protection hidden="1"/>
    </xf>
    <xf numFmtId="1" fontId="6" fillId="0" borderId="395" xfId="1" applyNumberFormat="1" applyFont="1" applyBorder="1" applyAlignment="1">
      <alignment horizontal="center"/>
    </xf>
    <xf numFmtId="1" fontId="5" fillId="0" borderId="407" xfId="1" applyNumberFormat="1" applyFont="1" applyBorder="1" applyAlignment="1">
      <alignment horizontal="center" vertical="center" wrapText="1"/>
    </xf>
    <xf numFmtId="1" fontId="8" fillId="0" borderId="407" xfId="1" applyNumberFormat="1" applyFont="1" applyBorder="1"/>
    <xf numFmtId="1" fontId="5" fillId="0" borderId="408" xfId="1" applyNumberFormat="1" applyFont="1" applyBorder="1"/>
    <xf numFmtId="1" fontId="5" fillId="7" borderId="377" xfId="1" applyNumberFormat="1" applyFont="1" applyFill="1" applyBorder="1" applyProtection="1">
      <protection locked="0"/>
    </xf>
    <xf numFmtId="1" fontId="5" fillId="7" borderId="378" xfId="1" applyNumberFormat="1" applyFont="1" applyFill="1" applyBorder="1" applyProtection="1">
      <protection locked="0"/>
    </xf>
    <xf numFmtId="1" fontId="5" fillId="7" borderId="409" xfId="1" applyNumberFormat="1" applyFont="1" applyFill="1" applyBorder="1" applyProtection="1">
      <protection locked="0"/>
    </xf>
    <xf numFmtId="1" fontId="5" fillId="0" borderId="407" xfId="1" applyNumberFormat="1" applyFont="1" applyBorder="1"/>
    <xf numFmtId="1" fontId="6" fillId="0" borderId="407" xfId="1" applyNumberFormat="1" applyFont="1" applyBorder="1"/>
    <xf numFmtId="1" fontId="5" fillId="0" borderId="380" xfId="1" applyNumberFormat="1" applyFont="1" applyBorder="1"/>
    <xf numFmtId="1" fontId="5" fillId="0" borderId="379" xfId="1" applyNumberFormat="1" applyFont="1" applyBorder="1"/>
    <xf numFmtId="1" fontId="5" fillId="0" borderId="410" xfId="1" applyNumberFormat="1" applyFont="1" applyBorder="1"/>
    <xf numFmtId="1" fontId="5" fillId="0" borderId="411" xfId="1" applyNumberFormat="1" applyFont="1" applyBorder="1"/>
    <xf numFmtId="1" fontId="5" fillId="7" borderId="412" xfId="1" applyNumberFormat="1" applyFont="1" applyFill="1" applyBorder="1" applyAlignment="1" applyProtection="1">
      <alignment horizontal="center"/>
      <protection locked="0"/>
    </xf>
    <xf numFmtId="1" fontId="5" fillId="7" borderId="413" xfId="1" applyNumberFormat="1" applyFont="1" applyFill="1" applyBorder="1" applyAlignment="1" applyProtection="1">
      <alignment horizontal="center"/>
      <protection locked="0"/>
    </xf>
    <xf numFmtId="1" fontId="5" fillId="7" borderId="414" xfId="1" applyNumberFormat="1" applyFont="1" applyFill="1" applyBorder="1" applyAlignment="1" applyProtection="1">
      <alignment horizontal="center"/>
      <protection locked="0"/>
    </xf>
    <xf numFmtId="1" fontId="6" fillId="0" borderId="380" xfId="1" applyNumberFormat="1" applyFont="1" applyBorder="1" applyProtection="1">
      <protection hidden="1"/>
    </xf>
    <xf numFmtId="1" fontId="2" fillId="3" borderId="380" xfId="0" applyNumberFormat="1" applyFont="1" applyFill="1" applyBorder="1"/>
    <xf numFmtId="1" fontId="5" fillId="0" borderId="389" xfId="0" applyNumberFormat="1" applyFont="1" applyBorder="1" applyAlignment="1">
      <alignment horizontal="center" vertical="center" wrapText="1"/>
    </xf>
    <xf numFmtId="1" fontId="5" fillId="0" borderId="235" xfId="0" applyNumberFormat="1" applyFont="1" applyBorder="1" applyAlignment="1">
      <alignment horizontal="center" vertical="center" wrapText="1"/>
    </xf>
    <xf numFmtId="0" fontId="5" fillId="0" borderId="372" xfId="0" applyFont="1" applyBorder="1" applyAlignment="1">
      <alignment vertical="center" wrapText="1"/>
    </xf>
    <xf numFmtId="1" fontId="5" fillId="0" borderId="372" xfId="0" applyNumberFormat="1" applyFont="1" applyBorder="1" applyAlignment="1">
      <alignment horizontal="right" vertical="center"/>
    </xf>
    <xf numFmtId="1" fontId="5" fillId="7" borderId="409" xfId="0" applyNumberFormat="1" applyFont="1" applyFill="1" applyBorder="1" applyProtection="1">
      <protection locked="0"/>
    </xf>
    <xf numFmtId="0" fontId="5" fillId="0" borderId="357" xfId="0" applyFont="1" applyBorder="1" applyAlignment="1">
      <alignment vertical="center" wrapText="1"/>
    </xf>
    <xf numFmtId="1" fontId="5" fillId="0" borderId="357" xfId="0" applyNumberFormat="1" applyFont="1" applyBorder="1" applyAlignment="1">
      <alignment horizontal="right" vertical="center"/>
    </xf>
    <xf numFmtId="1" fontId="5" fillId="7" borderId="415" xfId="0" applyNumberFormat="1" applyFont="1" applyFill="1" applyBorder="1" applyProtection="1">
      <protection locked="0"/>
    </xf>
    <xf numFmtId="1" fontId="5" fillId="7" borderId="416" xfId="0" applyNumberFormat="1" applyFont="1" applyFill="1" applyBorder="1" applyProtection="1">
      <protection locked="0"/>
    </xf>
    <xf numFmtId="1" fontId="5" fillId="0" borderId="417" xfId="1" applyNumberFormat="1" applyFont="1" applyBorder="1" applyProtection="1">
      <protection hidden="1"/>
    </xf>
    <xf numFmtId="1" fontId="5" fillId="0" borderId="418" xfId="1" applyNumberFormat="1" applyFont="1" applyBorder="1" applyProtection="1">
      <protection hidden="1"/>
    </xf>
    <xf numFmtId="1" fontId="5" fillId="7" borderId="419" xfId="0" applyNumberFormat="1" applyFont="1" applyFill="1" applyBorder="1" applyProtection="1">
      <protection locked="0"/>
    </xf>
    <xf numFmtId="1" fontId="5" fillId="7" borderId="420" xfId="0" applyNumberFormat="1" applyFont="1" applyFill="1" applyBorder="1" applyProtection="1">
      <protection locked="0"/>
    </xf>
    <xf numFmtId="1" fontId="5" fillId="7" borderId="421" xfId="0" applyNumberFormat="1" applyFont="1" applyFill="1" applyBorder="1" applyProtection="1">
      <protection locked="0"/>
    </xf>
    <xf numFmtId="1" fontId="5" fillId="7" borderId="422" xfId="0" applyNumberFormat="1" applyFont="1" applyFill="1" applyBorder="1" applyProtection="1">
      <protection locked="0"/>
    </xf>
    <xf numFmtId="1" fontId="5" fillId="0" borderId="423" xfId="0" applyNumberFormat="1" applyFont="1" applyBorder="1"/>
    <xf numFmtId="1" fontId="5" fillId="7" borderId="424" xfId="0" applyNumberFormat="1" applyFont="1" applyFill="1" applyBorder="1" applyProtection="1">
      <protection locked="0"/>
    </xf>
    <xf numFmtId="1" fontId="5" fillId="7" borderId="423" xfId="0" applyNumberFormat="1" applyFont="1" applyFill="1" applyBorder="1" applyProtection="1">
      <protection locked="0"/>
    </xf>
    <xf numFmtId="1" fontId="5" fillId="7" borderId="425" xfId="0" applyNumberFormat="1" applyFont="1" applyFill="1" applyBorder="1" applyProtection="1">
      <protection locked="0"/>
    </xf>
    <xf numFmtId="1" fontId="5" fillId="7" borderId="426" xfId="0" applyNumberFormat="1" applyFont="1" applyFill="1" applyBorder="1" applyProtection="1">
      <protection locked="0"/>
    </xf>
    <xf numFmtId="1" fontId="5" fillId="0" borderId="427" xfId="1" applyNumberFormat="1" applyFont="1" applyBorder="1" applyProtection="1">
      <protection hidden="1"/>
    </xf>
    <xf numFmtId="1" fontId="5" fillId="0" borderId="428" xfId="1" applyNumberFormat="1" applyFont="1" applyBorder="1" applyProtection="1">
      <protection hidden="1"/>
    </xf>
    <xf numFmtId="1" fontId="5" fillId="0" borderId="429" xfId="0" applyNumberFormat="1" applyFont="1" applyBorder="1"/>
    <xf numFmtId="1" fontId="5" fillId="0" borderId="394" xfId="0" applyNumberFormat="1" applyFont="1" applyBorder="1"/>
    <xf numFmtId="1" fontId="5" fillId="7" borderId="394" xfId="0" applyNumberFormat="1" applyFont="1" applyFill="1" applyBorder="1" applyProtection="1">
      <protection locked="0"/>
    </xf>
    <xf numFmtId="1" fontId="5" fillId="7" borderId="430" xfId="0" applyNumberFormat="1" applyFont="1" applyFill="1" applyBorder="1" applyProtection="1">
      <protection locked="0"/>
    </xf>
    <xf numFmtId="1" fontId="5" fillId="7" borderId="431" xfId="1" applyNumberFormat="1" applyFont="1" applyFill="1" applyBorder="1" applyAlignment="1" applyProtection="1">
      <alignment horizontal="right"/>
      <protection locked="0"/>
    </xf>
    <xf numFmtId="1" fontId="5" fillId="7" borderId="432" xfId="1" applyNumberFormat="1" applyFont="1" applyFill="1" applyBorder="1" applyAlignment="1" applyProtection="1">
      <alignment horizontal="right"/>
      <protection locked="0"/>
    </xf>
    <xf numFmtId="1" fontId="5" fillId="7" borderId="413" xfId="1" applyNumberFormat="1" applyFont="1" applyFill="1" applyBorder="1" applyAlignment="1" applyProtection="1">
      <alignment horizontal="right"/>
      <protection locked="0"/>
    </xf>
    <xf numFmtId="1" fontId="5" fillId="0" borderId="357" xfId="1" applyNumberFormat="1" applyFont="1" applyBorder="1" applyAlignment="1">
      <alignment horizontal="right"/>
    </xf>
    <xf numFmtId="1" fontId="5" fillId="7" borderId="430" xfId="1" applyNumberFormat="1" applyFont="1" applyFill="1" applyBorder="1" applyAlignment="1" applyProtection="1">
      <alignment horizontal="right"/>
      <protection locked="0"/>
    </xf>
    <xf numFmtId="1" fontId="6" fillId="0" borderId="433" xfId="1" applyNumberFormat="1" applyFont="1" applyBorder="1" applyProtection="1">
      <protection hidden="1"/>
    </xf>
    <xf numFmtId="1" fontId="5" fillId="0" borderId="433" xfId="1" applyNumberFormat="1" applyFont="1" applyBorder="1" applyProtection="1">
      <protection hidden="1"/>
    </xf>
    <xf numFmtId="1" fontId="5" fillId="7" borderId="434" xfId="1" applyNumberFormat="1" applyFont="1" applyFill="1" applyBorder="1" applyProtection="1">
      <protection locked="0"/>
    </xf>
    <xf numFmtId="1" fontId="5" fillId="7" borderId="435" xfId="1" applyNumberFormat="1" applyFont="1" applyFill="1" applyBorder="1" applyProtection="1">
      <protection locked="0"/>
    </xf>
    <xf numFmtId="1" fontId="5" fillId="7" borderId="436" xfId="1" applyNumberFormat="1" applyFont="1" applyFill="1" applyBorder="1" applyProtection="1">
      <protection locked="0"/>
    </xf>
    <xf numFmtId="1" fontId="5" fillId="0" borderId="419" xfId="1" applyNumberFormat="1" applyFont="1" applyBorder="1" applyAlignment="1">
      <alignment wrapText="1"/>
    </xf>
    <xf numFmtId="1" fontId="5" fillId="0" borderId="419" xfId="1" applyNumberFormat="1" applyFont="1" applyBorder="1"/>
    <xf numFmtId="1" fontId="5" fillId="7" borderId="437" xfId="1" applyNumberFormat="1" applyFont="1" applyFill="1" applyBorder="1" applyProtection="1">
      <protection locked="0"/>
    </xf>
    <xf numFmtId="1" fontId="5" fillId="7" borderId="438" xfId="1" applyNumberFormat="1" applyFont="1" applyFill="1" applyBorder="1" applyProtection="1">
      <protection locked="0"/>
    </xf>
    <xf numFmtId="1" fontId="5" fillId="0" borderId="357" xfId="1" applyNumberFormat="1" applyFont="1" applyBorder="1" applyAlignment="1">
      <alignment wrapText="1"/>
    </xf>
    <xf numFmtId="1" fontId="5" fillId="0" borderId="357" xfId="1" applyNumberFormat="1" applyFont="1" applyBorder="1"/>
    <xf numFmtId="1" fontId="5" fillId="7" borderId="416" xfId="1" applyNumberFormat="1" applyFont="1" applyFill="1" applyBorder="1" applyProtection="1">
      <protection locked="0"/>
    </xf>
    <xf numFmtId="1" fontId="5" fillId="3" borderId="439" xfId="0" applyNumberFormat="1" applyFont="1" applyFill="1" applyBorder="1" applyAlignment="1">
      <alignment horizontal="center" vertical="center"/>
    </xf>
    <xf numFmtId="2" fontId="5" fillId="3" borderId="440" xfId="0" applyNumberFormat="1" applyFont="1" applyFill="1" applyBorder="1" applyAlignment="1">
      <alignment horizontal="center" vertical="center"/>
    </xf>
    <xf numFmtId="2" fontId="5" fillId="2" borderId="441" xfId="2" applyNumberFormat="1" applyFont="1" applyBorder="1" applyAlignment="1" applyProtection="1">
      <alignment horizontal="center" vertical="center"/>
      <protection locked="0"/>
    </xf>
    <xf numFmtId="1" fontId="5" fillId="3" borderId="419" xfId="0" applyNumberFormat="1" applyFont="1" applyFill="1" applyBorder="1" applyAlignment="1">
      <alignment horizontal="center" vertical="center"/>
    </xf>
    <xf numFmtId="2" fontId="5" fillId="2" borderId="442" xfId="2" applyNumberFormat="1" applyFont="1" applyBorder="1" applyAlignment="1" applyProtection="1">
      <alignment horizontal="center" vertical="center"/>
      <protection locked="0"/>
    </xf>
    <xf numFmtId="2" fontId="5" fillId="2" borderId="443" xfId="2" applyNumberFormat="1" applyFont="1" applyBorder="1" applyAlignment="1" applyProtection="1">
      <alignment horizontal="center" vertical="center"/>
      <protection locked="0"/>
    </xf>
    <xf numFmtId="1" fontId="5" fillId="2" borderId="444" xfId="2" applyNumberFormat="1" applyFont="1" applyBorder="1" applyAlignment="1" applyProtection="1">
      <alignment horizontal="center" vertical="center"/>
      <protection locked="0"/>
    </xf>
    <xf numFmtId="2" fontId="5" fillId="2" borderId="445" xfId="2" applyNumberFormat="1" applyFont="1" applyBorder="1" applyAlignment="1" applyProtection="1">
      <alignment horizontal="center" vertical="center"/>
      <protection locked="0"/>
    </xf>
    <xf numFmtId="2" fontId="5" fillId="2" borderId="446" xfId="2" applyNumberFormat="1" applyFont="1" applyBorder="1" applyAlignment="1" applyProtection="1">
      <alignment horizontal="center" vertical="center"/>
      <protection locked="0"/>
    </xf>
    <xf numFmtId="2" fontId="5" fillId="3" borderId="415" xfId="0" applyNumberFormat="1" applyFont="1" applyFill="1" applyBorder="1" applyAlignment="1">
      <alignment horizontal="center" vertical="center"/>
    </xf>
    <xf numFmtId="2" fontId="5" fillId="2" borderId="447" xfId="2" applyNumberFormat="1" applyFont="1" applyBorder="1" applyAlignment="1" applyProtection="1">
      <alignment horizontal="center" vertical="center"/>
      <protection locked="0"/>
    </xf>
    <xf numFmtId="2" fontId="5" fillId="2" borderId="448" xfId="2" applyNumberFormat="1" applyFont="1" applyBorder="1" applyAlignment="1" applyProtection="1">
      <alignment horizontal="center" vertical="center"/>
      <protection locked="0"/>
    </xf>
    <xf numFmtId="2" fontId="1" fillId="2" borderId="445" xfId="2" applyNumberFormat="1" applyFont="1" applyBorder="1" applyAlignment="1" applyProtection="1">
      <alignment horizontal="center" vertical="center"/>
      <protection locked="0"/>
    </xf>
    <xf numFmtId="1" fontId="5" fillId="0" borderId="449" xfId="1" applyNumberFormat="1" applyFont="1" applyBorder="1" applyProtection="1">
      <protection hidden="1"/>
    </xf>
    <xf numFmtId="1" fontId="6" fillId="0" borderId="450" xfId="1" applyNumberFormat="1" applyFont="1" applyBorder="1" applyAlignment="1">
      <alignment horizontal="center"/>
    </xf>
    <xf numFmtId="1" fontId="6" fillId="0" borderId="451" xfId="1" applyNumberFormat="1" applyFont="1" applyBorder="1" applyAlignment="1">
      <alignment horizontal="center"/>
    </xf>
    <xf numFmtId="1" fontId="5" fillId="0" borderId="452" xfId="1" applyNumberFormat="1" applyFont="1" applyBorder="1" applyProtection="1">
      <protection hidden="1"/>
    </xf>
    <xf numFmtId="1" fontId="5" fillId="0" borderId="449" xfId="1" applyNumberFormat="1" applyFont="1" applyBorder="1" applyAlignment="1">
      <alignment horizontal="center" vertical="center" wrapText="1"/>
    </xf>
    <xf numFmtId="1" fontId="5" fillId="7" borderId="257" xfId="1" applyNumberFormat="1" applyFont="1" applyFill="1" applyBorder="1" applyProtection="1">
      <protection locked="0"/>
    </xf>
    <xf numFmtId="1" fontId="5" fillId="7" borderId="249" xfId="1" applyNumberFormat="1" applyFont="1" applyFill="1" applyBorder="1" applyProtection="1">
      <protection locked="0"/>
    </xf>
    <xf numFmtId="1" fontId="8" fillId="0" borderId="449" xfId="1" applyNumberFormat="1" applyFont="1" applyBorder="1"/>
    <xf numFmtId="1" fontId="5" fillId="7" borderId="371" xfId="1" applyNumberFormat="1" applyFont="1" applyFill="1" applyBorder="1" applyProtection="1">
      <protection locked="0"/>
    </xf>
    <xf numFmtId="1" fontId="5" fillId="7" borderId="373" xfId="1" applyNumberFormat="1" applyFont="1" applyFill="1" applyBorder="1" applyProtection="1">
      <protection locked="0"/>
    </xf>
    <xf numFmtId="1" fontId="5" fillId="7" borderId="453" xfId="1" applyNumberFormat="1" applyFont="1" applyFill="1" applyBorder="1" applyProtection="1">
      <protection locked="0"/>
    </xf>
    <xf numFmtId="1" fontId="5" fillId="0" borderId="449" xfId="1" applyNumberFormat="1" applyFont="1" applyBorder="1"/>
    <xf numFmtId="1" fontId="6" fillId="0" borderId="449" xfId="1" applyNumberFormat="1" applyFont="1" applyBorder="1"/>
    <xf numFmtId="1" fontId="5" fillId="0" borderId="376" xfId="1" applyNumberFormat="1" applyFont="1" applyBorder="1"/>
    <xf numFmtId="1" fontId="5" fillId="0" borderId="375" xfId="1" applyNumberFormat="1" applyFont="1" applyBorder="1"/>
    <xf numFmtId="1" fontId="5" fillId="0" borderId="454" xfId="1" applyNumberFormat="1" applyFont="1" applyBorder="1"/>
    <xf numFmtId="1" fontId="5" fillId="0" borderId="455" xfId="1" applyNumberFormat="1" applyFont="1" applyBorder="1"/>
    <xf numFmtId="1" fontId="5" fillId="7" borderId="456" xfId="1" applyNumberFormat="1" applyFont="1" applyFill="1" applyBorder="1" applyAlignment="1" applyProtection="1">
      <alignment horizontal="center"/>
      <protection locked="0"/>
    </xf>
    <xf numFmtId="1" fontId="5" fillId="7" borderId="457" xfId="1" applyNumberFormat="1" applyFont="1" applyFill="1" applyBorder="1" applyAlignment="1" applyProtection="1">
      <alignment horizontal="center"/>
      <protection locked="0"/>
    </xf>
    <xf numFmtId="1" fontId="5" fillId="7" borderId="458" xfId="1" applyNumberFormat="1" applyFont="1" applyFill="1" applyBorder="1" applyAlignment="1" applyProtection="1">
      <alignment horizontal="center"/>
      <protection locked="0"/>
    </xf>
    <xf numFmtId="1" fontId="6" fillId="0" borderId="376" xfId="1" applyNumberFormat="1" applyFont="1" applyBorder="1" applyProtection="1">
      <protection hidden="1"/>
    </xf>
    <xf numFmtId="1" fontId="5" fillId="0" borderId="450" xfId="1" applyNumberFormat="1" applyFont="1" applyBorder="1" applyProtection="1">
      <protection hidden="1"/>
    </xf>
    <xf numFmtId="1" fontId="2" fillId="3" borderId="376" xfId="0" applyNumberFormat="1" applyFont="1" applyFill="1" applyBorder="1"/>
    <xf numFmtId="1" fontId="6" fillId="0" borderId="450" xfId="1" applyNumberFormat="1" applyFont="1" applyBorder="1" applyProtection="1">
      <protection hidden="1"/>
    </xf>
    <xf numFmtId="1" fontId="5" fillId="0" borderId="459" xfId="1" applyNumberFormat="1" applyFont="1" applyBorder="1"/>
    <xf numFmtId="1" fontId="5" fillId="0" borderId="439" xfId="1" applyNumberFormat="1" applyFont="1" applyBorder="1" applyAlignment="1">
      <alignment horizontal="right"/>
    </xf>
    <xf numFmtId="1" fontId="5" fillId="7" borderId="439" xfId="1" applyNumberFormat="1" applyFont="1" applyFill="1" applyBorder="1" applyProtection="1">
      <protection locked="0"/>
    </xf>
    <xf numFmtId="1" fontId="5" fillId="7" borderId="460" xfId="0" applyNumberFormat="1" applyFont="1" applyFill="1" applyBorder="1" applyProtection="1">
      <protection locked="0"/>
    </xf>
    <xf numFmtId="1" fontId="5" fillId="7" borderId="461" xfId="0" applyNumberFormat="1" applyFont="1" applyFill="1" applyBorder="1" applyProtection="1">
      <protection locked="0"/>
    </xf>
    <xf numFmtId="1" fontId="5" fillId="7" borderId="453" xfId="0" applyNumberFormat="1" applyFont="1" applyFill="1" applyBorder="1" applyProtection="1">
      <protection locked="0"/>
    </xf>
    <xf numFmtId="1" fontId="5" fillId="0" borderId="460" xfId="0" applyNumberFormat="1" applyFont="1" applyBorder="1"/>
    <xf numFmtId="1" fontId="5" fillId="7" borderId="462" xfId="0" applyNumberFormat="1" applyFont="1" applyFill="1" applyBorder="1" applyProtection="1">
      <protection locked="0"/>
    </xf>
    <xf numFmtId="1" fontId="5" fillId="7" borderId="463" xfId="0" applyNumberFormat="1" applyFont="1" applyFill="1" applyBorder="1" applyProtection="1">
      <protection locked="0"/>
    </xf>
    <xf numFmtId="1" fontId="5" fillId="7" borderId="464" xfId="0" applyNumberFormat="1" applyFont="1" applyFill="1" applyBorder="1" applyProtection="1">
      <protection locked="0"/>
    </xf>
    <xf numFmtId="1" fontId="5" fillId="7" borderId="429" xfId="0" applyNumberFormat="1" applyFont="1" applyFill="1" applyBorder="1" applyProtection="1">
      <protection locked="0"/>
    </xf>
    <xf numFmtId="1" fontId="5" fillId="7" borderId="465" xfId="0" applyNumberFormat="1" applyFont="1" applyFill="1" applyBorder="1" applyProtection="1">
      <protection locked="0"/>
    </xf>
    <xf numFmtId="1" fontId="5" fillId="0" borderId="466" xfId="1" applyNumberFormat="1" applyFont="1" applyBorder="1" applyProtection="1">
      <protection hidden="1"/>
    </xf>
    <xf numFmtId="1" fontId="5" fillId="0" borderId="467" xfId="1" applyNumberFormat="1" applyFont="1" applyBorder="1" applyProtection="1">
      <protection hidden="1"/>
    </xf>
    <xf numFmtId="1" fontId="5" fillId="7" borderId="468" xfId="0" applyNumberFormat="1" applyFont="1" applyFill="1" applyBorder="1" applyProtection="1">
      <protection locked="0"/>
    </xf>
    <xf numFmtId="1" fontId="5" fillId="0" borderId="469" xfId="0" applyNumberFormat="1" applyFont="1" applyBorder="1"/>
    <xf numFmtId="1" fontId="5" fillId="0" borderId="470" xfId="0" applyNumberFormat="1" applyFont="1" applyBorder="1"/>
    <xf numFmtId="1" fontId="5" fillId="0" borderId="471" xfId="1" applyNumberFormat="1" applyFont="1" applyBorder="1" applyProtection="1">
      <protection hidden="1"/>
    </xf>
    <xf numFmtId="1" fontId="5" fillId="0" borderId="466" xfId="1" applyNumberFormat="1" applyFont="1" applyBorder="1"/>
    <xf numFmtId="1" fontId="5" fillId="0" borderId="467" xfId="1" applyNumberFormat="1" applyFont="1" applyBorder="1"/>
    <xf numFmtId="1" fontId="5" fillId="0" borderId="472" xfId="1" applyNumberFormat="1" applyFont="1" applyBorder="1" applyAlignment="1">
      <alignment horizontal="center" vertical="center"/>
    </xf>
    <xf numFmtId="1" fontId="5" fillId="0" borderId="473" xfId="3" applyNumberFormat="1" applyFont="1" applyBorder="1" applyAlignment="1">
      <alignment horizontal="center" vertical="center" wrapText="1"/>
    </xf>
    <xf numFmtId="1" fontId="5" fillId="0" borderId="473" xfId="3" applyNumberFormat="1" applyFont="1" applyBorder="1" applyAlignment="1">
      <alignment horizontal="center" vertical="center"/>
    </xf>
    <xf numFmtId="1" fontId="5" fillId="4" borderId="474" xfId="1" applyNumberFormat="1" applyFont="1" applyFill="1" applyBorder="1" applyProtection="1">
      <protection hidden="1"/>
    </xf>
    <xf numFmtId="1" fontId="5" fillId="4" borderId="467" xfId="1" applyNumberFormat="1" applyFont="1" applyFill="1" applyBorder="1" applyProtection="1">
      <protection hidden="1"/>
    </xf>
    <xf numFmtId="1" fontId="5" fillId="4" borderId="467" xfId="1" applyNumberFormat="1" applyFont="1" applyFill="1" applyBorder="1"/>
    <xf numFmtId="1" fontId="5" fillId="7" borderId="472" xfId="1" applyNumberFormat="1" applyFont="1" applyFill="1" applyBorder="1" applyAlignment="1" applyProtection="1">
      <alignment horizontal="right"/>
      <protection locked="0"/>
    </xf>
    <xf numFmtId="1" fontId="5" fillId="7" borderId="473" xfId="1" applyNumberFormat="1" applyFont="1" applyFill="1" applyBorder="1" applyAlignment="1" applyProtection="1">
      <alignment horizontal="right"/>
      <protection locked="0"/>
    </xf>
    <xf numFmtId="1" fontId="5" fillId="0" borderId="475" xfId="1" applyNumberFormat="1" applyFont="1" applyBorder="1" applyAlignment="1">
      <alignment wrapText="1"/>
    </xf>
    <xf numFmtId="1" fontId="5" fillId="0" borderId="462" xfId="1" applyNumberFormat="1" applyFont="1" applyBorder="1" applyAlignment="1">
      <alignment horizontal="right"/>
    </xf>
    <xf numFmtId="1" fontId="5" fillId="7" borderId="476" xfId="1" applyNumberFormat="1" applyFont="1" applyFill="1" applyBorder="1" applyAlignment="1" applyProtection="1">
      <alignment horizontal="right"/>
      <protection locked="0"/>
    </xf>
    <xf numFmtId="1" fontId="5" fillId="7" borderId="477" xfId="1" applyNumberFormat="1" applyFont="1" applyFill="1" applyBorder="1" applyAlignment="1" applyProtection="1">
      <alignment horizontal="right"/>
      <protection locked="0"/>
    </xf>
    <xf numFmtId="1" fontId="5" fillId="7" borderId="457" xfId="1" applyNumberFormat="1" applyFont="1" applyFill="1" applyBorder="1" applyAlignment="1" applyProtection="1">
      <alignment horizontal="right"/>
      <protection locked="0"/>
    </xf>
    <xf numFmtId="1" fontId="5" fillId="7" borderId="460" xfId="1" applyNumberFormat="1" applyFont="1" applyFill="1" applyBorder="1" applyAlignment="1" applyProtection="1">
      <alignment horizontal="right"/>
      <protection locked="0"/>
    </xf>
    <xf numFmtId="1" fontId="5" fillId="7" borderId="463" xfId="1" applyNumberFormat="1" applyFont="1" applyFill="1" applyBorder="1" applyAlignment="1" applyProtection="1">
      <alignment horizontal="right"/>
      <protection locked="0"/>
    </xf>
    <xf numFmtId="1" fontId="5" fillId="7" borderId="464" xfId="1" applyNumberFormat="1" applyFont="1" applyFill="1" applyBorder="1" applyAlignment="1" applyProtection="1">
      <alignment horizontal="right"/>
      <protection locked="0"/>
    </xf>
    <xf numFmtId="1" fontId="5" fillId="7" borderId="478" xfId="1" applyNumberFormat="1" applyFont="1" applyFill="1" applyBorder="1" applyAlignment="1" applyProtection="1">
      <alignment horizontal="right"/>
      <protection locked="0"/>
    </xf>
    <xf numFmtId="1" fontId="5" fillId="7" borderId="468" xfId="1" applyNumberFormat="1" applyFont="1" applyFill="1" applyBorder="1" applyAlignment="1" applyProtection="1">
      <alignment horizontal="right"/>
      <protection locked="0"/>
    </xf>
    <xf numFmtId="1" fontId="6" fillId="0" borderId="479" xfId="1" applyNumberFormat="1" applyFont="1" applyBorder="1" applyProtection="1">
      <protection hidden="1"/>
    </xf>
    <xf numFmtId="1" fontId="5" fillId="0" borderId="479" xfId="1" applyNumberFormat="1" applyFont="1" applyBorder="1" applyProtection="1">
      <protection hidden="1"/>
    </xf>
    <xf numFmtId="1" fontId="5" fillId="0" borderId="480" xfId="1" applyNumberFormat="1" applyFont="1" applyBorder="1"/>
    <xf numFmtId="1" fontId="2" fillId="3" borderId="467" xfId="0" applyNumberFormat="1" applyFont="1" applyFill="1" applyBorder="1"/>
    <xf numFmtId="1" fontId="5" fillId="0" borderId="474" xfId="1" applyNumberFormat="1" applyFont="1" applyBorder="1"/>
    <xf numFmtId="1" fontId="2" fillId="0" borderId="474" xfId="0" applyNumberFormat="1" applyFont="1" applyBorder="1"/>
    <xf numFmtId="1" fontId="5" fillId="0" borderId="472" xfId="1" applyNumberFormat="1" applyFont="1" applyBorder="1" applyAlignment="1">
      <alignment horizontal="center" vertical="center" wrapText="1"/>
    </xf>
    <xf numFmtId="1" fontId="5" fillId="0" borderId="462" xfId="1" applyNumberFormat="1" applyFont="1" applyBorder="1" applyAlignment="1">
      <alignment wrapText="1"/>
    </xf>
    <xf numFmtId="1" fontId="5" fillId="7" borderId="440" xfId="1" applyNumberFormat="1" applyFont="1" applyFill="1" applyBorder="1" applyAlignment="1" applyProtection="1">
      <alignment horizontal="right"/>
      <protection locked="0"/>
    </xf>
    <xf numFmtId="1" fontId="5" fillId="7" borderId="481" xfId="1" applyNumberFormat="1" applyFont="1" applyFill="1" applyBorder="1" applyAlignment="1" applyProtection="1">
      <alignment horizontal="right"/>
      <protection locked="0"/>
    </xf>
    <xf numFmtId="1" fontId="5" fillId="7" borderId="440" xfId="1" applyNumberFormat="1" applyFont="1" applyFill="1" applyBorder="1" applyProtection="1">
      <protection locked="0"/>
    </xf>
    <xf numFmtId="1" fontId="5" fillId="7" borderId="481" xfId="1" applyNumberFormat="1" applyFont="1" applyFill="1" applyBorder="1" applyProtection="1">
      <protection locked="0"/>
    </xf>
    <xf numFmtId="1" fontId="5" fillId="7" borderId="478" xfId="1" applyNumberFormat="1" applyFont="1" applyFill="1" applyBorder="1" applyProtection="1">
      <protection locked="0"/>
    </xf>
    <xf numFmtId="1" fontId="1" fillId="0" borderId="472" xfId="1" applyNumberFormat="1" applyFont="1" applyBorder="1" applyAlignment="1">
      <alignment horizontal="right"/>
    </xf>
    <xf numFmtId="1" fontId="1" fillId="0" borderId="472" xfId="1" applyNumberFormat="1" applyFont="1" applyBorder="1"/>
    <xf numFmtId="1" fontId="5" fillId="0" borderId="450" xfId="1" applyNumberFormat="1" applyFont="1" applyBorder="1"/>
    <xf numFmtId="1" fontId="5" fillId="0" borderId="482" xfId="1" applyNumberFormat="1" applyFont="1" applyBorder="1" applyAlignment="1">
      <alignment horizontal="center" vertical="center" wrapText="1"/>
    </xf>
    <xf numFmtId="1" fontId="5" fillId="0" borderId="462" xfId="1" applyNumberFormat="1" applyFont="1" applyBorder="1"/>
    <xf numFmtId="1" fontId="5" fillId="7" borderId="483" xfId="1" applyNumberFormat="1" applyFont="1" applyFill="1" applyBorder="1" applyProtection="1">
      <protection locked="0"/>
    </xf>
    <xf numFmtId="1" fontId="5" fillId="7" borderId="484" xfId="1" applyNumberFormat="1" applyFont="1" applyFill="1" applyBorder="1" applyProtection="1">
      <protection locked="0"/>
    </xf>
    <xf numFmtId="1" fontId="5" fillId="7" borderId="485" xfId="1" applyNumberFormat="1" applyFont="1" applyFill="1" applyBorder="1" applyProtection="1">
      <protection locked="0"/>
    </xf>
    <xf numFmtId="1" fontId="5" fillId="7" borderId="486" xfId="1" applyNumberFormat="1" applyFont="1" applyFill="1" applyBorder="1" applyProtection="1">
      <protection locked="0"/>
    </xf>
    <xf numFmtId="1" fontId="5" fillId="4" borderId="474" xfId="1" applyNumberFormat="1" applyFont="1" applyFill="1" applyBorder="1"/>
    <xf numFmtId="1" fontId="2" fillId="4" borderId="467" xfId="0" applyNumberFormat="1" applyFont="1" applyFill="1" applyBorder="1"/>
    <xf numFmtId="1" fontId="1" fillId="0" borderId="482" xfId="1" applyNumberFormat="1" applyFont="1" applyBorder="1"/>
    <xf numFmtId="1" fontId="5" fillId="3" borderId="472" xfId="0" applyNumberFormat="1" applyFont="1" applyFill="1" applyBorder="1" applyAlignment="1">
      <alignment horizontal="center" vertical="center" wrapText="1"/>
    </xf>
    <xf numFmtId="1" fontId="5" fillId="3" borderId="473" xfId="0" applyNumberFormat="1" applyFont="1" applyFill="1" applyBorder="1" applyAlignment="1">
      <alignment horizontal="center" vertical="center" wrapText="1"/>
    </xf>
    <xf numFmtId="1" fontId="5" fillId="3" borderId="482" xfId="0" applyNumberFormat="1" applyFont="1" applyFill="1" applyBorder="1" applyAlignment="1">
      <alignment horizontal="center" vertical="center" wrapText="1"/>
    </xf>
    <xf numFmtId="1" fontId="5" fillId="3" borderId="472" xfId="0" applyNumberFormat="1" applyFont="1" applyFill="1" applyBorder="1" applyAlignment="1">
      <alignment horizontal="center" vertical="center"/>
    </xf>
    <xf numFmtId="2" fontId="5" fillId="3" borderId="473" xfId="0" applyNumberFormat="1" applyFont="1" applyFill="1" applyBorder="1" applyAlignment="1">
      <alignment horizontal="center" vertical="center"/>
    </xf>
    <xf numFmtId="2" fontId="5" fillId="3" borderId="472" xfId="0" applyNumberFormat="1" applyFont="1" applyFill="1" applyBorder="1" applyAlignment="1">
      <alignment horizontal="center" vertical="center"/>
    </xf>
    <xf numFmtId="2" fontId="5" fillId="3" borderId="482" xfId="0" applyNumberFormat="1" applyFont="1" applyFill="1" applyBorder="1" applyAlignment="1">
      <alignment horizontal="center" vertical="center"/>
    </xf>
    <xf numFmtId="1" fontId="5" fillId="3" borderId="487" xfId="0" applyNumberFormat="1" applyFont="1" applyFill="1" applyBorder="1" applyAlignment="1">
      <alignment horizontal="center" vertical="center"/>
    </xf>
    <xf numFmtId="2" fontId="5" fillId="3" borderId="488" xfId="0" applyNumberFormat="1" applyFont="1" applyFill="1" applyBorder="1" applyAlignment="1">
      <alignment horizontal="center" vertical="center"/>
    </xf>
    <xf numFmtId="2" fontId="5" fillId="3" borderId="460" xfId="0" applyNumberFormat="1" applyFont="1" applyFill="1" applyBorder="1" applyAlignment="1">
      <alignment horizontal="center" vertical="center"/>
    </xf>
    <xf numFmtId="2" fontId="5" fillId="2" borderId="489" xfId="2" applyNumberFormat="1" applyFont="1" applyBorder="1" applyAlignment="1" applyProtection="1">
      <alignment horizontal="center" vertical="center"/>
      <protection locked="0"/>
    </xf>
    <xf numFmtId="2" fontId="5" fillId="3" borderId="429" xfId="0" applyNumberFormat="1" applyFont="1" applyFill="1" applyBorder="1" applyAlignment="1">
      <alignment horizontal="center" vertical="center"/>
    </xf>
    <xf numFmtId="2" fontId="5" fillId="2" borderId="490" xfId="2" applyNumberFormat="1" applyFont="1" applyBorder="1" applyAlignment="1" applyProtection="1">
      <alignment horizontal="center" vertical="center"/>
      <protection locked="0"/>
    </xf>
    <xf numFmtId="2" fontId="5" fillId="2" borderId="491" xfId="2" applyNumberFormat="1" applyFont="1" applyBorder="1" applyAlignment="1" applyProtection="1">
      <alignment horizontal="center" vertical="center"/>
      <protection locked="0"/>
    </xf>
    <xf numFmtId="1" fontId="5" fillId="2" borderId="492" xfId="2" applyNumberFormat="1" applyFont="1" applyBorder="1" applyAlignment="1" applyProtection="1">
      <alignment horizontal="center" vertical="center"/>
      <protection locked="0"/>
    </xf>
    <xf numFmtId="2" fontId="5" fillId="2" borderId="493" xfId="2" applyNumberFormat="1" applyFont="1" applyBorder="1" applyAlignment="1" applyProtection="1">
      <alignment horizontal="center" vertical="center"/>
      <protection locked="0"/>
    </xf>
    <xf numFmtId="2" fontId="5" fillId="2" borderId="494" xfId="2" applyNumberFormat="1" applyFont="1" applyBorder="1" applyAlignment="1" applyProtection="1">
      <alignment horizontal="center" vertical="center"/>
      <protection locked="0"/>
    </xf>
    <xf numFmtId="2" fontId="5" fillId="2" borderId="495" xfId="2" applyNumberFormat="1" applyFont="1" applyBorder="1" applyAlignment="1" applyProtection="1">
      <alignment horizontal="center" vertical="center"/>
      <protection locked="0"/>
    </xf>
    <xf numFmtId="2" fontId="5" fillId="2" borderId="496" xfId="2" applyNumberFormat="1" applyFont="1" applyBorder="1" applyAlignment="1" applyProtection="1">
      <alignment horizontal="center" vertical="center"/>
      <protection locked="0"/>
    </xf>
    <xf numFmtId="2" fontId="1" fillId="2" borderId="493" xfId="2" applyNumberFormat="1" applyFont="1" applyBorder="1" applyAlignment="1" applyProtection="1">
      <alignment horizontal="center" vertical="center"/>
      <protection locked="0"/>
    </xf>
    <xf numFmtId="1" fontId="5" fillId="0" borderId="391" xfId="1" applyNumberFormat="1" applyFont="1" applyBorder="1" applyProtection="1">
      <protection hidden="1"/>
    </xf>
    <xf numFmtId="1" fontId="6" fillId="0" borderId="479" xfId="1" applyNumberFormat="1" applyFont="1" applyBorder="1" applyAlignment="1">
      <alignment horizontal="center"/>
    </xf>
    <xf numFmtId="1" fontId="6" fillId="0" borderId="497" xfId="1" applyNumberFormat="1" applyFont="1" applyBorder="1" applyAlignment="1">
      <alignment horizontal="center"/>
    </xf>
    <xf numFmtId="1" fontId="5" fillId="0" borderId="498" xfId="1" applyNumberFormat="1" applyFont="1" applyBorder="1" applyProtection="1">
      <protection hidden="1"/>
    </xf>
    <xf numFmtId="1" fontId="5" fillId="0" borderId="391" xfId="1" applyNumberFormat="1" applyFont="1" applyBorder="1" applyAlignment="1">
      <alignment horizontal="center" vertical="center" wrapText="1"/>
    </xf>
    <xf numFmtId="1" fontId="5" fillId="0" borderId="499" xfId="1" applyNumberFormat="1" applyFont="1" applyBorder="1"/>
    <xf numFmtId="1" fontId="5" fillId="0" borderId="500" xfId="1" applyNumberFormat="1" applyFont="1" applyBorder="1"/>
    <xf numFmtId="1" fontId="5" fillId="7" borderId="501" xfId="1" applyNumberFormat="1" applyFont="1" applyFill="1" applyBorder="1" applyProtection="1">
      <protection locked="0"/>
    </xf>
    <xf numFmtId="1" fontId="5" fillId="7" borderId="502" xfId="1" applyNumberFormat="1" applyFont="1" applyFill="1" applyBorder="1" applyProtection="1">
      <protection locked="0"/>
    </xf>
    <xf numFmtId="1" fontId="5" fillId="7" borderId="503" xfId="1" applyNumberFormat="1" applyFont="1" applyFill="1" applyBorder="1" applyProtection="1">
      <protection locked="0"/>
    </xf>
    <xf numFmtId="1" fontId="8" fillId="0" borderId="391" xfId="1" applyNumberFormat="1" applyFont="1" applyBorder="1"/>
    <xf numFmtId="1" fontId="5" fillId="7" borderId="381" xfId="1" applyNumberFormat="1" applyFont="1" applyFill="1" applyBorder="1" applyProtection="1">
      <protection locked="0"/>
    </xf>
    <xf numFmtId="1" fontId="5" fillId="7" borderId="382" xfId="1" applyNumberFormat="1" applyFont="1" applyFill="1" applyBorder="1" applyProtection="1">
      <protection locked="0"/>
    </xf>
    <xf numFmtId="1" fontId="6" fillId="0" borderId="391" xfId="1" applyNumberFormat="1" applyFont="1" applyBorder="1"/>
    <xf numFmtId="1" fontId="5" fillId="0" borderId="387" xfId="1" applyNumberFormat="1" applyFont="1" applyBorder="1"/>
    <xf numFmtId="1" fontId="5" fillId="0" borderId="505" xfId="1" applyNumberFormat="1" applyFont="1" applyBorder="1"/>
    <xf numFmtId="1" fontId="5" fillId="7" borderId="500" xfId="1" applyNumberFormat="1" applyFont="1" applyFill="1" applyBorder="1" applyAlignment="1" applyProtection="1">
      <alignment horizontal="center"/>
      <protection locked="0"/>
    </xf>
    <xf numFmtId="1" fontId="5" fillId="7" borderId="506" xfId="1" applyNumberFormat="1" applyFont="1" applyFill="1" applyBorder="1" applyAlignment="1" applyProtection="1">
      <alignment horizontal="center"/>
      <protection locked="0"/>
    </xf>
    <xf numFmtId="1" fontId="5" fillId="7" borderId="507" xfId="1" applyNumberFormat="1" applyFont="1" applyFill="1" applyBorder="1" applyAlignment="1" applyProtection="1">
      <alignment horizontal="center"/>
      <protection locked="0"/>
    </xf>
    <xf numFmtId="1" fontId="5" fillId="7" borderId="487" xfId="1" applyNumberFormat="1" applyFont="1" applyFill="1" applyBorder="1" applyAlignment="1" applyProtection="1">
      <alignment horizontal="center"/>
      <protection locked="0"/>
    </xf>
    <xf numFmtId="1" fontId="6" fillId="0" borderId="384" xfId="1" applyNumberFormat="1" applyFont="1" applyBorder="1" applyProtection="1">
      <protection hidden="1"/>
    </xf>
    <xf numFmtId="1" fontId="5" fillId="0" borderId="508" xfId="1" applyNumberFormat="1" applyFont="1" applyBorder="1" applyProtection="1">
      <protection hidden="1"/>
    </xf>
    <xf numFmtId="1" fontId="6" fillId="0" borderId="509" xfId="1" applyNumberFormat="1" applyFont="1" applyBorder="1" applyProtection="1">
      <protection hidden="1"/>
    </xf>
    <xf numFmtId="1" fontId="5" fillId="0" borderId="509" xfId="1" applyNumberFormat="1" applyFont="1" applyBorder="1" applyProtection="1">
      <protection hidden="1"/>
    </xf>
    <xf numFmtId="1" fontId="5" fillId="0" borderId="510" xfId="1" applyNumberFormat="1" applyFont="1" applyBorder="1"/>
    <xf numFmtId="1" fontId="5" fillId="0" borderId="487" xfId="1" applyNumberFormat="1" applyFont="1" applyBorder="1" applyAlignment="1">
      <alignment horizontal="right"/>
    </xf>
    <xf numFmtId="1" fontId="5" fillId="7" borderId="487" xfId="1" applyNumberFormat="1" applyFont="1" applyFill="1" applyBorder="1" applyProtection="1">
      <protection locked="0"/>
    </xf>
    <xf numFmtId="1" fontId="5" fillId="0" borderId="511" xfId="0" applyNumberFormat="1" applyFont="1" applyBorder="1" applyAlignment="1">
      <alignment horizontal="center" vertical="center" wrapText="1"/>
    </xf>
    <xf numFmtId="1" fontId="5" fillId="0" borderId="512" xfId="0" applyNumberFormat="1" applyFont="1" applyBorder="1" applyAlignment="1">
      <alignment horizontal="center" vertical="center" wrapText="1"/>
    </xf>
    <xf numFmtId="0" fontId="5" fillId="0" borderId="462" xfId="0" applyFont="1" applyBorder="1" applyAlignment="1">
      <alignment vertical="center" wrapText="1"/>
    </xf>
    <xf numFmtId="1" fontId="5" fillId="0" borderId="462" xfId="0" applyNumberFormat="1" applyFont="1" applyBorder="1" applyAlignment="1">
      <alignment horizontal="right" vertical="center"/>
    </xf>
    <xf numFmtId="1" fontId="5" fillId="7" borderId="405" xfId="0" applyNumberFormat="1" applyFont="1" applyFill="1" applyBorder="1" applyProtection="1">
      <protection locked="0"/>
    </xf>
    <xf numFmtId="1" fontId="5" fillId="7" borderId="513" xfId="0" applyNumberFormat="1" applyFont="1" applyFill="1" applyBorder="1" applyProtection="1">
      <protection locked="0"/>
    </xf>
    <xf numFmtId="1" fontId="5" fillId="0" borderId="514" xfId="1" applyNumberFormat="1" applyFont="1" applyBorder="1" applyProtection="1">
      <protection hidden="1"/>
    </xf>
    <xf numFmtId="1" fontId="5" fillId="0" borderId="515" xfId="1" applyNumberFormat="1" applyFont="1" applyBorder="1" applyProtection="1">
      <protection hidden="1"/>
    </xf>
    <xf numFmtId="1" fontId="5" fillId="7" borderId="516" xfId="0" applyNumberFormat="1" applyFont="1" applyFill="1" applyBorder="1" applyProtection="1">
      <protection locked="0"/>
    </xf>
    <xf numFmtId="1" fontId="5" fillId="7" borderId="517" xfId="0" applyNumberFormat="1" applyFont="1" applyFill="1" applyBorder="1" applyProtection="1">
      <protection locked="0"/>
    </xf>
    <xf numFmtId="1" fontId="5" fillId="7" borderId="518" xfId="0" applyNumberFormat="1" applyFont="1" applyFill="1" applyBorder="1" applyProtection="1">
      <protection locked="0"/>
    </xf>
    <xf numFmtId="1" fontId="5" fillId="7" borderId="519" xfId="0" applyNumberFormat="1" applyFont="1" applyFill="1" applyBorder="1" applyProtection="1">
      <protection locked="0"/>
    </xf>
    <xf numFmtId="1" fontId="5" fillId="0" borderId="520" xfId="0" applyNumberFormat="1" applyFont="1" applyBorder="1"/>
    <xf numFmtId="1" fontId="5" fillId="7" borderId="521" xfId="0" applyNumberFormat="1" applyFont="1" applyFill="1" applyBorder="1" applyProtection="1">
      <protection locked="0"/>
    </xf>
    <xf numFmtId="1" fontId="5" fillId="7" borderId="520" xfId="0" applyNumberFormat="1" applyFont="1" applyFill="1" applyBorder="1" applyProtection="1">
      <protection locked="0"/>
    </xf>
    <xf numFmtId="1" fontId="5" fillId="7" borderId="522" xfId="0" applyNumberFormat="1" applyFont="1" applyFill="1" applyBorder="1" applyProtection="1">
      <protection locked="0"/>
    </xf>
    <xf numFmtId="1" fontId="5" fillId="7" borderId="523" xfId="0" applyNumberFormat="1" applyFont="1" applyFill="1" applyBorder="1" applyProtection="1">
      <protection locked="0"/>
    </xf>
    <xf numFmtId="1" fontId="5" fillId="0" borderId="524" xfId="1" applyNumberFormat="1" applyFont="1" applyBorder="1" applyProtection="1">
      <protection hidden="1"/>
    </xf>
    <xf numFmtId="1" fontId="5" fillId="0" borderId="525" xfId="1" applyNumberFormat="1" applyFont="1" applyBorder="1" applyProtection="1">
      <protection hidden="1"/>
    </xf>
    <xf numFmtId="1" fontId="5" fillId="0" borderId="526" xfId="0" applyNumberFormat="1" applyFont="1" applyBorder="1"/>
    <xf numFmtId="1" fontId="5" fillId="0" borderId="478" xfId="0" applyNumberFormat="1" applyFont="1" applyBorder="1"/>
    <xf numFmtId="1" fontId="5" fillId="7" borderId="478" xfId="0" applyNumberFormat="1" applyFont="1" applyFill="1" applyBorder="1" applyProtection="1">
      <protection locked="0"/>
    </xf>
    <xf numFmtId="1" fontId="5" fillId="7" borderId="527" xfId="0" applyNumberFormat="1" applyFont="1" applyFill="1" applyBorder="1" applyProtection="1">
      <protection locked="0"/>
    </xf>
    <xf numFmtId="1" fontId="5" fillId="0" borderId="528" xfId="0" applyNumberFormat="1" applyFont="1" applyBorder="1"/>
    <xf numFmtId="1" fontId="5" fillId="0" borderId="512" xfId="0" applyNumberFormat="1" applyFont="1" applyBorder="1"/>
    <xf numFmtId="1" fontId="5" fillId="0" borderId="529" xfId="1" applyNumberFormat="1" applyFont="1" applyBorder="1" applyAlignment="1">
      <alignment horizontal="center" vertical="center" wrapText="1"/>
    </xf>
    <xf numFmtId="1" fontId="5" fillId="0" borderId="511" xfId="1" applyNumberFormat="1" applyFont="1" applyBorder="1" applyAlignment="1">
      <alignment horizontal="center" vertical="center"/>
    </xf>
    <xf numFmtId="1" fontId="5" fillId="0" borderId="512" xfId="3" applyNumberFormat="1" applyFont="1" applyBorder="1" applyAlignment="1">
      <alignment horizontal="center" vertical="center"/>
    </xf>
    <xf numFmtId="1" fontId="5" fillId="0" borderId="529" xfId="1" applyNumberFormat="1" applyFont="1" applyBorder="1" applyAlignment="1">
      <alignment horizontal="right"/>
    </xf>
    <xf numFmtId="1" fontId="5" fillId="7" borderId="511" xfId="1" applyNumberFormat="1" applyFont="1" applyFill="1" applyBorder="1" applyAlignment="1" applyProtection="1">
      <alignment horizontal="right"/>
      <protection locked="0"/>
    </xf>
    <xf numFmtId="1" fontId="5" fillId="7" borderId="512" xfId="1" applyNumberFormat="1" applyFont="1" applyFill="1" applyBorder="1" applyAlignment="1" applyProtection="1">
      <alignment horizontal="right"/>
      <protection locked="0"/>
    </xf>
    <xf numFmtId="1" fontId="5" fillId="7" borderId="488" xfId="1" applyNumberFormat="1" applyFont="1" applyFill="1" applyBorder="1" applyAlignment="1" applyProtection="1">
      <alignment horizontal="right"/>
      <protection locked="0"/>
    </xf>
    <xf numFmtId="1" fontId="5" fillId="7" borderId="530" xfId="1" applyNumberFormat="1" applyFont="1" applyFill="1" applyBorder="1" applyAlignment="1" applyProtection="1">
      <alignment horizontal="right"/>
      <protection locked="0"/>
    </xf>
    <xf numFmtId="1" fontId="5" fillId="7" borderId="531" xfId="1" applyNumberFormat="1" applyFont="1" applyFill="1" applyBorder="1" applyAlignment="1" applyProtection="1">
      <alignment horizontal="right"/>
      <protection locked="0"/>
    </xf>
    <xf numFmtId="1" fontId="5" fillId="7" borderId="527" xfId="1" applyNumberFormat="1" applyFont="1" applyFill="1" applyBorder="1" applyAlignment="1" applyProtection="1">
      <alignment horizontal="right"/>
      <protection locked="0"/>
    </xf>
    <xf numFmtId="1" fontId="5" fillId="0" borderId="511" xfId="1" applyNumberFormat="1" applyFont="1" applyBorder="1" applyAlignment="1">
      <alignment horizontal="center" vertical="center" wrapText="1"/>
    </xf>
    <xf numFmtId="1" fontId="5" fillId="0" borderId="512" xfId="1" applyNumberFormat="1" applyFont="1" applyBorder="1" applyAlignment="1">
      <alignment horizontal="center" vertical="center" wrapText="1"/>
    </xf>
    <xf numFmtId="1" fontId="5" fillId="0" borderId="529" xfId="1" applyNumberFormat="1" applyFont="1" applyBorder="1" applyAlignment="1">
      <alignment wrapText="1"/>
    </xf>
    <xf numFmtId="1" fontId="1" fillId="0" borderId="511" xfId="1" applyNumberFormat="1" applyFont="1" applyBorder="1" applyAlignment="1">
      <alignment horizontal="right"/>
    </xf>
    <xf numFmtId="1" fontId="1" fillId="0" borderId="512" xfId="1" applyNumberFormat="1" applyFont="1" applyBorder="1" applyAlignment="1">
      <alignment horizontal="right"/>
    </xf>
    <xf numFmtId="1" fontId="1" fillId="0" borderId="511" xfId="1" applyNumberFormat="1" applyFont="1" applyBorder="1"/>
    <xf numFmtId="1" fontId="1" fillId="0" borderId="512" xfId="1" applyNumberFormat="1" applyFont="1" applyBorder="1"/>
    <xf numFmtId="1" fontId="5" fillId="0" borderId="479" xfId="1" applyNumberFormat="1" applyFont="1" applyBorder="1"/>
    <xf numFmtId="1" fontId="5" fillId="3" borderId="529" xfId="0" applyNumberFormat="1" applyFont="1" applyFill="1" applyBorder="1" applyAlignment="1">
      <alignment horizontal="center" vertical="center" wrapText="1"/>
    </xf>
    <xf numFmtId="1" fontId="5" fillId="0" borderId="532" xfId="1" applyNumberFormat="1" applyFont="1" applyBorder="1" applyAlignment="1">
      <alignment horizontal="center" vertical="center" wrapText="1"/>
    </xf>
    <xf numFmtId="1" fontId="5" fillId="0" borderId="533" xfId="1" applyNumberFormat="1" applyFont="1" applyBorder="1" applyAlignment="1">
      <alignment horizontal="center" vertical="center" wrapText="1"/>
    </xf>
    <xf numFmtId="1" fontId="5" fillId="0" borderId="534" xfId="1" applyNumberFormat="1" applyFont="1" applyBorder="1" applyAlignment="1">
      <alignment horizontal="center" vertical="center" wrapText="1"/>
    </xf>
    <xf numFmtId="1" fontId="5" fillId="7" borderId="535" xfId="1" applyNumberFormat="1" applyFont="1" applyFill="1" applyBorder="1" applyProtection="1">
      <protection locked="0"/>
    </xf>
    <xf numFmtId="1" fontId="5" fillId="7" borderId="536" xfId="1" applyNumberFormat="1" applyFont="1" applyFill="1" applyBorder="1" applyProtection="1">
      <protection locked="0"/>
    </xf>
    <xf numFmtId="1" fontId="5" fillId="7" borderId="537" xfId="1" applyNumberFormat="1" applyFont="1" applyFill="1" applyBorder="1" applyProtection="1">
      <protection locked="0"/>
    </xf>
    <xf numFmtId="1" fontId="5" fillId="0" borderId="516" xfId="1" applyNumberFormat="1" applyFont="1" applyBorder="1" applyAlignment="1">
      <alignment wrapText="1"/>
    </xf>
    <xf numFmtId="1" fontId="5" fillId="0" borderId="516" xfId="1" applyNumberFormat="1" applyFont="1" applyBorder="1"/>
    <xf numFmtId="1" fontId="5" fillId="7" borderId="538" xfId="1" applyNumberFormat="1" applyFont="1" applyFill="1" applyBorder="1" applyProtection="1">
      <protection locked="0"/>
    </xf>
    <xf numFmtId="1" fontId="5" fillId="7" borderId="539" xfId="1" applyNumberFormat="1" applyFont="1" applyFill="1" applyBorder="1" applyProtection="1">
      <protection locked="0"/>
    </xf>
    <xf numFmtId="1" fontId="5" fillId="7" borderId="513" xfId="1" applyNumberFormat="1" applyFont="1" applyFill="1" applyBorder="1" applyProtection="1">
      <protection locked="0"/>
    </xf>
    <xf numFmtId="1" fontId="5" fillId="0" borderId="529" xfId="1" applyNumberFormat="1" applyFont="1" applyBorder="1"/>
    <xf numFmtId="1" fontId="1" fillId="0" borderId="532" xfId="1" applyNumberFormat="1" applyFont="1" applyBorder="1"/>
    <xf numFmtId="1" fontId="1" fillId="0" borderId="533" xfId="1" applyNumberFormat="1" applyFont="1" applyBorder="1"/>
    <xf numFmtId="1" fontId="1" fillId="0" borderId="534" xfId="1" applyNumberFormat="1" applyFont="1" applyBorder="1"/>
    <xf numFmtId="1" fontId="5" fillId="3" borderId="511" xfId="0" applyNumberFormat="1" applyFont="1" applyFill="1" applyBorder="1" applyAlignment="1">
      <alignment horizontal="center" vertical="center" wrapText="1"/>
    </xf>
    <xf numFmtId="1" fontId="5" fillId="3" borderId="512" xfId="0" applyNumberFormat="1" applyFont="1" applyFill="1" applyBorder="1" applyAlignment="1">
      <alignment horizontal="center" vertical="center" wrapText="1"/>
    </xf>
    <xf numFmtId="1" fontId="5" fillId="3" borderId="534" xfId="0" applyNumberFormat="1" applyFont="1" applyFill="1" applyBorder="1" applyAlignment="1">
      <alignment horizontal="center" vertical="center" wrapText="1"/>
    </xf>
    <xf numFmtId="1" fontId="5" fillId="3" borderId="529" xfId="0" applyNumberFormat="1" applyFont="1" applyFill="1" applyBorder="1" applyAlignment="1">
      <alignment horizontal="center" vertical="center"/>
    </xf>
    <xf numFmtId="1" fontId="5" fillId="3" borderId="511" xfId="0" applyNumberFormat="1" applyFont="1" applyFill="1" applyBorder="1" applyAlignment="1">
      <alignment horizontal="center" vertical="center"/>
    </xf>
    <xf numFmtId="2" fontId="5" fillId="3" borderId="533" xfId="0" applyNumberFormat="1" applyFont="1" applyFill="1" applyBorder="1" applyAlignment="1">
      <alignment horizontal="center" vertical="center"/>
    </xf>
    <xf numFmtId="2" fontId="5" fillId="3" borderId="512" xfId="0" applyNumberFormat="1" applyFont="1" applyFill="1" applyBorder="1" applyAlignment="1">
      <alignment horizontal="center" vertical="center"/>
    </xf>
    <xf numFmtId="2" fontId="5" fillId="3" borderId="511" xfId="0" applyNumberFormat="1" applyFont="1" applyFill="1" applyBorder="1" applyAlignment="1">
      <alignment horizontal="center" vertical="center"/>
    </xf>
    <xf numFmtId="2" fontId="5" fillId="3" borderId="534" xfId="0" applyNumberFormat="1" applyFont="1" applyFill="1" applyBorder="1" applyAlignment="1">
      <alignment horizontal="center" vertical="center"/>
    </xf>
    <xf numFmtId="2" fontId="5" fillId="2" borderId="540" xfId="2" applyNumberFormat="1" applyFont="1" applyBorder="1" applyAlignment="1" applyProtection="1">
      <alignment horizontal="center" vertical="center"/>
      <protection locked="0"/>
    </xf>
    <xf numFmtId="1" fontId="5" fillId="3" borderId="516" xfId="0" applyNumberFormat="1" applyFont="1" applyFill="1" applyBorder="1" applyAlignment="1">
      <alignment horizontal="center" vertical="center"/>
    </xf>
    <xf numFmtId="2" fontId="5" fillId="2" borderId="541" xfId="2" applyNumberFormat="1" applyFont="1" applyBorder="1" applyAlignment="1" applyProtection="1">
      <alignment horizontal="center" vertical="center"/>
      <protection locked="0"/>
    </xf>
    <xf numFmtId="2" fontId="5" fillId="2" borderId="542" xfId="2" applyNumberFormat="1" applyFont="1" applyBorder="1" applyAlignment="1" applyProtection="1">
      <alignment horizontal="center" vertical="center"/>
      <protection locked="0"/>
    </xf>
    <xf numFmtId="1" fontId="5" fillId="2" borderId="543" xfId="2" applyNumberFormat="1" applyFont="1" applyBorder="1" applyAlignment="1" applyProtection="1">
      <alignment horizontal="center" vertical="center"/>
      <protection locked="0"/>
    </xf>
    <xf numFmtId="2" fontId="5" fillId="2" borderId="544" xfId="2" applyNumberFormat="1" applyFont="1" applyBorder="1" applyAlignment="1" applyProtection="1">
      <alignment horizontal="center" vertical="center"/>
      <protection locked="0"/>
    </xf>
    <xf numFmtId="2" fontId="5" fillId="2" borderId="545" xfId="2" applyNumberFormat="1" applyFont="1" applyBorder="1" applyAlignment="1" applyProtection="1">
      <alignment horizontal="center" vertical="center"/>
      <protection locked="0"/>
    </xf>
    <xf numFmtId="2" fontId="5" fillId="2" borderId="546" xfId="2" applyNumberFormat="1" applyFont="1" applyBorder="1" applyAlignment="1" applyProtection="1">
      <alignment horizontal="center" vertical="center"/>
      <protection locked="0"/>
    </xf>
    <xf numFmtId="2" fontId="5" fillId="2" borderId="547" xfId="2" applyNumberFormat="1" applyFont="1" applyBorder="1" applyAlignment="1" applyProtection="1">
      <alignment horizontal="center" vertical="center"/>
      <protection locked="0"/>
    </xf>
    <xf numFmtId="2" fontId="1" fillId="2" borderId="544" xfId="2" applyNumberFormat="1" applyFont="1" applyBorder="1" applyAlignment="1" applyProtection="1">
      <alignment horizontal="center" vertical="center"/>
      <protection locked="0"/>
    </xf>
    <xf numFmtId="1" fontId="5" fillId="0" borderId="548" xfId="1" applyNumberFormat="1" applyFont="1" applyBorder="1" applyProtection="1">
      <protection hidden="1"/>
    </xf>
    <xf numFmtId="1" fontId="6" fillId="0" borderId="508" xfId="1" applyNumberFormat="1" applyFont="1" applyBorder="1" applyAlignment="1">
      <alignment horizontal="center"/>
    </xf>
    <xf numFmtId="1" fontId="6" fillId="0" borderId="549" xfId="1" applyNumberFormat="1" applyFont="1" applyBorder="1" applyAlignment="1">
      <alignment horizontal="center"/>
    </xf>
    <xf numFmtId="1" fontId="5" fillId="0" borderId="550" xfId="1" applyNumberFormat="1" applyFont="1" applyBorder="1" applyProtection="1">
      <protection hidden="1"/>
    </xf>
    <xf numFmtId="1" fontId="5" fillId="0" borderId="548" xfId="1" applyNumberFormat="1" applyFont="1" applyBorder="1" applyAlignment="1">
      <alignment horizontal="center" vertical="center" wrapText="1"/>
    </xf>
    <xf numFmtId="1" fontId="5" fillId="0" borderId="551" xfId="1" applyNumberFormat="1" applyFont="1" applyBorder="1"/>
    <xf numFmtId="1" fontId="5" fillId="0" borderId="552" xfId="1" applyNumberFormat="1" applyFont="1" applyBorder="1"/>
    <xf numFmtId="1" fontId="5" fillId="7" borderId="553" xfId="1" applyNumberFormat="1" applyFont="1" applyFill="1" applyBorder="1" applyProtection="1">
      <protection locked="0"/>
    </xf>
    <xf numFmtId="1" fontId="5" fillId="7" borderId="554" xfId="1" applyNumberFormat="1" applyFont="1" applyFill="1" applyBorder="1" applyProtection="1">
      <protection locked="0"/>
    </xf>
    <xf numFmtId="1" fontId="5" fillId="7" borderId="555" xfId="1" applyNumberFormat="1" applyFont="1" applyFill="1" applyBorder="1" applyProtection="1">
      <protection locked="0"/>
    </xf>
    <xf numFmtId="1" fontId="8" fillId="0" borderId="548" xfId="1" applyNumberFormat="1" applyFont="1" applyBorder="1"/>
    <xf numFmtId="1" fontId="5" fillId="7" borderId="517" xfId="1" applyNumberFormat="1" applyFont="1" applyFill="1" applyBorder="1" applyProtection="1">
      <protection locked="0"/>
    </xf>
    <xf numFmtId="1" fontId="5" fillId="7" borderId="518" xfId="1" applyNumberFormat="1" applyFont="1" applyFill="1" applyBorder="1" applyProtection="1">
      <protection locked="0"/>
    </xf>
    <xf numFmtId="1" fontId="5" fillId="7" borderId="556" xfId="1" applyNumberFormat="1" applyFont="1" applyFill="1" applyBorder="1" applyProtection="1">
      <protection locked="0"/>
    </xf>
    <xf numFmtId="1" fontId="5" fillId="0" borderId="548" xfId="1" applyNumberFormat="1" applyFont="1" applyBorder="1"/>
    <xf numFmtId="1" fontId="6" fillId="0" borderId="548" xfId="1" applyNumberFormat="1" applyFont="1" applyBorder="1"/>
    <xf numFmtId="1" fontId="5" fillId="0" borderId="515" xfId="1" applyNumberFormat="1" applyFont="1" applyBorder="1"/>
    <xf numFmtId="1" fontId="5" fillId="0" borderId="514" xfId="1" applyNumberFormat="1" applyFont="1" applyBorder="1"/>
    <xf numFmtId="1" fontId="5" fillId="0" borderId="557" xfId="1" applyNumberFormat="1" applyFont="1" applyBorder="1"/>
    <xf numFmtId="1" fontId="5" fillId="0" borderId="559" xfId="1" applyNumberFormat="1" applyFont="1" applyBorder="1"/>
    <xf numFmtId="1" fontId="5" fillId="7" borderId="552" xfId="1" applyNumberFormat="1" applyFont="1" applyFill="1" applyBorder="1" applyAlignment="1" applyProtection="1">
      <alignment horizontal="center"/>
      <protection locked="0"/>
    </xf>
    <xf numFmtId="1" fontId="5" fillId="7" borderId="560" xfId="1" applyNumberFormat="1" applyFont="1" applyFill="1" applyBorder="1" applyAlignment="1" applyProtection="1">
      <alignment horizontal="center"/>
      <protection locked="0"/>
    </xf>
    <xf numFmtId="1" fontId="5" fillId="7" borderId="561" xfId="1" applyNumberFormat="1" applyFont="1" applyFill="1" applyBorder="1" applyAlignment="1" applyProtection="1">
      <alignment horizontal="center"/>
      <protection locked="0"/>
    </xf>
    <xf numFmtId="1" fontId="5" fillId="7" borderId="562" xfId="1" applyNumberFormat="1" applyFont="1" applyFill="1" applyBorder="1" applyAlignment="1" applyProtection="1">
      <alignment horizontal="center"/>
      <protection locked="0"/>
    </xf>
    <xf numFmtId="1" fontId="6" fillId="0" borderId="515" xfId="1" applyNumberFormat="1" applyFont="1" applyBorder="1" applyProtection="1">
      <protection hidden="1"/>
    </xf>
    <xf numFmtId="1" fontId="5" fillId="0" borderId="563" xfId="1" applyNumberFormat="1" applyFont="1" applyBorder="1" applyProtection="1">
      <protection hidden="1"/>
    </xf>
    <xf numFmtId="1" fontId="2" fillId="3" borderId="515" xfId="0" applyNumberFormat="1" applyFont="1" applyFill="1" applyBorder="1"/>
    <xf numFmtId="1" fontId="6" fillId="0" borderId="508" xfId="1" applyNumberFormat="1" applyFont="1" applyBorder="1" applyProtection="1">
      <protection hidden="1"/>
    </xf>
    <xf numFmtId="1" fontId="5" fillId="0" borderId="529" xfId="0" applyNumberFormat="1" applyFont="1" applyBorder="1" applyAlignment="1">
      <alignment horizontal="center" vertical="center" wrapText="1"/>
    </xf>
    <xf numFmtId="1" fontId="5" fillId="0" borderId="564" xfId="0" applyNumberFormat="1" applyFont="1" applyBorder="1" applyAlignment="1">
      <alignment horizontal="center" vertical="center" wrapText="1"/>
    </xf>
    <xf numFmtId="1" fontId="5" fillId="0" borderId="565" xfId="0" applyNumberFormat="1" applyFont="1" applyBorder="1" applyAlignment="1">
      <alignment horizontal="center" vertical="center" wrapText="1"/>
    </xf>
    <xf numFmtId="0" fontId="5" fillId="0" borderId="552" xfId="0" applyFont="1" applyBorder="1" applyAlignment="1">
      <alignment vertical="center" wrapText="1"/>
    </xf>
    <xf numFmtId="1" fontId="5" fillId="0" borderId="552" xfId="0" applyNumberFormat="1" applyFont="1" applyBorder="1" applyAlignment="1">
      <alignment horizontal="right" vertical="center"/>
    </xf>
    <xf numFmtId="0" fontId="5" fillId="0" borderId="516" xfId="0" applyFont="1" applyBorder="1" applyAlignment="1">
      <alignment vertical="center" wrapText="1"/>
    </xf>
    <xf numFmtId="1" fontId="5" fillId="0" borderId="516" xfId="0" applyNumberFormat="1" applyFont="1" applyBorder="1" applyAlignment="1">
      <alignment horizontal="right" vertical="center"/>
    </xf>
    <xf numFmtId="1" fontId="5" fillId="7" borderId="556" xfId="0" applyNumberFormat="1" applyFont="1" applyFill="1" applyBorder="1" applyProtection="1">
      <protection locked="0"/>
    </xf>
    <xf numFmtId="1" fontId="5" fillId="7" borderId="566" xfId="0" applyNumberFormat="1" applyFont="1" applyFill="1" applyBorder="1" applyProtection="1">
      <protection locked="0"/>
    </xf>
    <xf numFmtId="1" fontId="5" fillId="7" borderId="567" xfId="0" applyNumberFormat="1" applyFont="1" applyFill="1" applyBorder="1" applyProtection="1">
      <protection locked="0"/>
    </xf>
    <xf numFmtId="1" fontId="5" fillId="0" borderId="568" xfId="1" applyNumberFormat="1" applyFont="1" applyBorder="1" applyProtection="1">
      <protection hidden="1"/>
    </xf>
    <xf numFmtId="1" fontId="5" fillId="0" borderId="569" xfId="1" applyNumberFormat="1" applyFont="1" applyBorder="1" applyProtection="1">
      <protection hidden="1"/>
    </xf>
    <xf numFmtId="1" fontId="5" fillId="3" borderId="570" xfId="0" applyNumberFormat="1" applyFont="1" applyFill="1" applyBorder="1" applyAlignment="1">
      <alignment horizontal="center" vertical="center" wrapText="1"/>
    </xf>
    <xf numFmtId="1" fontId="5" fillId="7" borderId="552" xfId="0" applyNumberFormat="1" applyFont="1" applyFill="1" applyBorder="1" applyProtection="1">
      <protection locked="0"/>
    </xf>
    <xf numFmtId="1" fontId="5" fillId="7" borderId="558" xfId="0" applyNumberFormat="1" applyFont="1" applyFill="1" applyBorder="1" applyProtection="1">
      <protection locked="0"/>
    </xf>
    <xf numFmtId="1" fontId="5" fillId="7" borderId="526" xfId="0" applyNumberFormat="1" applyFont="1" applyFill="1" applyBorder="1" applyProtection="1">
      <protection locked="0"/>
    </xf>
    <xf numFmtId="1" fontId="5" fillId="7" borderId="571" xfId="0" applyNumberFormat="1" applyFont="1" applyFill="1" applyBorder="1" applyProtection="1">
      <protection locked="0"/>
    </xf>
    <xf numFmtId="1" fontId="5" fillId="0" borderId="572" xfId="1" applyNumberFormat="1" applyFont="1" applyBorder="1" applyProtection="1">
      <protection hidden="1"/>
    </xf>
    <xf numFmtId="1" fontId="5" fillId="0" borderId="573" xfId="1" applyNumberFormat="1" applyFont="1" applyBorder="1" applyProtection="1">
      <protection hidden="1"/>
    </xf>
    <xf numFmtId="1" fontId="5" fillId="7" borderId="574" xfId="0" applyNumberFormat="1" applyFont="1" applyFill="1" applyBorder="1" applyProtection="1">
      <protection locked="0"/>
    </xf>
    <xf numFmtId="1" fontId="5" fillId="0" borderId="575" xfId="1" applyNumberFormat="1" applyFont="1" applyBorder="1" applyProtection="1">
      <protection hidden="1"/>
    </xf>
    <xf numFmtId="1" fontId="5" fillId="0" borderId="572" xfId="1" applyNumberFormat="1" applyFont="1" applyBorder="1"/>
    <xf numFmtId="1" fontId="5" fillId="0" borderId="573" xfId="1" applyNumberFormat="1" applyFont="1" applyBorder="1"/>
    <xf numFmtId="1" fontId="5" fillId="0" borderId="570" xfId="1" applyNumberFormat="1" applyFont="1" applyBorder="1" applyAlignment="1">
      <alignment horizontal="center" vertical="center" wrapText="1"/>
    </xf>
    <xf numFmtId="1" fontId="5" fillId="0" borderId="564" xfId="1" applyNumberFormat="1" applyFont="1" applyBorder="1" applyAlignment="1">
      <alignment horizontal="center" vertical="center"/>
    </xf>
    <xf numFmtId="1" fontId="5" fillId="0" borderId="576" xfId="3" applyNumberFormat="1" applyFont="1" applyBorder="1" applyAlignment="1">
      <alignment horizontal="center" vertical="center" wrapText="1"/>
    </xf>
    <xf numFmtId="1" fontId="5" fillId="0" borderId="576" xfId="3" applyNumberFormat="1" applyFont="1" applyBorder="1" applyAlignment="1">
      <alignment horizontal="center" vertical="center"/>
    </xf>
    <xf numFmtId="1" fontId="5" fillId="4" borderId="577" xfId="1" applyNumberFormat="1" applyFont="1" applyFill="1" applyBorder="1" applyProtection="1">
      <protection hidden="1"/>
    </xf>
    <xf numFmtId="1" fontId="5" fillId="4" borderId="573" xfId="1" applyNumberFormat="1" applyFont="1" applyFill="1" applyBorder="1" applyProtection="1">
      <protection hidden="1"/>
    </xf>
    <xf numFmtId="1" fontId="5" fillId="4" borderId="573" xfId="1" applyNumberFormat="1" applyFont="1" applyFill="1" applyBorder="1"/>
    <xf numFmtId="1" fontId="5" fillId="0" borderId="570" xfId="1" applyNumberFormat="1" applyFont="1" applyBorder="1" applyAlignment="1">
      <alignment horizontal="right"/>
    </xf>
    <xf numFmtId="1" fontId="5" fillId="7" borderId="564" xfId="1" applyNumberFormat="1" applyFont="1" applyFill="1" applyBorder="1" applyAlignment="1" applyProtection="1">
      <alignment horizontal="right"/>
      <protection locked="0"/>
    </xf>
    <xf numFmtId="1" fontId="5" fillId="7" borderId="576" xfId="1" applyNumberFormat="1" applyFont="1" applyFill="1" applyBorder="1" applyAlignment="1" applyProtection="1">
      <alignment horizontal="right"/>
      <protection locked="0"/>
    </xf>
    <xf numFmtId="1" fontId="5" fillId="0" borderId="551" xfId="1" applyNumberFormat="1" applyFont="1" applyBorder="1" applyAlignment="1">
      <alignment wrapText="1"/>
    </xf>
    <xf numFmtId="1" fontId="5" fillId="0" borderId="552" xfId="1" applyNumberFormat="1" applyFont="1" applyBorder="1" applyAlignment="1">
      <alignment horizontal="right"/>
    </xf>
    <xf numFmtId="1" fontId="5" fillId="7" borderId="578" xfId="1" applyNumberFormat="1" applyFont="1" applyFill="1" applyBorder="1" applyAlignment="1" applyProtection="1">
      <alignment horizontal="right"/>
      <protection locked="0"/>
    </xf>
    <xf numFmtId="1" fontId="5" fillId="7" borderId="579" xfId="1" applyNumberFormat="1" applyFont="1" applyFill="1" applyBorder="1" applyAlignment="1" applyProtection="1">
      <alignment horizontal="right"/>
      <protection locked="0"/>
    </xf>
    <xf numFmtId="1" fontId="5" fillId="7" borderId="561" xfId="1" applyNumberFormat="1" applyFont="1" applyFill="1" applyBorder="1" applyAlignment="1" applyProtection="1">
      <alignment horizontal="right"/>
      <protection locked="0"/>
    </xf>
    <xf numFmtId="1" fontId="5" fillId="7" borderId="558" xfId="1" applyNumberFormat="1" applyFont="1" applyFill="1" applyBorder="1" applyAlignment="1" applyProtection="1">
      <alignment horizontal="right"/>
      <protection locked="0"/>
    </xf>
    <xf numFmtId="1" fontId="5" fillId="7" borderId="580" xfId="1" applyNumberFormat="1" applyFont="1" applyFill="1" applyBorder="1" applyAlignment="1" applyProtection="1">
      <alignment horizontal="right"/>
      <protection locked="0"/>
    </xf>
    <xf numFmtId="1" fontId="5" fillId="7" borderId="574" xfId="1" applyNumberFormat="1" applyFont="1" applyFill="1" applyBorder="1" applyAlignment="1" applyProtection="1">
      <alignment horizontal="right"/>
      <protection locked="0"/>
    </xf>
    <xf numFmtId="1" fontId="5" fillId="0" borderId="581" xfId="1" applyNumberFormat="1" applyFont="1" applyBorder="1"/>
    <xf numFmtId="1" fontId="2" fillId="3" borderId="573" xfId="0" applyNumberFormat="1" applyFont="1" applyFill="1" applyBorder="1"/>
    <xf numFmtId="1" fontId="5" fillId="0" borderId="577" xfId="1" applyNumberFormat="1" applyFont="1" applyBorder="1"/>
    <xf numFmtId="1" fontId="2" fillId="0" borderId="577" xfId="0" applyNumberFormat="1" applyFont="1" applyBorder="1"/>
    <xf numFmtId="1" fontId="5" fillId="0" borderId="564" xfId="1" applyNumberFormat="1" applyFont="1" applyBorder="1" applyAlignment="1">
      <alignment horizontal="center" vertical="center" wrapText="1"/>
    </xf>
    <xf numFmtId="1" fontId="5" fillId="0" borderId="552" xfId="1" applyNumberFormat="1" applyFont="1" applyBorder="1" applyAlignment="1">
      <alignment wrapText="1"/>
    </xf>
    <xf numFmtId="1" fontId="5" fillId="7" borderId="580" xfId="1" applyNumberFormat="1" applyFont="1" applyFill="1" applyBorder="1" applyProtection="1">
      <protection locked="0"/>
    </xf>
    <xf numFmtId="1" fontId="5" fillId="0" borderId="570" xfId="1" applyNumberFormat="1" applyFont="1" applyBorder="1" applyAlignment="1">
      <alignment wrapText="1"/>
    </xf>
    <xf numFmtId="1" fontId="1" fillId="0" borderId="564" xfId="1" applyNumberFormat="1" applyFont="1" applyBorder="1" applyAlignment="1">
      <alignment horizontal="right"/>
    </xf>
    <xf numFmtId="1" fontId="1" fillId="0" borderId="564" xfId="1" applyNumberFormat="1" applyFont="1" applyBorder="1"/>
    <xf numFmtId="1" fontId="5" fillId="0" borderId="508" xfId="1" applyNumberFormat="1" applyFont="1" applyBorder="1"/>
    <xf numFmtId="1" fontId="5" fillId="0" borderId="582" xfId="1" applyNumberFormat="1" applyFont="1" applyBorder="1" applyAlignment="1">
      <alignment horizontal="center" vertical="center" wrapText="1"/>
    </xf>
    <xf numFmtId="1" fontId="5" fillId="7" borderId="583" xfId="1" applyNumberFormat="1" applyFont="1" applyFill="1" applyBorder="1" applyProtection="1">
      <protection locked="0"/>
    </xf>
    <xf numFmtId="1" fontId="5" fillId="4" borderId="577" xfId="1" applyNumberFormat="1" applyFont="1" applyFill="1" applyBorder="1"/>
    <xf numFmtId="1" fontId="2" fillId="4" borderId="573" xfId="0" applyNumberFormat="1" applyFont="1" applyFill="1" applyBorder="1"/>
    <xf numFmtId="1" fontId="5" fillId="0" borderId="570" xfId="1" applyNumberFormat="1" applyFont="1" applyBorder="1"/>
    <xf numFmtId="1" fontId="1" fillId="0" borderId="582" xfId="1" applyNumberFormat="1" applyFont="1" applyBorder="1"/>
    <xf numFmtId="1" fontId="5" fillId="3" borderId="564" xfId="0" applyNumberFormat="1" applyFont="1" applyFill="1" applyBorder="1" applyAlignment="1">
      <alignment horizontal="center" vertical="center" wrapText="1"/>
    </xf>
    <xf numFmtId="1" fontId="5" fillId="3" borderId="576" xfId="0" applyNumberFormat="1" applyFont="1" applyFill="1" applyBorder="1" applyAlignment="1">
      <alignment horizontal="center" vertical="center" wrapText="1"/>
    </xf>
    <xf numFmtId="1" fontId="5" fillId="3" borderId="582" xfId="0" applyNumberFormat="1" applyFont="1" applyFill="1" applyBorder="1" applyAlignment="1">
      <alignment horizontal="center" vertical="center" wrapText="1"/>
    </xf>
    <xf numFmtId="1" fontId="5" fillId="3" borderId="570" xfId="0" applyNumberFormat="1" applyFont="1" applyFill="1" applyBorder="1" applyAlignment="1">
      <alignment horizontal="center" vertical="center"/>
    </xf>
    <xf numFmtId="1" fontId="5" fillId="3" borderId="564" xfId="0" applyNumberFormat="1" applyFont="1" applyFill="1" applyBorder="1" applyAlignment="1">
      <alignment horizontal="center" vertical="center"/>
    </xf>
    <xf numFmtId="2" fontId="5" fillId="3" borderId="576" xfId="0" applyNumberFormat="1" applyFont="1" applyFill="1" applyBorder="1" applyAlignment="1">
      <alignment horizontal="center" vertical="center"/>
    </xf>
    <xf numFmtId="2" fontId="5" fillId="3" borderId="564" xfId="0" applyNumberFormat="1" applyFont="1" applyFill="1" applyBorder="1" applyAlignment="1">
      <alignment horizontal="center" vertical="center"/>
    </xf>
    <xf numFmtId="2" fontId="5" fillId="3" borderId="582" xfId="0" applyNumberFormat="1" applyFont="1" applyFill="1" applyBorder="1" applyAlignment="1">
      <alignment horizontal="center" vertical="center"/>
    </xf>
    <xf numFmtId="1" fontId="5" fillId="3" borderId="562" xfId="0" applyNumberFormat="1" applyFont="1" applyFill="1" applyBorder="1" applyAlignment="1">
      <alignment horizontal="center" vertical="center"/>
    </xf>
    <xf numFmtId="1" fontId="5" fillId="2" borderId="585" xfId="2" applyNumberFormat="1" applyFont="1" applyBorder="1" applyAlignment="1" applyProtection="1">
      <alignment horizontal="center" vertical="center"/>
      <protection locked="0"/>
    </xf>
    <xf numFmtId="2" fontId="5" fillId="2" borderId="585" xfId="2" applyNumberFormat="1" applyFont="1" applyBorder="1" applyAlignment="1" applyProtection="1">
      <alignment horizontal="center" vertical="center"/>
      <protection locked="0"/>
    </xf>
    <xf numFmtId="2" fontId="5" fillId="3" borderId="578" xfId="0" applyNumberFormat="1" applyFont="1" applyFill="1" applyBorder="1" applyAlignment="1">
      <alignment horizontal="center" vertical="center"/>
    </xf>
    <xf numFmtId="2" fontId="5" fillId="2" borderId="586" xfId="2" applyNumberFormat="1" applyFont="1" applyBorder="1" applyAlignment="1" applyProtection="1">
      <alignment horizontal="center" vertical="center"/>
      <protection locked="0"/>
    </xf>
    <xf numFmtId="2" fontId="5" fillId="2" borderId="587" xfId="2" applyNumberFormat="1" applyFont="1" applyBorder="1" applyAlignment="1" applyProtection="1">
      <alignment horizontal="center" vertical="center"/>
      <protection locked="0"/>
    </xf>
    <xf numFmtId="2" fontId="1" fillId="2" borderId="585" xfId="2" applyNumberFormat="1" applyFont="1" applyBorder="1" applyAlignment="1" applyProtection="1">
      <alignment horizontal="center" vertical="center"/>
      <protection locked="0"/>
    </xf>
    <xf numFmtId="2" fontId="5" fillId="3" borderId="526" xfId="0" applyNumberFormat="1" applyFont="1" applyFill="1" applyBorder="1" applyAlignment="1">
      <alignment horizontal="center" vertical="center"/>
    </xf>
    <xf numFmtId="2" fontId="5" fillId="3" borderId="588" xfId="0" applyNumberFormat="1" applyFont="1" applyFill="1" applyBorder="1" applyAlignment="1">
      <alignment horizontal="center" vertical="center"/>
    </xf>
    <xf numFmtId="1" fontId="5" fillId="0" borderId="474" xfId="1" applyNumberFormat="1" applyFont="1" applyBorder="1" applyProtection="1">
      <protection hidden="1"/>
    </xf>
    <xf numFmtId="1" fontId="6" fillId="0" borderId="433" xfId="1" applyNumberFormat="1" applyFont="1" applyBorder="1" applyAlignment="1">
      <alignment horizontal="center"/>
    </xf>
    <xf numFmtId="1" fontId="5" fillId="0" borderId="474" xfId="1" applyNumberFormat="1" applyFont="1" applyBorder="1" applyAlignment="1">
      <alignment horizontal="center" vertical="center" wrapText="1"/>
    </xf>
    <xf numFmtId="1" fontId="8" fillId="0" borderId="474" xfId="1" applyNumberFormat="1" applyFont="1" applyBorder="1"/>
    <xf numFmtId="1" fontId="5" fillId="7" borderId="429" xfId="1" applyNumberFormat="1" applyFont="1" applyFill="1" applyBorder="1" applyProtection="1">
      <protection locked="0"/>
    </xf>
    <xf numFmtId="1" fontId="5" fillId="7" borderId="465" xfId="1" applyNumberFormat="1" applyFont="1" applyFill="1" applyBorder="1" applyProtection="1">
      <protection locked="0"/>
    </xf>
    <xf numFmtId="1" fontId="5" fillId="7" borderId="588" xfId="1" applyNumberFormat="1" applyFont="1" applyFill="1" applyBorder="1" applyProtection="1">
      <protection locked="0"/>
    </xf>
    <xf numFmtId="1" fontId="6" fillId="0" borderId="474" xfId="1" applyNumberFormat="1" applyFont="1" applyBorder="1"/>
    <xf numFmtId="1" fontId="5" fillId="0" borderId="471" xfId="1" applyNumberFormat="1" applyFont="1" applyBorder="1"/>
    <xf numFmtId="1" fontId="6" fillId="0" borderId="467" xfId="1" applyNumberFormat="1" applyFont="1" applyBorder="1" applyProtection="1">
      <protection hidden="1"/>
    </xf>
    <xf numFmtId="1" fontId="5" fillId="0" borderId="589" xfId="0" applyNumberFormat="1" applyFont="1" applyBorder="1" applyAlignment="1">
      <alignment horizontal="center" vertical="center" wrapText="1"/>
    </xf>
    <xf numFmtId="1" fontId="5" fillId="0" borderId="590" xfId="0" applyNumberFormat="1" applyFont="1" applyBorder="1" applyAlignment="1">
      <alignment horizontal="center" vertical="center" wrapText="1"/>
    </xf>
    <xf numFmtId="0" fontId="5" fillId="0" borderId="500" xfId="0" applyFont="1" applyBorder="1" applyAlignment="1">
      <alignment vertical="center" wrapText="1"/>
    </xf>
    <xf numFmtId="1" fontId="5" fillId="0" borderId="500" xfId="0" applyNumberFormat="1" applyFont="1" applyBorder="1" applyAlignment="1">
      <alignment horizontal="right" vertical="center"/>
    </xf>
    <xf numFmtId="1" fontId="5" fillId="7" borderId="501" xfId="0" applyNumberFormat="1" applyFont="1" applyFill="1" applyBorder="1" applyProtection="1">
      <protection locked="0"/>
    </xf>
    <xf numFmtId="1" fontId="5" fillId="7" borderId="486" xfId="0" applyNumberFormat="1" applyFont="1" applyFill="1" applyBorder="1" applyProtection="1">
      <protection locked="0"/>
    </xf>
    <xf numFmtId="1" fontId="5" fillId="7" borderId="591" xfId="0" applyNumberFormat="1" applyFont="1" applyFill="1" applyBorder="1" applyProtection="1">
      <protection locked="0"/>
    </xf>
    <xf numFmtId="1" fontId="5" fillId="0" borderId="592" xfId="1" applyNumberFormat="1" applyFont="1" applyBorder="1" applyProtection="1">
      <protection hidden="1"/>
    </xf>
    <xf numFmtId="1" fontId="5" fillId="0" borderId="593" xfId="1" applyNumberFormat="1" applyFont="1" applyBorder="1" applyProtection="1">
      <protection hidden="1"/>
    </xf>
    <xf numFmtId="1" fontId="5" fillId="3" borderId="594" xfId="0" applyNumberFormat="1" applyFont="1" applyFill="1" applyBorder="1" applyAlignment="1">
      <alignment horizontal="center" vertical="center" wrapText="1"/>
    </xf>
    <xf numFmtId="1" fontId="5" fillId="0" borderId="501" xfId="0" applyNumberFormat="1" applyFont="1" applyBorder="1"/>
    <xf numFmtId="1" fontId="5" fillId="7" borderId="500" xfId="0" applyNumberFormat="1" applyFont="1" applyFill="1" applyBorder="1" applyProtection="1">
      <protection locked="0"/>
    </xf>
    <xf numFmtId="1" fontId="5" fillId="7" borderId="504" xfId="0" applyNumberFormat="1" applyFont="1" applyFill="1" applyBorder="1" applyProtection="1">
      <protection locked="0"/>
    </xf>
    <xf numFmtId="1" fontId="5" fillId="0" borderId="595" xfId="0" applyNumberFormat="1" applyFont="1" applyBorder="1"/>
    <xf numFmtId="1" fontId="5" fillId="0" borderId="590" xfId="0" applyNumberFormat="1" applyFont="1" applyBorder="1"/>
    <xf numFmtId="1" fontId="5" fillId="0" borderId="594" xfId="1" applyNumberFormat="1" applyFont="1" applyBorder="1" applyAlignment="1">
      <alignment horizontal="center" vertical="center" wrapText="1"/>
    </xf>
    <xf numFmtId="1" fontId="5" fillId="0" borderId="589" xfId="1" applyNumberFormat="1" applyFont="1" applyBorder="1" applyAlignment="1">
      <alignment horizontal="center" vertical="center"/>
    </xf>
    <xf numFmtId="1" fontId="5" fillId="0" borderId="597" xfId="3" applyNumberFormat="1" applyFont="1" applyBorder="1" applyAlignment="1">
      <alignment horizontal="center" vertical="center" wrapText="1"/>
    </xf>
    <xf numFmtId="1" fontId="5" fillId="0" borderId="597" xfId="3" applyNumberFormat="1" applyFont="1" applyBorder="1" applyAlignment="1">
      <alignment horizontal="center" vertical="center"/>
    </xf>
    <xf numFmtId="1" fontId="5" fillId="0" borderId="590" xfId="3" applyNumberFormat="1" applyFont="1" applyBorder="1" applyAlignment="1">
      <alignment horizontal="center" vertical="center"/>
    </xf>
    <xf numFmtId="1" fontId="5" fillId="0" borderId="594" xfId="1" applyNumberFormat="1" applyFont="1" applyBorder="1" applyAlignment="1">
      <alignment horizontal="right"/>
    </xf>
    <xf numFmtId="1" fontId="5" fillId="7" borderId="589" xfId="1" applyNumberFormat="1" applyFont="1" applyFill="1" applyBorder="1" applyAlignment="1" applyProtection="1">
      <alignment horizontal="right"/>
      <protection locked="0"/>
    </xf>
    <xf numFmtId="1" fontId="5" fillId="7" borderId="597" xfId="1" applyNumberFormat="1" applyFont="1" applyFill="1" applyBorder="1" applyAlignment="1" applyProtection="1">
      <alignment horizontal="right"/>
      <protection locked="0"/>
    </xf>
    <xf numFmtId="1" fontId="5" fillId="7" borderId="590" xfId="1" applyNumberFormat="1" applyFont="1" applyFill="1" applyBorder="1" applyAlignment="1" applyProtection="1">
      <alignment horizontal="right"/>
      <protection locked="0"/>
    </xf>
    <xf numFmtId="1" fontId="5" fillId="0" borderId="499" xfId="1" applyNumberFormat="1" applyFont="1" applyBorder="1" applyAlignment="1">
      <alignment wrapText="1"/>
    </xf>
    <xf numFmtId="1" fontId="5" fillId="0" borderId="500" xfId="1" applyNumberFormat="1" applyFont="1" applyBorder="1" applyAlignment="1">
      <alignment horizontal="right"/>
    </xf>
    <xf numFmtId="1" fontId="5" fillId="7" borderId="598" xfId="1" applyNumberFormat="1" applyFont="1" applyFill="1" applyBorder="1" applyAlignment="1" applyProtection="1">
      <alignment horizontal="right"/>
      <protection locked="0"/>
    </xf>
    <xf numFmtId="1" fontId="5" fillId="7" borderId="501" xfId="1" applyNumberFormat="1" applyFont="1" applyFill="1" applyBorder="1" applyAlignment="1" applyProtection="1">
      <alignment horizontal="right"/>
      <protection locked="0"/>
    </xf>
    <xf numFmtId="1" fontId="5" fillId="7" borderId="504" xfId="1" applyNumberFormat="1" applyFont="1" applyFill="1" applyBorder="1" applyAlignment="1" applyProtection="1">
      <alignment horizontal="right"/>
      <protection locked="0"/>
    </xf>
    <xf numFmtId="1" fontId="6" fillId="0" borderId="563" xfId="1" applyNumberFormat="1" applyFont="1" applyBorder="1" applyProtection="1">
      <protection hidden="1"/>
    </xf>
    <xf numFmtId="1" fontId="5" fillId="0" borderId="589" xfId="1" applyNumberFormat="1" applyFont="1" applyBorder="1" applyAlignment="1">
      <alignment horizontal="center" vertical="center" wrapText="1"/>
    </xf>
    <xf numFmtId="1" fontId="5" fillId="0" borderId="590" xfId="1" applyNumberFormat="1" applyFont="1" applyBorder="1" applyAlignment="1">
      <alignment horizontal="center" vertical="center" wrapText="1"/>
    </xf>
    <xf numFmtId="1" fontId="5" fillId="0" borderId="500" xfId="1" applyNumberFormat="1" applyFont="1" applyBorder="1" applyAlignment="1">
      <alignment wrapText="1"/>
    </xf>
    <xf numFmtId="1" fontId="5" fillId="7" borderId="561" xfId="1" applyNumberFormat="1" applyFont="1" applyFill="1" applyBorder="1" applyProtection="1">
      <protection locked="0"/>
    </xf>
    <xf numFmtId="1" fontId="5" fillId="0" borderId="594" xfId="1" applyNumberFormat="1" applyFont="1" applyBorder="1" applyAlignment="1">
      <alignment wrapText="1"/>
    </xf>
    <xf numFmtId="1" fontId="1" fillId="0" borderId="589" xfId="1" applyNumberFormat="1" applyFont="1" applyBorder="1" applyAlignment="1">
      <alignment horizontal="right"/>
    </xf>
    <xf numFmtId="1" fontId="1" fillId="0" borderId="590" xfId="1" applyNumberFormat="1" applyFont="1" applyBorder="1" applyAlignment="1">
      <alignment horizontal="right"/>
    </xf>
    <xf numFmtId="1" fontId="1" fillId="0" borderId="589" xfId="1" applyNumberFormat="1" applyFont="1" applyBorder="1"/>
    <xf numFmtId="1" fontId="1" fillId="0" borderId="590" xfId="1" applyNumberFormat="1" applyFont="1" applyBorder="1"/>
    <xf numFmtId="1" fontId="5" fillId="0" borderId="563" xfId="1" applyNumberFormat="1" applyFont="1" applyBorder="1"/>
    <xf numFmtId="1" fontId="5" fillId="0" borderId="599" xfId="1" applyNumberFormat="1" applyFont="1" applyBorder="1" applyAlignment="1">
      <alignment horizontal="center" vertical="center" wrapText="1"/>
    </xf>
    <xf numFmtId="1" fontId="5" fillId="0" borderId="600" xfId="1" applyNumberFormat="1" applyFont="1" applyBorder="1" applyAlignment="1">
      <alignment horizontal="center" vertical="center" wrapText="1"/>
    </xf>
    <xf numFmtId="1" fontId="5" fillId="0" borderId="601" xfId="1" applyNumberFormat="1" applyFont="1" applyBorder="1" applyAlignment="1">
      <alignment horizontal="center" vertical="center" wrapText="1"/>
    </xf>
    <xf numFmtId="1" fontId="5" fillId="7" borderId="602" xfId="1" applyNumberFormat="1" applyFont="1" applyFill="1" applyBorder="1" applyProtection="1">
      <protection locked="0"/>
    </xf>
    <xf numFmtId="1" fontId="5" fillId="7" borderId="603" xfId="1" applyNumberFormat="1" applyFont="1" applyFill="1" applyBorder="1" applyProtection="1">
      <protection locked="0"/>
    </xf>
    <xf numFmtId="1" fontId="5" fillId="7" borderId="604" xfId="1" applyNumberFormat="1" applyFont="1" applyFill="1" applyBorder="1" applyProtection="1">
      <protection locked="0"/>
    </xf>
    <xf numFmtId="1" fontId="5" fillId="0" borderId="594" xfId="1" applyNumberFormat="1" applyFont="1" applyBorder="1"/>
    <xf numFmtId="1" fontId="1" fillId="0" borderId="599" xfId="1" applyNumberFormat="1" applyFont="1" applyBorder="1"/>
    <xf numFmtId="1" fontId="1" fillId="0" borderId="600" xfId="1" applyNumberFormat="1" applyFont="1" applyBorder="1"/>
    <xf numFmtId="1" fontId="1" fillId="0" borderId="601" xfId="1" applyNumberFormat="1" applyFont="1" applyBorder="1"/>
    <xf numFmtId="1" fontId="5" fillId="3" borderId="589" xfId="0" applyNumberFormat="1" applyFont="1" applyFill="1" applyBorder="1" applyAlignment="1">
      <alignment horizontal="center" vertical="center" wrapText="1"/>
    </xf>
    <xf numFmtId="1" fontId="5" fillId="3" borderId="597" xfId="0" applyNumberFormat="1" applyFont="1" applyFill="1" applyBorder="1" applyAlignment="1">
      <alignment horizontal="center" vertical="center" wrapText="1"/>
    </xf>
    <xf numFmtId="1" fontId="5" fillId="3" borderId="590" xfId="0" applyNumberFormat="1" applyFont="1" applyFill="1" applyBorder="1" applyAlignment="1">
      <alignment horizontal="center" vertical="center" wrapText="1"/>
    </xf>
    <xf numFmtId="1" fontId="5" fillId="3" borderId="601" xfId="0" applyNumberFormat="1" applyFont="1" applyFill="1" applyBorder="1" applyAlignment="1">
      <alignment horizontal="center" vertical="center" wrapText="1"/>
    </xf>
    <xf numFmtId="1" fontId="5" fillId="3" borderId="594" xfId="0" applyNumberFormat="1" applyFont="1" applyFill="1" applyBorder="1" applyAlignment="1">
      <alignment horizontal="center" vertical="center"/>
    </xf>
    <xf numFmtId="1" fontId="5" fillId="3" borderId="589" xfId="0" applyNumberFormat="1" applyFont="1" applyFill="1" applyBorder="1" applyAlignment="1">
      <alignment horizontal="center" vertical="center"/>
    </xf>
    <xf numFmtId="2" fontId="5" fillId="3" borderId="600" xfId="0" applyNumberFormat="1" applyFont="1" applyFill="1" applyBorder="1" applyAlignment="1">
      <alignment horizontal="center" vertical="center"/>
    </xf>
    <xf numFmtId="2" fontId="5" fillId="3" borderId="597" xfId="0" applyNumberFormat="1" applyFont="1" applyFill="1" applyBorder="1" applyAlignment="1">
      <alignment horizontal="center" vertical="center"/>
    </xf>
    <xf numFmtId="2" fontId="5" fillId="3" borderId="590" xfId="0" applyNumberFormat="1" applyFont="1" applyFill="1" applyBorder="1" applyAlignment="1">
      <alignment horizontal="center" vertical="center"/>
    </xf>
    <xf numFmtId="2" fontId="5" fillId="3" borderId="589" xfId="0" applyNumberFormat="1" applyFont="1" applyFill="1" applyBorder="1" applyAlignment="1">
      <alignment horizontal="center" vertical="center"/>
    </xf>
    <xf numFmtId="2" fontId="5" fillId="3" borderId="601" xfId="0" applyNumberFormat="1" applyFont="1" applyFill="1" applyBorder="1" applyAlignment="1">
      <alignment horizontal="center" vertical="center"/>
    </xf>
    <xf numFmtId="1" fontId="5" fillId="3" borderId="605" xfId="0" applyNumberFormat="1" applyFont="1" applyFill="1" applyBorder="1" applyAlignment="1">
      <alignment horizontal="center" vertical="center"/>
    </xf>
    <xf numFmtId="2" fontId="5" fillId="3" borderId="606" xfId="0" applyNumberFormat="1" applyFont="1" applyFill="1" applyBorder="1" applyAlignment="1">
      <alignment horizontal="center" vertical="center"/>
    </xf>
    <xf numFmtId="2" fontId="5" fillId="3" borderId="501" xfId="0" applyNumberFormat="1" applyFont="1" applyFill="1" applyBorder="1" applyAlignment="1">
      <alignment horizontal="center" vertical="center"/>
    </xf>
    <xf numFmtId="2" fontId="5" fillId="2" borderId="607" xfId="2" applyNumberFormat="1" applyFont="1" applyBorder="1" applyAlignment="1" applyProtection="1">
      <alignment horizontal="center" vertical="center"/>
      <protection locked="0"/>
    </xf>
    <xf numFmtId="2" fontId="5" fillId="2" borderId="608" xfId="2" applyNumberFormat="1" applyFont="1" applyBorder="1" applyAlignment="1" applyProtection="1">
      <alignment horizontal="center" vertical="center"/>
      <protection locked="0"/>
    </xf>
    <xf numFmtId="2" fontId="5" fillId="2" borderId="609" xfId="2" applyNumberFormat="1" applyFont="1" applyBorder="1" applyAlignment="1" applyProtection="1">
      <alignment horizontal="center" vertical="center"/>
      <protection locked="0"/>
    </xf>
    <xf numFmtId="1" fontId="5" fillId="2" borderId="610" xfId="2" applyNumberFormat="1" applyFont="1" applyBorder="1" applyAlignment="1" applyProtection="1">
      <alignment horizontal="center" vertical="center"/>
      <protection locked="0"/>
    </xf>
    <xf numFmtId="2" fontId="5" fillId="2" borderId="611" xfId="2" applyNumberFormat="1" applyFont="1" applyBorder="1" applyAlignment="1" applyProtection="1">
      <alignment horizontal="center" vertical="center"/>
      <protection locked="0"/>
    </xf>
    <xf numFmtId="2" fontId="5" fillId="2" borderId="612" xfId="2" applyNumberFormat="1" applyFont="1" applyBorder="1" applyAlignment="1" applyProtection="1">
      <alignment horizontal="center" vertical="center"/>
      <protection locked="0"/>
    </xf>
    <xf numFmtId="2" fontId="5" fillId="2" borderId="613" xfId="2" applyNumberFormat="1" applyFont="1" applyBorder="1" applyAlignment="1" applyProtection="1">
      <alignment horizontal="center" vertical="center"/>
      <protection locked="0"/>
    </xf>
    <xf numFmtId="2" fontId="5" fillId="2" borderId="614" xfId="2" applyNumberFormat="1" applyFont="1" applyBorder="1" applyAlignment="1" applyProtection="1">
      <alignment horizontal="center" vertical="center"/>
      <protection locked="0"/>
    </xf>
    <xf numFmtId="2" fontId="1" fillId="2" borderId="611" xfId="2" applyNumberFormat="1" applyFont="1" applyBorder="1" applyAlignment="1" applyProtection="1">
      <alignment horizontal="center" vertical="center"/>
      <protection locked="0"/>
    </xf>
    <xf numFmtId="1" fontId="6" fillId="0" borderId="615" xfId="1" applyNumberFormat="1" applyFont="1" applyBorder="1" applyAlignment="1">
      <alignment horizontal="center"/>
    </xf>
    <xf numFmtId="1" fontId="6" fillId="0" borderId="616" xfId="1" applyNumberFormat="1" applyFont="1" applyBorder="1" applyAlignment="1">
      <alignment horizontal="center"/>
    </xf>
    <xf numFmtId="1" fontId="5" fillId="0" borderId="617" xfId="1" applyNumberFormat="1" applyFont="1" applyBorder="1" applyProtection="1">
      <protection hidden="1"/>
    </xf>
    <xf numFmtId="1" fontId="5" fillId="7" borderId="463" xfId="1" applyNumberFormat="1" applyFont="1" applyFill="1" applyBorder="1" applyProtection="1">
      <protection locked="0"/>
    </xf>
    <xf numFmtId="1" fontId="5" fillId="7" borderId="461" xfId="1" applyNumberFormat="1" applyFont="1" applyFill="1" applyBorder="1" applyProtection="1">
      <protection locked="0"/>
    </xf>
    <xf numFmtId="1" fontId="5" fillId="0" borderId="618" xfId="1" applyNumberFormat="1" applyFont="1" applyBorder="1"/>
    <xf numFmtId="1" fontId="5" fillId="7" borderId="619" xfId="1" applyNumberFormat="1" applyFont="1" applyFill="1" applyBorder="1" applyAlignment="1" applyProtection="1">
      <alignment horizontal="center"/>
      <protection locked="0"/>
    </xf>
    <xf numFmtId="1" fontId="5" fillId="7" borderId="620" xfId="1" applyNumberFormat="1" applyFont="1" applyFill="1" applyBorder="1" applyAlignment="1" applyProtection="1">
      <alignment horizontal="center"/>
      <protection locked="0"/>
    </xf>
    <xf numFmtId="1" fontId="5" fillId="7" borderId="621" xfId="1" applyNumberFormat="1" applyFont="1" applyFill="1" applyBorder="1" applyAlignment="1" applyProtection="1">
      <alignment horizontal="center"/>
      <protection locked="0"/>
    </xf>
    <xf numFmtId="1" fontId="5" fillId="0" borderId="615" xfId="1" applyNumberFormat="1" applyFont="1" applyBorder="1" applyProtection="1">
      <protection hidden="1"/>
    </xf>
    <xf numFmtId="1" fontId="6" fillId="0" borderId="615" xfId="1" applyNumberFormat="1" applyFont="1" applyBorder="1" applyProtection="1">
      <protection hidden="1"/>
    </xf>
    <xf numFmtId="1" fontId="5" fillId="0" borderId="622" xfId="1" applyNumberFormat="1" applyFont="1" applyBorder="1"/>
    <xf numFmtId="1" fontId="5" fillId="0" borderId="605" xfId="1" applyNumberFormat="1" applyFont="1" applyBorder="1" applyAlignment="1">
      <alignment horizontal="right"/>
    </xf>
    <xf numFmtId="1" fontId="5" fillId="7" borderId="605" xfId="1" applyNumberFormat="1" applyFont="1" applyFill="1" applyBorder="1" applyProtection="1">
      <protection locked="0"/>
    </xf>
    <xf numFmtId="1" fontId="5" fillId="0" borderId="594" xfId="0" applyNumberFormat="1" applyFont="1" applyBorder="1" applyAlignment="1">
      <alignment horizontal="center" vertical="center" wrapText="1"/>
    </xf>
    <xf numFmtId="1" fontId="5" fillId="7" borderId="623" xfId="0" applyNumberFormat="1" applyFont="1" applyFill="1" applyBorder="1" applyProtection="1">
      <protection locked="0"/>
    </xf>
    <xf numFmtId="1" fontId="5" fillId="7" borderId="624" xfId="0" applyNumberFormat="1" applyFont="1" applyFill="1" applyBorder="1" applyProtection="1">
      <protection locked="0"/>
    </xf>
    <xf numFmtId="1" fontId="5" fillId="0" borderId="625" xfId="1" applyNumberFormat="1" applyFont="1" applyBorder="1" applyProtection="1">
      <protection hidden="1"/>
    </xf>
    <xf numFmtId="1" fontId="5" fillId="0" borderId="626" xfId="1" applyNumberFormat="1" applyFont="1" applyBorder="1" applyProtection="1">
      <protection hidden="1"/>
    </xf>
    <xf numFmtId="1" fontId="5" fillId="7" borderId="627" xfId="1" applyNumberFormat="1" applyFont="1" applyFill="1" applyBorder="1" applyAlignment="1" applyProtection="1">
      <alignment horizontal="right"/>
      <protection locked="0"/>
    </xf>
    <xf numFmtId="1" fontId="5" fillId="7" borderId="628" xfId="1" applyNumberFormat="1" applyFont="1" applyFill="1" applyBorder="1" applyAlignment="1" applyProtection="1">
      <alignment horizontal="right"/>
      <protection locked="0"/>
    </xf>
    <xf numFmtId="1" fontId="5" fillId="7" borderId="620" xfId="1" applyNumberFormat="1" applyFont="1" applyFill="1" applyBorder="1" applyAlignment="1" applyProtection="1">
      <alignment horizontal="right"/>
      <protection locked="0"/>
    </xf>
    <xf numFmtId="1" fontId="5" fillId="7" borderId="606" xfId="1" applyNumberFormat="1" applyFont="1" applyFill="1" applyBorder="1" applyAlignment="1" applyProtection="1">
      <alignment horizontal="right"/>
      <protection locked="0"/>
    </xf>
    <xf numFmtId="1" fontId="5" fillId="7" borderId="629" xfId="1" applyNumberFormat="1" applyFont="1" applyFill="1" applyBorder="1" applyAlignment="1" applyProtection="1">
      <alignment horizontal="right"/>
      <protection locked="0"/>
    </xf>
    <xf numFmtId="1" fontId="5" fillId="7" borderId="606" xfId="1" applyNumberFormat="1" applyFont="1" applyFill="1" applyBorder="1" applyProtection="1">
      <protection locked="0"/>
    </xf>
    <xf numFmtId="1" fontId="5" fillId="7" borderId="629" xfId="1" applyNumberFormat="1" applyFont="1" applyFill="1" applyBorder="1" applyProtection="1">
      <protection locked="0"/>
    </xf>
    <xf numFmtId="1" fontId="5" fillId="0" borderId="615" xfId="1" applyNumberFormat="1" applyFont="1" applyBorder="1"/>
    <xf numFmtId="1" fontId="5" fillId="7" borderId="630" xfId="1" applyNumberFormat="1" applyFont="1" applyFill="1" applyBorder="1" applyProtection="1">
      <protection locked="0"/>
    </xf>
    <xf numFmtId="1" fontId="5" fillId="3" borderId="621" xfId="0" applyNumberFormat="1" applyFont="1" applyFill="1" applyBorder="1" applyAlignment="1">
      <alignment horizontal="center" vertical="center"/>
    </xf>
    <xf numFmtId="1" fontId="5" fillId="2" borderId="632" xfId="2" applyNumberFormat="1" applyFont="1" applyBorder="1" applyAlignment="1" applyProtection="1">
      <alignment horizontal="center" vertical="center"/>
      <protection locked="0"/>
    </xf>
    <xf numFmtId="2" fontId="5" fillId="2" borderId="632" xfId="2" applyNumberFormat="1" applyFont="1" applyBorder="1" applyAlignment="1" applyProtection="1">
      <alignment horizontal="center" vertical="center"/>
      <protection locked="0"/>
    </xf>
    <xf numFmtId="2" fontId="5" fillId="3" borderId="627" xfId="0" applyNumberFormat="1" applyFont="1" applyFill="1" applyBorder="1" applyAlignment="1">
      <alignment horizontal="center" vertical="center"/>
    </xf>
    <xf numFmtId="2" fontId="5" fillId="2" borderId="633" xfId="2" applyNumberFormat="1" applyFont="1" applyBorder="1" applyAlignment="1" applyProtection="1">
      <alignment horizontal="center" vertical="center"/>
      <protection locked="0"/>
    </xf>
    <xf numFmtId="2" fontId="5" fillId="2" borderId="634" xfId="2" applyNumberFormat="1" applyFont="1" applyBorder="1" applyAlignment="1" applyProtection="1">
      <alignment horizontal="center" vertical="center"/>
      <protection locked="0"/>
    </xf>
    <xf numFmtId="2" fontId="1" fillId="2" borderId="632" xfId="2" applyNumberFormat="1" applyFont="1" applyBorder="1" applyAlignment="1" applyProtection="1">
      <alignment horizontal="center" vertical="center"/>
      <protection locked="0"/>
    </xf>
    <xf numFmtId="2" fontId="5" fillId="3" borderId="635" xfId="0" applyNumberFormat="1" applyFont="1" applyFill="1" applyBorder="1" applyAlignment="1">
      <alignment horizontal="center" vertical="center"/>
    </xf>
    <xf numFmtId="1" fontId="5" fillId="7" borderId="635" xfId="1" applyNumberFormat="1" applyFont="1" applyFill="1" applyBorder="1" applyProtection="1">
      <protection locked="0"/>
    </xf>
    <xf numFmtId="1" fontId="5" fillId="0" borderId="636" xfId="1" applyNumberFormat="1" applyFont="1" applyBorder="1" applyProtection="1">
      <protection hidden="1"/>
    </xf>
    <xf numFmtId="1" fontId="5" fillId="7" borderId="637" xfId="0" applyNumberFormat="1" applyFont="1" applyFill="1" applyBorder="1" applyProtection="1">
      <protection locked="0"/>
    </xf>
    <xf numFmtId="1" fontId="5" fillId="7" borderId="638" xfId="0" applyNumberFormat="1" applyFont="1" applyFill="1" applyBorder="1" applyProtection="1">
      <protection locked="0"/>
    </xf>
    <xf numFmtId="1" fontId="5" fillId="7" borderId="639" xfId="0" applyNumberFormat="1" applyFont="1" applyFill="1" applyBorder="1" applyProtection="1">
      <protection locked="0"/>
    </xf>
    <xf numFmtId="1" fontId="5" fillId="7" borderId="640" xfId="0" applyNumberFormat="1" applyFont="1" applyFill="1" applyBorder="1" applyProtection="1">
      <protection locked="0"/>
    </xf>
    <xf numFmtId="1" fontId="5" fillId="0" borderId="641" xfId="1" applyNumberFormat="1" applyFont="1" applyBorder="1" applyProtection="1">
      <protection hidden="1"/>
    </xf>
    <xf numFmtId="1" fontId="5" fillId="0" borderId="642" xfId="1" applyNumberFormat="1" applyFont="1" applyBorder="1" applyProtection="1">
      <protection hidden="1"/>
    </xf>
    <xf numFmtId="1" fontId="5" fillId="0" borderId="637" xfId="0" applyNumberFormat="1" applyFont="1" applyBorder="1"/>
    <xf numFmtId="1" fontId="5" fillId="7" borderId="643" xfId="0" applyNumberFormat="1" applyFont="1" applyFill="1" applyBorder="1" applyProtection="1">
      <protection locked="0"/>
    </xf>
    <xf numFmtId="1" fontId="5" fillId="7" borderId="644" xfId="0" applyNumberFormat="1" applyFont="1" applyFill="1" applyBorder="1" applyProtection="1">
      <protection locked="0"/>
    </xf>
    <xf numFmtId="1" fontId="5" fillId="7" borderId="645" xfId="0" applyNumberFormat="1" applyFont="1" applyFill="1" applyBorder="1" applyProtection="1">
      <protection locked="0"/>
    </xf>
    <xf numFmtId="1" fontId="5" fillId="7" borderId="646" xfId="0" applyNumberFormat="1" applyFont="1" applyFill="1" applyBorder="1" applyProtection="1">
      <protection locked="0"/>
    </xf>
    <xf numFmtId="1" fontId="5" fillId="7" borderId="647" xfId="0" applyNumberFormat="1" applyFont="1" applyFill="1" applyBorder="1" applyProtection="1">
      <protection locked="0"/>
    </xf>
    <xf numFmtId="1" fontId="5" fillId="0" borderId="648" xfId="0" applyNumberFormat="1" applyFont="1" applyBorder="1"/>
    <xf numFmtId="1" fontId="5" fillId="7" borderId="649" xfId="0" applyNumberFormat="1" applyFont="1" applyFill="1" applyBorder="1" applyProtection="1">
      <protection locked="0"/>
    </xf>
    <xf numFmtId="1" fontId="5" fillId="7" borderId="648" xfId="0" applyNumberFormat="1" applyFont="1" applyFill="1" applyBorder="1" applyProtection="1">
      <protection locked="0"/>
    </xf>
    <xf numFmtId="1" fontId="5" fillId="7" borderId="650" xfId="0" applyNumberFormat="1" applyFont="1" applyFill="1" applyBorder="1" applyProtection="1">
      <protection locked="0"/>
    </xf>
    <xf numFmtId="1" fontId="5" fillId="7" borderId="651" xfId="0" applyNumberFormat="1" applyFont="1" applyFill="1" applyBorder="1" applyProtection="1">
      <protection locked="0"/>
    </xf>
    <xf numFmtId="1" fontId="5" fillId="0" borderId="652" xfId="1" applyNumberFormat="1" applyFont="1" applyBorder="1" applyProtection="1">
      <protection hidden="1"/>
    </xf>
    <xf numFmtId="1" fontId="5" fillId="0" borderId="653" xfId="1" applyNumberFormat="1" applyFont="1" applyBorder="1" applyProtection="1">
      <protection hidden="1"/>
    </xf>
    <xf numFmtId="1" fontId="5" fillId="0" borderId="654" xfId="0" applyNumberFormat="1" applyFont="1" applyBorder="1"/>
    <xf numFmtId="1" fontId="5" fillId="7" borderId="654" xfId="0" applyNumberFormat="1" applyFont="1" applyFill="1" applyBorder="1" applyProtection="1">
      <protection locked="0"/>
    </xf>
    <xf numFmtId="1" fontId="5" fillId="7" borderId="655" xfId="0" applyNumberFormat="1" applyFont="1" applyFill="1" applyBorder="1" applyProtection="1">
      <protection locked="0"/>
    </xf>
    <xf numFmtId="1" fontId="5" fillId="0" borderId="656" xfId="1" applyNumberFormat="1" applyFont="1" applyBorder="1" applyProtection="1">
      <protection hidden="1"/>
    </xf>
    <xf numFmtId="1" fontId="5" fillId="0" borderId="657" xfId="1" applyNumberFormat="1" applyFont="1" applyBorder="1" applyProtection="1">
      <protection hidden="1"/>
    </xf>
    <xf numFmtId="1" fontId="5" fillId="0" borderId="580" xfId="0" applyNumberFormat="1" applyFont="1" applyBorder="1"/>
    <xf numFmtId="1" fontId="5" fillId="7" borderId="580" xfId="0" applyNumberFormat="1" applyFont="1" applyFill="1" applyBorder="1" applyProtection="1">
      <protection locked="0"/>
    </xf>
    <xf numFmtId="1" fontId="5" fillId="7" borderId="658" xfId="0" applyNumberFormat="1" applyFont="1" applyFill="1" applyBorder="1" applyProtection="1">
      <protection locked="0"/>
    </xf>
    <xf numFmtId="1" fontId="5" fillId="0" borderId="659" xfId="0" applyNumberFormat="1" applyFont="1" applyBorder="1"/>
    <xf numFmtId="1" fontId="5" fillId="0" borderId="635" xfId="0" applyNumberFormat="1" applyFont="1" applyBorder="1"/>
    <xf numFmtId="1" fontId="5" fillId="0" borderId="660" xfId="0" applyNumberFormat="1" applyFont="1" applyBorder="1"/>
    <xf numFmtId="1" fontId="5" fillId="0" borderId="662" xfId="1" applyNumberFormat="1" applyFont="1" applyBorder="1" applyAlignment="1">
      <alignment horizontal="center" vertical="center" wrapText="1"/>
    </xf>
    <xf numFmtId="1" fontId="5" fillId="0" borderId="663" xfId="1" applyNumberFormat="1" applyFont="1" applyBorder="1" applyAlignment="1">
      <alignment horizontal="center" vertical="center"/>
    </xf>
    <xf numFmtId="1" fontId="5" fillId="0" borderId="664" xfId="3" applyNumberFormat="1" applyFont="1" applyBorder="1" applyAlignment="1">
      <alignment horizontal="center" vertical="center" wrapText="1"/>
    </xf>
    <xf numFmtId="1" fontId="5" fillId="0" borderId="664" xfId="3" applyNumberFormat="1" applyFont="1" applyBorder="1" applyAlignment="1">
      <alignment horizontal="center" vertical="center"/>
    </xf>
    <xf numFmtId="1" fontId="5" fillId="0" borderId="662" xfId="1" applyNumberFormat="1" applyFont="1" applyBorder="1" applyAlignment="1">
      <alignment horizontal="right"/>
    </xf>
    <xf numFmtId="1" fontId="5" fillId="7" borderId="663" xfId="1" applyNumberFormat="1" applyFont="1" applyFill="1" applyBorder="1" applyAlignment="1" applyProtection="1">
      <alignment horizontal="right"/>
      <protection locked="0"/>
    </xf>
    <xf numFmtId="1" fontId="5" fillId="7" borderId="664" xfId="1" applyNumberFormat="1" applyFont="1" applyFill="1" applyBorder="1" applyAlignment="1" applyProtection="1">
      <alignment horizontal="right"/>
      <protection locked="0"/>
    </xf>
    <xf numFmtId="1" fontId="5" fillId="0" borderId="665" xfId="1" applyNumberFormat="1" applyFont="1" applyBorder="1" applyAlignment="1">
      <alignment wrapText="1"/>
    </xf>
    <xf numFmtId="1" fontId="5" fillId="0" borderId="643" xfId="1" applyNumberFormat="1" applyFont="1" applyBorder="1" applyAlignment="1">
      <alignment horizontal="right"/>
    </xf>
    <xf numFmtId="1" fontId="5" fillId="7" borderId="637" xfId="1" applyNumberFormat="1" applyFont="1" applyFill="1" applyBorder="1" applyAlignment="1" applyProtection="1">
      <alignment horizontal="right"/>
      <protection locked="0"/>
    </xf>
    <xf numFmtId="1" fontId="5" fillId="7" borderId="644" xfId="1" applyNumberFormat="1" applyFont="1" applyFill="1" applyBorder="1" applyAlignment="1" applyProtection="1">
      <alignment horizontal="right"/>
      <protection locked="0"/>
    </xf>
    <xf numFmtId="1" fontId="5" fillId="7" borderId="645" xfId="1" applyNumberFormat="1" applyFont="1" applyFill="1" applyBorder="1" applyAlignment="1" applyProtection="1">
      <alignment horizontal="right"/>
      <protection locked="0"/>
    </xf>
    <xf numFmtId="1" fontId="5" fillId="7" borderId="658" xfId="1" applyNumberFormat="1" applyFont="1" applyFill="1" applyBorder="1" applyAlignment="1" applyProtection="1">
      <alignment horizontal="right"/>
      <protection locked="0"/>
    </xf>
    <xf numFmtId="1" fontId="5" fillId="0" borderId="663" xfId="1" applyNumberFormat="1" applyFont="1" applyBorder="1" applyAlignment="1">
      <alignment horizontal="center" vertical="center" wrapText="1"/>
    </xf>
    <xf numFmtId="1" fontId="5" fillId="0" borderId="643" xfId="1" applyNumberFormat="1" applyFont="1" applyBorder="1" applyAlignment="1">
      <alignment wrapText="1"/>
    </xf>
    <xf numFmtId="1" fontId="5" fillId="0" borderId="662" xfId="1" applyNumberFormat="1" applyFont="1" applyBorder="1" applyAlignment="1">
      <alignment wrapText="1"/>
    </xf>
    <xf numFmtId="1" fontId="1" fillId="0" borderId="663" xfId="1" applyNumberFormat="1" applyFont="1" applyBorder="1" applyAlignment="1">
      <alignment horizontal="right"/>
    </xf>
    <xf numFmtId="1" fontId="1" fillId="0" borderId="663" xfId="1" applyNumberFormat="1" applyFont="1" applyBorder="1"/>
    <xf numFmtId="1" fontId="5" fillId="3" borderId="662" xfId="0" applyNumberFormat="1" applyFont="1" applyFill="1" applyBorder="1" applyAlignment="1">
      <alignment horizontal="center" vertical="center" wrapText="1"/>
    </xf>
    <xf numFmtId="1" fontId="5" fillId="0" borderId="666" xfId="1" applyNumberFormat="1" applyFont="1" applyBorder="1" applyAlignment="1">
      <alignment horizontal="center" vertical="center" wrapText="1"/>
    </xf>
    <xf numFmtId="1" fontId="5" fillId="0" borderId="643" xfId="1" applyNumberFormat="1" applyFont="1" applyBorder="1"/>
    <xf numFmtId="1" fontId="5" fillId="0" borderId="646" xfId="1" applyNumberFormat="1" applyFont="1" applyBorder="1" applyAlignment="1">
      <alignment wrapText="1"/>
    </xf>
    <xf numFmtId="1" fontId="5" fillId="0" borderId="646" xfId="1" applyNumberFormat="1" applyFont="1" applyBorder="1"/>
    <xf numFmtId="1" fontId="5" fillId="7" borderId="667" xfId="1" applyNumberFormat="1" applyFont="1" applyFill="1" applyBorder="1" applyProtection="1">
      <protection locked="0"/>
    </xf>
    <xf numFmtId="1" fontId="5" fillId="7" borderId="668" xfId="1" applyNumberFormat="1" applyFont="1" applyFill="1" applyBorder="1" applyProtection="1">
      <protection locked="0"/>
    </xf>
    <xf numFmtId="1" fontId="5" fillId="0" borderId="662" xfId="1" applyNumberFormat="1" applyFont="1" applyBorder="1"/>
    <xf numFmtId="1" fontId="1" fillId="0" borderId="666" xfId="1" applyNumberFormat="1" applyFont="1" applyBorder="1"/>
    <xf numFmtId="1" fontId="5" fillId="0" borderId="46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left" wrapText="1"/>
    </xf>
    <xf numFmtId="1" fontId="5" fillId="0" borderId="37" xfId="1" applyNumberFormat="1" applyFont="1" applyBorder="1" applyAlignment="1">
      <alignment horizontal="center" vertical="center" wrapText="1"/>
    </xf>
    <xf numFmtId="1" fontId="5" fillId="0" borderId="63" xfId="1" applyNumberFormat="1" applyFont="1" applyBorder="1" applyAlignment="1">
      <alignment horizontal="center" vertical="center" wrapText="1"/>
    </xf>
    <xf numFmtId="1" fontId="6" fillId="0" borderId="81" xfId="0" applyNumberFormat="1" applyFont="1" applyBorder="1"/>
    <xf numFmtId="1" fontId="6" fillId="0" borderId="12" xfId="0" applyNumberFormat="1" applyFont="1" applyBorder="1"/>
    <xf numFmtId="1" fontId="6" fillId="0" borderId="82" xfId="0" applyNumberFormat="1" applyFont="1" applyBorder="1"/>
    <xf numFmtId="1" fontId="5" fillId="0" borderId="46" xfId="1" applyNumberFormat="1" applyFont="1" applyBorder="1" applyAlignment="1">
      <alignment horizontal="center" wrapText="1"/>
    </xf>
    <xf numFmtId="1" fontId="5" fillId="0" borderId="6" xfId="1" applyNumberFormat="1" applyFont="1" applyBorder="1" applyAlignment="1">
      <alignment horizontal="center" wrapText="1"/>
    </xf>
    <xf numFmtId="1" fontId="5" fillId="0" borderId="9" xfId="1" applyNumberFormat="1" applyFont="1" applyBorder="1" applyAlignment="1">
      <alignment horizontal="center" vertical="center" wrapText="1"/>
    </xf>
    <xf numFmtId="1" fontId="5" fillId="0" borderId="21" xfId="1" applyNumberFormat="1" applyFont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57" xfId="1" applyNumberFormat="1" applyFont="1" applyBorder="1" applyAlignment="1">
      <alignment horizontal="left"/>
    </xf>
    <xf numFmtId="1" fontId="5" fillId="0" borderId="59" xfId="1" applyNumberFormat="1" applyFont="1" applyBorder="1" applyAlignment="1">
      <alignment horizontal="left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0" borderId="41" xfId="1" applyNumberFormat="1" applyFont="1" applyBorder="1" applyAlignment="1">
      <alignment horizontal="left"/>
    </xf>
    <xf numFmtId="1" fontId="5" fillId="0" borderId="50" xfId="1" applyNumberFormat="1" applyFont="1" applyBorder="1" applyAlignment="1">
      <alignment horizontal="left"/>
    </xf>
    <xf numFmtId="1" fontId="5" fillId="0" borderId="43" xfId="1" applyNumberFormat="1" applyFont="1" applyBorder="1" applyAlignment="1">
      <alignment horizontal="left"/>
    </xf>
    <xf numFmtId="1" fontId="5" fillId="0" borderId="52" xfId="1" applyNumberFormat="1" applyFont="1" applyBorder="1" applyAlignment="1">
      <alignment horizontal="left"/>
    </xf>
    <xf numFmtId="1" fontId="5" fillId="0" borderId="53" xfId="1" applyNumberFormat="1" applyFont="1" applyBorder="1" applyAlignment="1">
      <alignment horizontal="left"/>
    </xf>
    <xf numFmtId="1" fontId="5" fillId="0" borderId="54" xfId="1" applyNumberFormat="1" applyFont="1" applyBorder="1" applyAlignment="1">
      <alignment horizontal="left"/>
    </xf>
    <xf numFmtId="1" fontId="5" fillId="0" borderId="27" xfId="1" applyNumberFormat="1" applyFont="1" applyBorder="1" applyAlignment="1">
      <alignment horizontal="left" vertical="center"/>
    </xf>
    <xf numFmtId="1" fontId="5" fillId="0" borderId="49" xfId="1" applyNumberFormat="1" applyFont="1" applyBorder="1" applyAlignment="1">
      <alignment horizontal="left" vertical="center"/>
    </xf>
    <xf numFmtId="1" fontId="5" fillId="0" borderId="8" xfId="1" applyNumberFormat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49" xfId="1" applyNumberFormat="1" applyFont="1" applyBorder="1" applyAlignment="1">
      <alignment horizontal="center" vertical="center" wrapText="1"/>
    </xf>
    <xf numFmtId="1" fontId="5" fillId="0" borderId="47" xfId="1" applyNumberFormat="1" applyFont="1" applyBorder="1" applyAlignment="1">
      <alignment horizontal="center" vertical="center" wrapText="1"/>
    </xf>
    <xf numFmtId="1" fontId="5" fillId="0" borderId="48" xfId="1" applyNumberFormat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1" fontId="5" fillId="0" borderId="261" xfId="1" applyNumberFormat="1" applyFont="1" applyBorder="1" applyAlignment="1">
      <alignment horizontal="center" vertical="center" wrapText="1"/>
    </xf>
    <xf numFmtId="1" fontId="5" fillId="0" borderId="189" xfId="1" applyNumberFormat="1" applyFont="1" applyBorder="1" applyAlignment="1">
      <alignment horizontal="center" vertical="center" wrapText="1"/>
    </xf>
    <xf numFmtId="1" fontId="5" fillId="0" borderId="247" xfId="1" applyNumberFormat="1" applyFont="1" applyBorder="1" applyAlignment="1">
      <alignment horizontal="center" vertical="center" wrapText="1"/>
    </xf>
    <xf numFmtId="1" fontId="5" fillId="0" borderId="182" xfId="1" applyNumberFormat="1" applyFont="1" applyBorder="1" applyAlignment="1">
      <alignment horizontal="center" vertical="center" wrapText="1"/>
    </xf>
    <xf numFmtId="1" fontId="6" fillId="0" borderId="262" xfId="0" applyNumberFormat="1" applyFont="1" applyBorder="1"/>
    <xf numFmtId="1" fontId="6" fillId="0" borderId="98" xfId="0" applyNumberFormat="1" applyFont="1" applyBorder="1"/>
    <xf numFmtId="1" fontId="5" fillId="0" borderId="261" xfId="1" applyNumberFormat="1" applyFont="1" applyBorder="1" applyAlignment="1">
      <alignment horizontal="center" wrapText="1"/>
    </xf>
    <xf numFmtId="1" fontId="5" fillId="0" borderId="247" xfId="1" applyNumberFormat="1" applyFont="1" applyBorder="1" applyAlignment="1">
      <alignment horizontal="center" wrapText="1"/>
    </xf>
    <xf numFmtId="1" fontId="5" fillId="0" borderId="59" xfId="1" applyNumberFormat="1" applyFont="1" applyBorder="1" applyAlignment="1">
      <alignment horizontal="center" vertical="center" wrapText="1"/>
    </xf>
    <xf numFmtId="1" fontId="5" fillId="0" borderId="99" xfId="1" applyNumberFormat="1" applyFont="1" applyBorder="1" applyAlignment="1">
      <alignment horizontal="center" vertical="center" wrapText="1"/>
    </xf>
    <xf numFmtId="1" fontId="5" fillId="0" borderId="242" xfId="1" applyNumberFormat="1" applyFont="1" applyBorder="1" applyAlignment="1">
      <alignment horizontal="left"/>
    </xf>
    <xf numFmtId="1" fontId="5" fillId="0" borderId="243" xfId="1" applyNumberFormat="1" applyFont="1" applyBorder="1" applyAlignment="1">
      <alignment horizontal="left"/>
    </xf>
    <xf numFmtId="1" fontId="5" fillId="3" borderId="114" xfId="0" applyNumberFormat="1" applyFont="1" applyFill="1" applyBorder="1" applyAlignment="1">
      <alignment horizontal="center" vertical="center" wrapText="1"/>
    </xf>
    <xf numFmtId="1" fontId="5" fillId="3" borderId="116" xfId="0" applyNumberFormat="1" applyFont="1" applyFill="1" applyBorder="1" applyAlignment="1">
      <alignment horizontal="center" vertical="center" wrapText="1"/>
    </xf>
    <xf numFmtId="1" fontId="5" fillId="0" borderId="230" xfId="1" applyNumberFormat="1" applyFont="1" applyBorder="1" applyAlignment="1">
      <alignment horizontal="left"/>
    </xf>
    <xf numFmtId="1" fontId="5" fillId="0" borderId="237" xfId="1" applyNumberFormat="1" applyFont="1" applyBorder="1" applyAlignment="1">
      <alignment horizontal="left"/>
    </xf>
    <xf numFmtId="1" fontId="5" fillId="0" borderId="109" xfId="1" applyNumberFormat="1" applyFont="1" applyBorder="1" applyAlignment="1">
      <alignment horizontal="left"/>
    </xf>
    <xf numFmtId="1" fontId="5" fillId="0" borderId="102" xfId="1" applyNumberFormat="1" applyFont="1" applyBorder="1" applyAlignment="1">
      <alignment horizontal="left"/>
    </xf>
    <xf numFmtId="1" fontId="5" fillId="0" borderId="100" xfId="1" applyNumberFormat="1" applyFont="1" applyBorder="1" applyAlignment="1">
      <alignment horizontal="left" vertical="center"/>
    </xf>
    <xf numFmtId="1" fontId="5" fillId="0" borderId="100" xfId="1" applyNumberFormat="1" applyFont="1" applyBorder="1" applyAlignment="1">
      <alignment horizontal="center" vertical="center" wrapText="1"/>
    </xf>
    <xf numFmtId="1" fontId="5" fillId="0" borderId="233" xfId="1" applyNumberFormat="1" applyFont="1" applyBorder="1" applyAlignment="1">
      <alignment horizontal="center" vertical="center" wrapText="1"/>
    </xf>
    <xf numFmtId="1" fontId="5" fillId="0" borderId="234" xfId="1" applyNumberFormat="1" applyFont="1" applyBorder="1" applyAlignment="1">
      <alignment horizontal="center" vertical="center" wrapText="1"/>
    </xf>
    <xf numFmtId="1" fontId="5" fillId="0" borderId="189" xfId="1" applyNumberFormat="1" applyFont="1" applyBorder="1" applyAlignment="1">
      <alignment horizontal="center" vertical="center"/>
    </xf>
    <xf numFmtId="1" fontId="5" fillId="0" borderId="235" xfId="1" applyNumberFormat="1" applyFont="1" applyBorder="1" applyAlignment="1">
      <alignment horizontal="center" vertical="center"/>
    </xf>
    <xf numFmtId="1" fontId="5" fillId="3" borderId="196" xfId="0" applyNumberFormat="1" applyFont="1" applyFill="1" applyBorder="1" applyAlignment="1">
      <alignment horizontal="center" vertical="center"/>
    </xf>
    <xf numFmtId="1" fontId="5" fillId="3" borderId="194" xfId="0" applyNumberFormat="1" applyFont="1" applyFill="1" applyBorder="1" applyAlignment="1">
      <alignment horizontal="center" vertical="center" wrapText="1"/>
    </xf>
    <xf numFmtId="1" fontId="5" fillId="3" borderId="211" xfId="0" applyNumberFormat="1" applyFont="1" applyFill="1" applyBorder="1" applyAlignment="1">
      <alignment horizontal="center" vertical="center" wrapText="1"/>
    </xf>
    <xf numFmtId="1" fontId="5" fillId="3" borderId="177" xfId="0" applyNumberFormat="1" applyFont="1" applyFill="1" applyBorder="1" applyAlignment="1">
      <alignment horizontal="center" vertical="center" wrapText="1"/>
    </xf>
    <xf numFmtId="1" fontId="5" fillId="3" borderId="185" xfId="0" applyNumberFormat="1" applyFont="1" applyFill="1" applyBorder="1" applyAlignment="1">
      <alignment horizontal="center" vertical="center" wrapText="1"/>
    </xf>
    <xf numFmtId="1" fontId="5" fillId="3" borderId="195" xfId="0" applyNumberFormat="1" applyFont="1" applyFill="1" applyBorder="1" applyAlignment="1">
      <alignment horizontal="center" vertical="center" wrapText="1"/>
    </xf>
    <xf numFmtId="1" fontId="5" fillId="0" borderId="324" xfId="1" applyNumberFormat="1" applyFont="1" applyBorder="1" applyAlignment="1">
      <alignment horizontal="center" vertical="center" wrapText="1"/>
    </xf>
    <xf numFmtId="1" fontId="5" fillId="0" borderId="306" xfId="1" applyNumberFormat="1" applyFont="1" applyBorder="1" applyAlignment="1">
      <alignment horizontal="center" vertical="center" wrapText="1"/>
    </xf>
    <xf numFmtId="1" fontId="5" fillId="0" borderId="324" xfId="1" applyNumberFormat="1" applyFont="1" applyBorder="1" applyAlignment="1">
      <alignment horizontal="center" wrapText="1"/>
    </xf>
    <xf numFmtId="1" fontId="5" fillId="0" borderId="306" xfId="1" applyNumberFormat="1" applyFont="1" applyBorder="1" applyAlignment="1">
      <alignment horizontal="center" wrapText="1"/>
    </xf>
    <xf numFmtId="1" fontId="5" fillId="0" borderId="288" xfId="1" applyNumberFormat="1" applyFont="1" applyBorder="1" applyAlignment="1">
      <alignment horizontal="center" vertical="center" wrapText="1"/>
    </xf>
    <xf numFmtId="1" fontId="5" fillId="0" borderId="99" xfId="1" applyNumberFormat="1" applyFont="1" applyBorder="1" applyAlignment="1">
      <alignment horizontal="left"/>
    </xf>
    <xf numFmtId="1" fontId="5" fillId="0" borderId="288" xfId="1" applyNumberFormat="1" applyFont="1" applyBorder="1" applyAlignment="1">
      <alignment horizontal="left"/>
    </xf>
    <xf numFmtId="1" fontId="5" fillId="3" borderId="99" xfId="0" applyNumberFormat="1" applyFont="1" applyFill="1" applyBorder="1" applyAlignment="1">
      <alignment horizontal="center" vertical="center" wrapText="1"/>
    </xf>
    <xf numFmtId="1" fontId="5" fillId="3" borderId="59" xfId="0" applyNumberFormat="1" applyFont="1" applyFill="1" applyBorder="1" applyAlignment="1">
      <alignment horizontal="center" vertical="center" wrapText="1"/>
    </xf>
    <xf numFmtId="1" fontId="5" fillId="0" borderId="292" xfId="1" applyNumberFormat="1" applyFont="1" applyBorder="1" applyAlignment="1">
      <alignment horizontal="left"/>
    </xf>
    <xf numFmtId="1" fontId="5" fillId="0" borderId="299" xfId="1" applyNumberFormat="1" applyFont="1" applyBorder="1" applyAlignment="1">
      <alignment horizontal="left"/>
    </xf>
    <xf numFmtId="1" fontId="5" fillId="0" borderId="297" xfId="1" applyNumberFormat="1" applyFont="1" applyBorder="1" applyAlignment="1">
      <alignment horizontal="left"/>
    </xf>
    <xf numFmtId="1" fontId="5" fillId="0" borderId="259" xfId="1" applyNumberFormat="1" applyFont="1" applyBorder="1" applyAlignment="1">
      <alignment horizontal="left"/>
    </xf>
    <xf numFmtId="1" fontId="5" fillId="0" borderId="63" xfId="1" applyNumberFormat="1" applyFont="1" applyBorder="1" applyAlignment="1">
      <alignment horizontal="left" vertical="center"/>
    </xf>
    <xf numFmtId="1" fontId="5" fillId="3" borderId="263" xfId="0" applyNumberFormat="1" applyFont="1" applyFill="1" applyBorder="1" applyAlignment="1">
      <alignment horizontal="center" vertical="center"/>
    </xf>
    <xf numFmtId="1" fontId="5" fillId="3" borderId="246" xfId="0" applyNumberFormat="1" applyFont="1" applyFill="1" applyBorder="1" applyAlignment="1">
      <alignment horizontal="center" vertical="center" wrapText="1"/>
    </xf>
    <xf numFmtId="1" fontId="5" fillId="3" borderId="269" xfId="0" applyNumberFormat="1" applyFont="1" applyFill="1" applyBorder="1" applyAlignment="1">
      <alignment horizontal="center" vertical="center" wrapText="1"/>
    </xf>
    <xf numFmtId="1" fontId="5" fillId="3" borderId="247" xfId="0" applyNumberFormat="1" applyFont="1" applyFill="1" applyBorder="1" applyAlignment="1">
      <alignment horizontal="center" vertical="center" wrapText="1"/>
    </xf>
    <xf numFmtId="1" fontId="5" fillId="0" borderId="386" xfId="1" applyNumberFormat="1" applyFont="1" applyBorder="1" applyAlignment="1">
      <alignment horizontal="center" vertical="center" wrapText="1"/>
    </xf>
    <xf numFmtId="1" fontId="5" fillId="0" borderId="235" xfId="1" applyNumberFormat="1" applyFont="1" applyBorder="1" applyAlignment="1">
      <alignment horizontal="center" vertical="center" wrapText="1"/>
    </xf>
    <xf numFmtId="1" fontId="6" fillId="0" borderId="388" xfId="0" applyNumberFormat="1" applyFont="1" applyBorder="1"/>
    <xf numFmtId="1" fontId="5" fillId="0" borderId="386" xfId="1" applyNumberFormat="1" applyFont="1" applyBorder="1" applyAlignment="1">
      <alignment horizontal="center" wrapText="1"/>
    </xf>
    <xf numFmtId="1" fontId="5" fillId="0" borderId="235" xfId="1" applyNumberFormat="1" applyFont="1" applyBorder="1" applyAlignment="1">
      <alignment horizontal="center" wrapText="1"/>
    </xf>
    <xf numFmtId="1" fontId="5" fillId="0" borderId="363" xfId="1" applyNumberFormat="1" applyFont="1" applyBorder="1" applyAlignment="1">
      <alignment horizontal="left"/>
    </xf>
    <xf numFmtId="1" fontId="5" fillId="0" borderId="365" xfId="1" applyNumberFormat="1" applyFont="1" applyBorder="1" applyAlignment="1">
      <alignment horizontal="left"/>
    </xf>
    <xf numFmtId="1" fontId="5" fillId="3" borderId="288" xfId="0" applyNumberFormat="1" applyFont="1" applyFill="1" applyBorder="1" applyAlignment="1">
      <alignment horizontal="center" vertical="center" wrapText="1"/>
    </xf>
    <xf numFmtId="1" fontId="5" fillId="0" borderId="351" xfId="1" applyNumberFormat="1" applyFont="1" applyBorder="1" applyAlignment="1">
      <alignment horizontal="left"/>
    </xf>
    <xf numFmtId="1" fontId="5" fillId="0" borderId="358" xfId="1" applyNumberFormat="1" applyFont="1" applyBorder="1" applyAlignment="1">
      <alignment horizontal="left"/>
    </xf>
    <xf numFmtId="1" fontId="5" fillId="0" borderId="356" xfId="1" applyNumberFormat="1" applyFont="1" applyBorder="1" applyAlignment="1">
      <alignment horizontal="left"/>
    </xf>
    <xf numFmtId="1" fontId="5" fillId="0" borderId="312" xfId="1" applyNumberFormat="1" applyFont="1" applyBorder="1" applyAlignment="1">
      <alignment horizontal="left"/>
    </xf>
    <xf numFmtId="1" fontId="5" fillId="0" borderId="357" xfId="1" applyNumberFormat="1" applyFont="1" applyBorder="1" applyAlignment="1">
      <alignment horizontal="left" vertical="center"/>
    </xf>
    <xf numFmtId="1" fontId="5" fillId="0" borderId="357" xfId="1" applyNumberFormat="1" applyFont="1" applyBorder="1" applyAlignment="1">
      <alignment horizontal="center" vertical="center" wrapText="1"/>
    </xf>
    <xf numFmtId="1" fontId="5" fillId="3" borderId="309" xfId="0" applyNumberFormat="1" applyFont="1" applyFill="1" applyBorder="1" applyAlignment="1">
      <alignment horizontal="center" vertical="center"/>
    </xf>
    <xf numFmtId="1" fontId="5" fillId="3" borderId="305" xfId="0" applyNumberFormat="1" applyFont="1" applyFill="1" applyBorder="1" applyAlignment="1">
      <alignment horizontal="center" vertical="center" wrapText="1"/>
    </xf>
    <xf numFmtId="1" fontId="5" fillId="3" borderId="331" xfId="0" applyNumberFormat="1" applyFont="1" applyFill="1" applyBorder="1" applyAlignment="1">
      <alignment horizontal="center" vertical="center" wrapText="1"/>
    </xf>
    <xf numFmtId="1" fontId="5" fillId="3" borderId="306" xfId="0" applyNumberFormat="1" applyFont="1" applyFill="1" applyBorder="1" applyAlignment="1">
      <alignment horizontal="center" vertical="center" wrapText="1"/>
    </xf>
    <xf numFmtId="1" fontId="5" fillId="0" borderId="408" xfId="1" applyNumberFormat="1" applyFont="1" applyBorder="1" applyAlignment="1">
      <alignment horizontal="left"/>
    </xf>
    <xf numFmtId="1" fontId="5" fillId="0" borderId="374" xfId="1" applyNumberFormat="1" applyFont="1" applyBorder="1" applyAlignment="1">
      <alignment horizontal="left"/>
    </xf>
    <xf numFmtId="1" fontId="5" fillId="0" borderId="397" xfId="1" applyNumberFormat="1" applyFont="1" applyBorder="1" applyAlignment="1">
      <alignment horizontal="center" vertical="center" wrapText="1"/>
    </xf>
    <xf numFmtId="1" fontId="5" fillId="3" borderId="389" xfId="0" applyNumberFormat="1" applyFont="1" applyFill="1" applyBorder="1" applyAlignment="1">
      <alignment horizontal="center" vertical="center"/>
    </xf>
    <xf numFmtId="1" fontId="5" fillId="3" borderId="366" xfId="0" applyNumberFormat="1" applyFont="1" applyFill="1" applyBorder="1" applyAlignment="1">
      <alignment horizontal="center" vertical="center" wrapText="1"/>
    </xf>
    <xf numFmtId="1" fontId="5" fillId="3" borderId="398" xfId="0" applyNumberFormat="1" applyFont="1" applyFill="1" applyBorder="1" applyAlignment="1">
      <alignment horizontal="center" vertical="center" wrapText="1"/>
    </xf>
    <xf numFmtId="1" fontId="5" fillId="3" borderId="235" xfId="0" applyNumberFormat="1" applyFont="1" applyFill="1" applyBorder="1" applyAlignment="1">
      <alignment horizontal="center" vertical="center" wrapText="1"/>
    </xf>
    <xf numFmtId="1" fontId="5" fillId="0" borderId="528" xfId="1" applyNumberFormat="1" applyFont="1" applyBorder="1" applyAlignment="1">
      <alignment horizontal="center" vertical="center" wrapText="1"/>
    </xf>
    <xf numFmtId="1" fontId="5" fillId="0" borderId="512" xfId="1" applyNumberFormat="1" applyFont="1" applyBorder="1" applyAlignment="1">
      <alignment horizontal="center" vertical="center" wrapText="1"/>
    </xf>
    <xf numFmtId="1" fontId="5" fillId="0" borderId="528" xfId="1" applyNumberFormat="1" applyFont="1" applyBorder="1" applyAlignment="1">
      <alignment horizontal="center" wrapText="1"/>
    </xf>
    <xf numFmtId="1" fontId="5" fillId="0" borderId="512" xfId="1" applyNumberFormat="1" applyFont="1" applyBorder="1" applyAlignment="1">
      <alignment horizontal="center" wrapText="1"/>
    </xf>
    <xf numFmtId="1" fontId="5" fillId="0" borderId="499" xfId="1" applyNumberFormat="1" applyFont="1" applyBorder="1" applyAlignment="1">
      <alignment horizontal="left"/>
    </xf>
    <xf numFmtId="1" fontId="5" fillId="0" borderId="504" xfId="1" applyNumberFormat="1" applyFont="1" applyBorder="1" applyAlignment="1">
      <alignment horizontal="left"/>
    </xf>
    <xf numFmtId="1" fontId="5" fillId="3" borderId="472" xfId="0" applyNumberFormat="1" applyFont="1" applyFill="1" applyBorder="1" applyAlignment="1">
      <alignment horizontal="center" vertical="center" wrapText="1"/>
    </xf>
    <xf numFmtId="1" fontId="5" fillId="0" borderId="551" xfId="1" applyNumberFormat="1" applyFont="1" applyBorder="1" applyAlignment="1">
      <alignment horizontal="left"/>
    </xf>
    <xf numFmtId="1" fontId="5" fillId="0" borderId="558" xfId="1" applyNumberFormat="1" applyFont="1" applyBorder="1" applyAlignment="1">
      <alignment horizontal="left"/>
    </xf>
    <xf numFmtId="1" fontId="5" fillId="0" borderId="532" xfId="1" applyNumberFormat="1" applyFont="1" applyBorder="1" applyAlignment="1">
      <alignment horizontal="center" vertical="center" wrapText="1"/>
    </xf>
    <xf numFmtId="1" fontId="5" fillId="0" borderId="512" xfId="1" applyNumberFormat="1" applyFont="1" applyBorder="1" applyAlignment="1">
      <alignment horizontal="center" vertical="center"/>
    </xf>
    <xf numFmtId="1" fontId="5" fillId="3" borderId="529" xfId="0" applyNumberFormat="1" applyFont="1" applyFill="1" applyBorder="1" applyAlignment="1">
      <alignment horizontal="center" vertical="center"/>
    </xf>
    <xf numFmtId="1" fontId="5" fillId="3" borderId="511" xfId="0" applyNumberFormat="1" applyFont="1" applyFill="1" applyBorder="1" applyAlignment="1">
      <alignment horizontal="center" vertical="center" wrapText="1"/>
    </xf>
    <xf numFmtId="1" fontId="5" fillId="3" borderId="533" xfId="0" applyNumberFormat="1" applyFont="1" applyFill="1" applyBorder="1" applyAlignment="1">
      <alignment horizontal="center" vertical="center" wrapText="1"/>
    </xf>
    <xf numFmtId="1" fontId="5" fillId="3" borderId="512" xfId="0" applyNumberFormat="1" applyFont="1" applyFill="1" applyBorder="1" applyAlignment="1">
      <alignment horizontal="center" vertical="center" wrapText="1"/>
    </xf>
    <xf numFmtId="1" fontId="5" fillId="0" borderId="595" xfId="1" applyNumberFormat="1" applyFont="1" applyBorder="1" applyAlignment="1">
      <alignment horizontal="center" vertical="center" wrapText="1"/>
    </xf>
    <xf numFmtId="1" fontId="5" fillId="0" borderId="590" xfId="1" applyNumberFormat="1" applyFont="1" applyBorder="1" applyAlignment="1">
      <alignment horizontal="center" vertical="center" wrapText="1"/>
    </xf>
    <xf numFmtId="1" fontId="6" fillId="0" borderId="596" xfId="0" applyNumberFormat="1" applyFont="1" applyBorder="1"/>
    <xf numFmtId="1" fontId="5" fillId="0" borderId="595" xfId="1" applyNumberFormat="1" applyFont="1" applyBorder="1" applyAlignment="1">
      <alignment horizontal="center" wrapText="1"/>
    </xf>
    <xf numFmtId="1" fontId="5" fillId="0" borderId="590" xfId="1" applyNumberFormat="1" applyFont="1" applyBorder="1" applyAlignment="1">
      <alignment horizontal="center" wrapText="1"/>
    </xf>
    <xf numFmtId="1" fontId="5" fillId="3" borderId="570" xfId="0" applyNumberFormat="1" applyFont="1" applyFill="1" applyBorder="1" applyAlignment="1">
      <alignment horizontal="center" vertical="center"/>
    </xf>
    <xf numFmtId="1" fontId="5" fillId="3" borderId="564" xfId="0" applyNumberFormat="1" applyFont="1" applyFill="1" applyBorder="1" applyAlignment="1">
      <alignment horizontal="center" vertical="center" wrapText="1"/>
    </xf>
    <xf numFmtId="1" fontId="5" fillId="3" borderId="584" xfId="0" applyNumberFormat="1" applyFont="1" applyFill="1" applyBorder="1" applyAlignment="1">
      <alignment horizontal="center" vertical="center" wrapText="1"/>
    </xf>
    <xf numFmtId="1" fontId="5" fillId="0" borderId="599" xfId="1" applyNumberFormat="1" applyFont="1" applyBorder="1" applyAlignment="1">
      <alignment horizontal="center" vertical="center" wrapText="1"/>
    </xf>
    <xf numFmtId="1" fontId="5" fillId="0" borderId="590" xfId="1" applyNumberFormat="1" applyFont="1" applyBorder="1" applyAlignment="1">
      <alignment horizontal="center" vertical="center"/>
    </xf>
    <xf numFmtId="1" fontId="5" fillId="3" borderId="594" xfId="0" applyNumberFormat="1" applyFont="1" applyFill="1" applyBorder="1" applyAlignment="1">
      <alignment horizontal="center" vertical="center"/>
    </xf>
    <xf numFmtId="1" fontId="5" fillId="3" borderId="589" xfId="0" applyNumberFormat="1" applyFont="1" applyFill="1" applyBorder="1" applyAlignment="1">
      <alignment horizontal="center" vertical="center" wrapText="1"/>
    </xf>
    <xf numFmtId="1" fontId="5" fillId="3" borderId="600" xfId="0" applyNumberFormat="1" applyFont="1" applyFill="1" applyBorder="1" applyAlignment="1">
      <alignment horizontal="center" vertical="center" wrapText="1"/>
    </xf>
    <xf numFmtId="1" fontId="5" fillId="3" borderId="590" xfId="0" applyNumberFormat="1" applyFont="1" applyFill="1" applyBorder="1" applyAlignment="1">
      <alignment horizontal="center" vertical="center" wrapText="1"/>
    </xf>
    <xf numFmtId="1" fontId="5" fillId="0" borderId="659" xfId="1" applyNumberFormat="1" applyFont="1" applyBorder="1" applyAlignment="1">
      <alignment horizontal="center" vertical="center" wrapText="1"/>
    </xf>
    <xf numFmtId="1" fontId="6" fillId="0" borderId="661" xfId="0" applyNumberFormat="1" applyFont="1" applyBorder="1"/>
    <xf numFmtId="1" fontId="5" fillId="0" borderId="659" xfId="1" applyNumberFormat="1" applyFont="1" applyBorder="1" applyAlignment="1">
      <alignment horizontal="center" wrapText="1"/>
    </xf>
    <xf numFmtId="1" fontId="5" fillId="3" borderId="631" xfId="0" applyNumberFormat="1" applyFont="1" applyFill="1" applyBorder="1" applyAlignment="1">
      <alignment horizontal="center" vertical="center" wrapText="1"/>
    </xf>
    <xf numFmtId="1" fontId="5" fillId="0" borderId="204" xfId="1" applyNumberFormat="1" applyFont="1" applyBorder="1" applyAlignment="1">
      <alignment horizontal="center" vertical="center" wrapText="1"/>
    </xf>
    <xf numFmtId="1" fontId="5" fillId="0" borderId="195" xfId="1" applyNumberFormat="1" applyFont="1" applyBorder="1" applyAlignment="1">
      <alignment horizontal="center" vertical="center" wrapText="1"/>
    </xf>
    <xf numFmtId="1" fontId="5" fillId="0" borderId="113" xfId="1" applyNumberFormat="1" applyFont="1" applyBorder="1" applyAlignment="1">
      <alignment horizontal="center" vertical="center" wrapText="1"/>
    </xf>
    <xf numFmtId="1" fontId="6" fillId="0" borderId="121" xfId="0" applyNumberFormat="1" applyFont="1" applyBorder="1"/>
    <xf numFmtId="1" fontId="5" fillId="0" borderId="204" xfId="1" applyNumberFormat="1" applyFont="1" applyBorder="1" applyAlignment="1">
      <alignment horizontal="center" wrapText="1"/>
    </xf>
    <xf numFmtId="1" fontId="5" fillId="0" borderId="195" xfId="1" applyNumberFormat="1" applyFont="1" applyBorder="1" applyAlignment="1">
      <alignment horizontal="center" wrapText="1"/>
    </xf>
    <xf numFmtId="1" fontId="5" fillId="0" borderId="149" xfId="1" applyNumberFormat="1" applyFont="1" applyBorder="1" applyAlignment="1">
      <alignment horizontal="left"/>
    </xf>
    <xf numFmtId="1" fontId="5" fillId="0" borderId="154" xfId="1" applyNumberFormat="1" applyFont="1" applyBorder="1" applyAlignment="1">
      <alignment horizontal="left"/>
    </xf>
    <xf numFmtId="1" fontId="5" fillId="0" borderId="130" xfId="1" applyNumberFormat="1" applyFont="1" applyBorder="1" applyAlignment="1">
      <alignment horizontal="left"/>
    </xf>
    <xf numFmtId="1" fontId="5" fillId="0" borderId="113" xfId="1" applyNumberFormat="1" applyFont="1" applyBorder="1" applyAlignment="1">
      <alignment horizontal="left" vertical="center"/>
    </xf>
    <xf numFmtId="1" fontId="5" fillId="0" borderId="187" xfId="1" applyNumberFormat="1" applyFont="1" applyBorder="1" applyAlignment="1">
      <alignment horizontal="center" vertical="center" wrapText="1"/>
    </xf>
    <xf numFmtId="1" fontId="5" fillId="0" borderId="188" xfId="1" applyNumberFormat="1" applyFont="1" applyBorder="1" applyAlignment="1">
      <alignment horizontal="center" vertical="center" wrapText="1"/>
    </xf>
    <xf numFmtId="1" fontId="5" fillId="0" borderId="156" xfId="1" applyNumberFormat="1" applyFont="1" applyBorder="1" applyAlignment="1">
      <alignment horizontal="center" vertical="center"/>
    </xf>
    <xf numFmtId="1" fontId="5" fillId="3" borderId="175" xfId="0" applyNumberFormat="1" applyFont="1" applyFill="1" applyBorder="1" applyAlignment="1">
      <alignment horizontal="center" vertical="center"/>
    </xf>
    <xf numFmtId="1" fontId="5" fillId="3" borderId="155" xfId="0" applyNumberFormat="1" applyFont="1" applyFill="1" applyBorder="1" applyAlignment="1">
      <alignment horizontal="center" vertical="center" wrapText="1"/>
    </xf>
    <xf numFmtId="1" fontId="5" fillId="3" borderId="176" xfId="0" applyNumberFormat="1" applyFont="1" applyFill="1" applyBorder="1" applyAlignment="1">
      <alignment horizontal="center" vertical="center" wrapText="1"/>
    </xf>
    <xf numFmtId="1" fontId="5" fillId="3" borderId="178" xfId="0" applyNumberFormat="1" applyFont="1" applyFill="1" applyBorder="1" applyAlignment="1">
      <alignment horizontal="center" vertical="center" wrapText="1"/>
    </xf>
    <xf numFmtId="1" fontId="5" fillId="3" borderId="156" xfId="0" applyNumberFormat="1" applyFont="1" applyFill="1" applyBorder="1" applyAlignment="1">
      <alignment horizontal="center" vertical="center" wrapText="1"/>
    </xf>
    <xf numFmtId="1" fontId="5" fillId="0" borderId="92" xfId="1" applyNumberFormat="1" applyFont="1" applyBorder="1" applyAlignment="1">
      <alignment horizontal="left"/>
    </xf>
    <xf numFmtId="1" fontId="5" fillId="0" borderId="69" xfId="1" applyNumberFormat="1" applyFont="1" applyBorder="1" applyAlignment="1">
      <alignment horizontal="left"/>
    </xf>
    <xf numFmtId="1" fontId="5" fillId="3" borderId="662" xfId="0" applyNumberFormat="1" applyFont="1" applyFill="1" applyBorder="1" applyAlignment="1">
      <alignment horizontal="center" vertical="center"/>
    </xf>
    <xf numFmtId="1" fontId="5" fillId="3" borderId="663" xfId="0" applyNumberFormat="1" applyFont="1" applyFill="1" applyBorder="1" applyAlignment="1">
      <alignment horizontal="center" vertical="center" wrapText="1"/>
    </xf>
    <xf numFmtId="1" fontId="5" fillId="3" borderId="669" xfId="0" applyNumberFormat="1" applyFont="1" applyFill="1" applyBorder="1" applyAlignment="1">
      <alignment horizontal="center" vertical="center" wrapText="1"/>
    </xf>
    <xf numFmtId="1" fontId="5" fillId="3" borderId="660" xfId="0" applyNumberFormat="1" applyFont="1" applyFill="1" applyBorder="1" applyAlignment="1">
      <alignment horizontal="center" vertical="center" wrapText="1"/>
    </xf>
    <xf numFmtId="1" fontId="5" fillId="3" borderId="670" xfId="0" applyNumberFormat="1" applyFont="1" applyFill="1" applyBorder="1" applyAlignment="1">
      <alignment horizontal="center" vertical="center"/>
    </xf>
    <xf numFmtId="1" fontId="5" fillId="3" borderId="671" xfId="0" applyNumberFormat="1" applyFont="1" applyFill="1" applyBorder="1" applyAlignment="1">
      <alignment horizontal="center" vertical="center" wrapText="1"/>
    </xf>
    <xf numFmtId="1" fontId="5" fillId="3" borderId="298" xfId="0" applyNumberFormat="1" applyFont="1" applyFill="1" applyBorder="1" applyAlignment="1">
      <alignment horizontal="center" vertical="center" wrapText="1"/>
    </xf>
    <xf numFmtId="1" fontId="5" fillId="3" borderId="671" xfId="0" applyNumberFormat="1" applyFont="1" applyFill="1" applyBorder="1" applyAlignment="1">
      <alignment horizontal="center" vertical="center" wrapText="1"/>
    </xf>
    <xf numFmtId="1" fontId="5" fillId="3" borderId="672" xfId="0" applyNumberFormat="1" applyFont="1" applyFill="1" applyBorder="1" applyAlignment="1">
      <alignment horizontal="center" vertical="center" wrapText="1"/>
    </xf>
    <xf numFmtId="1" fontId="5" fillId="3" borderId="660" xfId="0" applyNumberFormat="1" applyFont="1" applyFill="1" applyBorder="1" applyAlignment="1">
      <alignment horizontal="center" vertical="center" wrapText="1"/>
    </xf>
    <xf numFmtId="1" fontId="5" fillId="3" borderId="673" xfId="0" applyNumberFormat="1" applyFont="1" applyFill="1" applyBorder="1" applyAlignment="1">
      <alignment horizontal="center" vertical="center" wrapText="1"/>
    </xf>
    <xf numFmtId="1" fontId="5" fillId="3" borderId="670" xfId="0" applyNumberFormat="1" applyFont="1" applyFill="1" applyBorder="1" applyAlignment="1">
      <alignment horizontal="center" vertical="center"/>
    </xf>
    <xf numFmtId="1" fontId="5" fillId="3" borderId="671" xfId="0" applyNumberFormat="1" applyFont="1" applyFill="1" applyBorder="1" applyAlignment="1">
      <alignment horizontal="center" vertical="center"/>
    </xf>
    <xf numFmtId="2" fontId="5" fillId="3" borderId="669" xfId="0" applyNumberFormat="1" applyFont="1" applyFill="1" applyBorder="1" applyAlignment="1">
      <alignment horizontal="center" vertical="center"/>
    </xf>
    <xf numFmtId="2" fontId="5" fillId="3" borderId="672" xfId="0" applyNumberFormat="1" applyFont="1" applyFill="1" applyBorder="1" applyAlignment="1">
      <alignment horizontal="center" vertical="center"/>
    </xf>
    <xf numFmtId="2" fontId="5" fillId="3" borderId="660" xfId="0" applyNumberFormat="1" applyFont="1" applyFill="1" applyBorder="1" applyAlignment="1">
      <alignment horizontal="center" vertical="center"/>
    </xf>
    <xf numFmtId="2" fontId="5" fillId="3" borderId="671" xfId="0" applyNumberFormat="1" applyFont="1" applyFill="1" applyBorder="1" applyAlignment="1">
      <alignment horizontal="center" vertical="center"/>
    </xf>
    <xf numFmtId="2" fontId="5" fillId="3" borderId="673" xfId="0" applyNumberFormat="1" applyFont="1" applyFill="1" applyBorder="1" applyAlignment="1">
      <alignment horizontal="center" vertical="center"/>
    </xf>
    <xf numFmtId="1" fontId="5" fillId="3" borderId="674" xfId="0" applyNumberFormat="1" applyFont="1" applyFill="1" applyBorder="1" applyAlignment="1">
      <alignment horizontal="center" vertical="center"/>
    </xf>
    <xf numFmtId="2" fontId="5" fillId="3" borderId="675" xfId="0" applyNumberFormat="1" applyFont="1" applyFill="1" applyBorder="1" applyAlignment="1">
      <alignment horizontal="center" vertical="center"/>
    </xf>
    <xf numFmtId="2" fontId="5" fillId="3" borderId="676" xfId="0" applyNumberFormat="1" applyFont="1" applyFill="1" applyBorder="1" applyAlignment="1">
      <alignment horizontal="center" vertical="center"/>
    </xf>
    <xf numFmtId="2" fontId="5" fillId="2" borderId="677" xfId="2" applyNumberFormat="1" applyFont="1" applyBorder="1" applyAlignment="1" applyProtection="1">
      <alignment horizontal="center" vertical="center"/>
      <protection locked="0"/>
    </xf>
    <xf numFmtId="1" fontId="5" fillId="3" borderId="649" xfId="0" applyNumberFormat="1" applyFont="1" applyFill="1" applyBorder="1" applyAlignment="1">
      <alignment horizontal="center" vertical="center"/>
    </xf>
    <xf numFmtId="2" fontId="5" fillId="3" borderId="648" xfId="0" applyNumberFormat="1" applyFont="1" applyFill="1" applyBorder="1" applyAlignment="1">
      <alignment horizontal="center" vertical="center"/>
    </xf>
    <xf numFmtId="2" fontId="5" fillId="2" borderId="678" xfId="2" applyNumberFormat="1" applyFont="1" applyBorder="1" applyAlignment="1" applyProtection="1">
      <alignment horizontal="center" vertical="center"/>
      <protection locked="0"/>
    </xf>
    <xf numFmtId="2" fontId="5" fillId="2" borderId="679" xfId="2" applyNumberFormat="1" applyFont="1" applyBorder="1" applyAlignment="1" applyProtection="1">
      <alignment horizontal="center" vertical="center"/>
      <protection locked="0"/>
    </xf>
    <xf numFmtId="1" fontId="5" fillId="2" borderId="680" xfId="2" applyNumberFormat="1" applyFont="1" applyBorder="1" applyAlignment="1" applyProtection="1">
      <alignment horizontal="center" vertical="center"/>
      <protection locked="0"/>
    </xf>
    <xf numFmtId="2" fontId="5" fillId="2" borderId="681" xfId="2" applyNumberFormat="1" applyFont="1" applyBorder="1" applyAlignment="1" applyProtection="1">
      <alignment horizontal="center" vertical="center"/>
      <protection locked="0"/>
    </xf>
    <xf numFmtId="2" fontId="5" fillId="2" borderId="682" xfId="2" applyNumberFormat="1" applyFont="1" applyBorder="1" applyAlignment="1" applyProtection="1">
      <alignment horizontal="center" vertical="center"/>
      <protection locked="0"/>
    </xf>
    <xf numFmtId="2" fontId="5" fillId="3" borderId="566" xfId="0" applyNumberFormat="1" applyFont="1" applyFill="1" applyBorder="1" applyAlignment="1">
      <alignment horizontal="center" vertical="center"/>
    </xf>
    <xf numFmtId="2" fontId="5" fillId="2" borderId="683" xfId="2" applyNumberFormat="1" applyFont="1" applyBorder="1" applyAlignment="1" applyProtection="1">
      <alignment horizontal="center" vertical="center"/>
      <protection locked="0"/>
    </xf>
    <xf numFmtId="2" fontId="5" fillId="2" borderId="684" xfId="2" applyNumberFormat="1" applyFont="1" applyBorder="1" applyAlignment="1" applyProtection="1">
      <alignment horizontal="center" vertical="center"/>
      <protection locked="0"/>
    </xf>
    <xf numFmtId="2" fontId="1" fillId="2" borderId="681" xfId="2" applyNumberFormat="1" applyFont="1" applyBorder="1" applyAlignment="1" applyProtection="1">
      <alignment horizontal="center" vertical="center"/>
      <protection locked="0"/>
    </xf>
    <xf numFmtId="1" fontId="6" fillId="0" borderId="563" xfId="1" applyNumberFormat="1" applyFont="1" applyBorder="1" applyAlignment="1">
      <alignment horizontal="center"/>
    </xf>
    <xf numFmtId="1" fontId="6" fillId="0" borderId="685" xfId="1" applyNumberFormat="1" applyFont="1" applyBorder="1" applyAlignment="1">
      <alignment horizontal="center"/>
    </xf>
    <xf numFmtId="1" fontId="5" fillId="0" borderId="686" xfId="1" applyNumberFormat="1" applyFont="1" applyBorder="1" applyProtection="1">
      <protection hidden="1"/>
    </xf>
    <xf numFmtId="1" fontId="5" fillId="0" borderId="687" xfId="1" applyNumberFormat="1" applyFont="1" applyBorder="1"/>
    <xf numFmtId="1" fontId="5" fillId="0" borderId="688" xfId="1" applyNumberFormat="1" applyFont="1" applyBorder="1"/>
    <xf numFmtId="1" fontId="5" fillId="7" borderId="689" xfId="1" applyNumberFormat="1" applyFont="1" applyFill="1" applyBorder="1" applyProtection="1">
      <protection locked="0"/>
    </xf>
    <xf numFmtId="1" fontId="5" fillId="7" borderId="690" xfId="1" applyNumberFormat="1" applyFont="1" applyFill="1" applyBorder="1" applyProtection="1">
      <protection locked="0"/>
    </xf>
    <xf numFmtId="1" fontId="5" fillId="7" borderId="691" xfId="1" applyNumberFormat="1" applyFont="1" applyFill="1" applyBorder="1" applyProtection="1">
      <protection locked="0"/>
    </xf>
    <xf numFmtId="1" fontId="5" fillId="7" borderId="25" xfId="1" applyNumberFormat="1" applyFont="1" applyFill="1" applyBorder="1" applyProtection="1">
      <protection locked="0"/>
    </xf>
    <xf numFmtId="1" fontId="5" fillId="7" borderId="70" xfId="1" applyNumberFormat="1" applyFont="1" applyFill="1" applyBorder="1" applyProtection="1">
      <protection locked="0"/>
    </xf>
    <xf numFmtId="1" fontId="5" fillId="7" borderId="692" xfId="1" applyNumberFormat="1" applyFont="1" applyFill="1" applyBorder="1" applyProtection="1">
      <protection locked="0"/>
    </xf>
    <xf numFmtId="1" fontId="5" fillId="7" borderId="693" xfId="1" applyNumberFormat="1" applyFont="1" applyFill="1" applyBorder="1" applyProtection="1">
      <protection locked="0"/>
    </xf>
    <xf numFmtId="1" fontId="5" fillId="0" borderId="694" xfId="1" applyNumberFormat="1" applyFont="1" applyBorder="1" applyAlignment="1">
      <alignment horizontal="center" vertical="center" wrapText="1"/>
    </xf>
    <xf numFmtId="1" fontId="5" fillId="0" borderId="695" xfId="1" applyNumberFormat="1" applyFont="1" applyBorder="1" applyAlignment="1">
      <alignment horizontal="center" vertical="center" wrapText="1"/>
    </xf>
    <xf numFmtId="1" fontId="5" fillId="0" borderId="660" xfId="1" applyNumberFormat="1" applyFont="1" applyBorder="1" applyAlignment="1">
      <alignment horizontal="center" vertical="center"/>
    </xf>
    <xf numFmtId="1" fontId="5" fillId="0" borderId="696" xfId="1" applyNumberFormat="1" applyFont="1" applyBorder="1" applyAlignment="1">
      <alignment horizontal="center" vertical="center" wrapText="1"/>
    </xf>
    <xf numFmtId="1" fontId="5" fillId="0" borderId="670" xfId="1" applyNumberFormat="1" applyFont="1" applyBorder="1" applyAlignment="1">
      <alignment horizontal="center" vertical="center" wrapText="1"/>
    </xf>
    <xf numFmtId="1" fontId="5" fillId="0" borderId="695" xfId="1" applyNumberFormat="1" applyFont="1" applyBorder="1" applyAlignment="1">
      <alignment horizontal="center" vertical="center" wrapText="1"/>
    </xf>
    <xf numFmtId="1" fontId="5" fillId="0" borderId="660" xfId="1" applyNumberFormat="1" applyFont="1" applyBorder="1" applyAlignment="1">
      <alignment horizontal="center" vertical="center" wrapText="1"/>
    </xf>
    <xf numFmtId="1" fontId="5" fillId="0" borderId="687" xfId="1" applyNumberFormat="1" applyFont="1" applyBorder="1" applyAlignment="1">
      <alignment horizontal="left"/>
    </xf>
    <xf numFmtId="1" fontId="5" fillId="0" borderId="697" xfId="1" applyNumberFormat="1" applyFont="1" applyBorder="1" applyAlignment="1">
      <alignment horizontal="left"/>
    </xf>
    <xf numFmtId="1" fontId="5" fillId="0" borderId="698" xfId="1" applyNumberFormat="1" applyFont="1" applyBorder="1"/>
    <xf numFmtId="1" fontId="5" fillId="7" borderId="688" xfId="1" applyNumberFormat="1" applyFont="1" applyFill="1" applyBorder="1" applyAlignment="1" applyProtection="1">
      <alignment horizontal="center"/>
      <protection locked="0"/>
    </xf>
    <xf numFmtId="1" fontId="5" fillId="7" borderId="699" xfId="1" applyNumberFormat="1" applyFont="1" applyFill="1" applyBorder="1" applyAlignment="1" applyProtection="1">
      <alignment horizontal="center"/>
      <protection locked="0"/>
    </xf>
    <xf numFmtId="1" fontId="5" fillId="7" borderId="700" xfId="1" applyNumberFormat="1" applyFont="1" applyFill="1" applyBorder="1" applyAlignment="1" applyProtection="1">
      <alignment horizontal="center"/>
      <protection locked="0"/>
    </xf>
    <xf numFmtId="1" fontId="5" fillId="7" borderId="701" xfId="1" applyNumberFormat="1" applyFont="1" applyFill="1" applyBorder="1" applyAlignment="1" applyProtection="1">
      <alignment horizontal="center"/>
      <protection locked="0"/>
    </xf>
    <xf numFmtId="1" fontId="5" fillId="0" borderId="702" xfId="1" applyNumberFormat="1" applyFont="1" applyBorder="1"/>
    <xf numFmtId="1" fontId="5" fillId="7" borderId="674" xfId="1" applyNumberFormat="1" applyFont="1" applyFill="1" applyBorder="1" applyAlignment="1" applyProtection="1">
      <alignment horizontal="center"/>
      <protection locked="0"/>
    </xf>
    <xf numFmtId="1" fontId="5" fillId="7" borderId="703" xfId="1" applyNumberFormat="1" applyFont="1" applyFill="1" applyBorder="1" applyAlignment="1" applyProtection="1">
      <alignment horizontal="center"/>
      <protection locked="0"/>
    </xf>
    <xf numFmtId="1" fontId="5" fillId="0" borderId="696" xfId="1" applyNumberFormat="1" applyFont="1" applyBorder="1" applyAlignment="1">
      <alignment horizontal="left" vertical="center"/>
    </xf>
    <xf numFmtId="1" fontId="5" fillId="0" borderId="704" xfId="1" applyNumberFormat="1" applyFont="1" applyBorder="1"/>
    <xf numFmtId="1" fontId="5" fillId="7" borderId="696" xfId="1" applyNumberFormat="1" applyFont="1" applyFill="1" applyBorder="1" applyAlignment="1" applyProtection="1">
      <alignment horizontal="center"/>
      <protection locked="0"/>
    </xf>
    <xf numFmtId="1" fontId="5" fillId="7" borderId="705" xfId="1" applyNumberFormat="1" applyFont="1" applyFill="1" applyBorder="1" applyAlignment="1" applyProtection="1">
      <alignment horizontal="center"/>
      <protection locked="0"/>
    </xf>
    <xf numFmtId="1" fontId="5" fillId="7" borderId="706" xfId="1" applyNumberFormat="1" applyFont="1" applyFill="1" applyBorder="1" applyAlignment="1" applyProtection="1">
      <alignment horizontal="center"/>
      <protection locked="0"/>
    </xf>
    <xf numFmtId="1" fontId="5" fillId="0" borderId="704" xfId="1" applyNumberFormat="1" applyFont="1" applyBorder="1" applyAlignment="1">
      <alignment horizontal="left"/>
    </xf>
    <xf numFmtId="1" fontId="5" fillId="0" borderId="706" xfId="1" applyNumberFormat="1" applyFont="1" applyBorder="1" applyAlignment="1">
      <alignment horizontal="left"/>
    </xf>
    <xf numFmtId="1" fontId="6" fillId="0" borderId="78" xfId="1" applyNumberFormat="1" applyFont="1" applyBorder="1" applyProtection="1">
      <protection hidden="1"/>
    </xf>
    <xf numFmtId="1" fontId="5" fillId="0" borderId="707" xfId="1" applyNumberFormat="1" applyFont="1" applyBorder="1" applyProtection="1">
      <protection hidden="1"/>
    </xf>
    <xf numFmtId="1" fontId="6" fillId="0" borderId="707" xfId="1" applyNumberFormat="1" applyFont="1" applyBorder="1" applyProtection="1">
      <protection hidden="1"/>
    </xf>
    <xf numFmtId="1" fontId="5" fillId="0" borderId="674" xfId="1" applyNumberFormat="1" applyFont="1" applyBorder="1" applyAlignment="1">
      <alignment horizontal="right"/>
    </xf>
    <xf numFmtId="1" fontId="5" fillId="7" borderId="674" xfId="1" applyNumberFormat="1" applyFont="1" applyFill="1" applyBorder="1" applyProtection="1">
      <protection locked="0"/>
    </xf>
    <xf numFmtId="1" fontId="5" fillId="0" borderId="670" xfId="0" applyNumberFormat="1" applyFont="1" applyBorder="1" applyAlignment="1">
      <alignment horizontal="center" vertical="center" wrapText="1"/>
    </xf>
    <xf numFmtId="1" fontId="5" fillId="0" borderId="663" xfId="0" applyNumberFormat="1" applyFont="1" applyBorder="1" applyAlignment="1">
      <alignment horizontal="center" vertical="center" wrapText="1"/>
    </xf>
    <xf numFmtId="1" fontId="5" fillId="0" borderId="660" xfId="0" applyNumberFormat="1" applyFont="1" applyBorder="1" applyAlignment="1">
      <alignment horizontal="center" vertical="center" wrapText="1"/>
    </xf>
    <xf numFmtId="1" fontId="5" fillId="7" borderId="25" xfId="0" applyNumberFormat="1" applyFont="1" applyFill="1" applyBorder="1" applyProtection="1">
      <protection locked="0"/>
    </xf>
    <xf numFmtId="0" fontId="5" fillId="0" borderId="696" xfId="0" applyFont="1" applyBorder="1" applyAlignment="1">
      <alignment vertical="center" wrapText="1"/>
    </xf>
    <xf numFmtId="1" fontId="5" fillId="0" borderId="696" xfId="0" applyNumberFormat="1" applyFont="1" applyBorder="1" applyAlignment="1">
      <alignment horizontal="right" vertical="center"/>
    </xf>
    <xf numFmtId="1" fontId="5" fillId="3" borderId="670" xfId="0" applyNumberFormat="1" applyFont="1" applyFill="1" applyBorder="1" applyAlignment="1">
      <alignment horizontal="center" vertical="center" wrapText="1"/>
    </xf>
    <xf numFmtId="1" fontId="5" fillId="7" borderId="708" xfId="0" applyNumberFormat="1" applyFont="1" applyFill="1" applyBorder="1" applyProtection="1">
      <protection locked="0"/>
    </xf>
    <xf numFmtId="1" fontId="5" fillId="7" borderId="709" xfId="0" applyNumberFormat="1" applyFont="1" applyFill="1" applyBorder="1" applyProtection="1">
      <protection locked="0"/>
    </xf>
    <xf numFmtId="1" fontId="5" fillId="0" borderId="710" xfId="0" applyNumberFormat="1" applyFont="1" applyBorder="1"/>
    <xf numFmtId="1" fontId="5" fillId="7" borderId="711" xfId="0" applyNumberFormat="1" applyFont="1" applyFill="1" applyBorder="1" applyProtection="1">
      <protection locked="0"/>
    </xf>
    <xf numFmtId="1" fontId="5" fillId="7" borderId="710" xfId="0" applyNumberFormat="1" applyFont="1" applyFill="1" applyBorder="1" applyProtection="1">
      <protection locked="0"/>
    </xf>
    <xf numFmtId="1" fontId="5" fillId="7" borderId="712" xfId="0" applyNumberFormat="1" applyFont="1" applyFill="1" applyBorder="1" applyProtection="1">
      <protection locked="0"/>
    </xf>
    <xf numFmtId="1" fontId="5" fillId="7" borderId="713" xfId="0" applyNumberFormat="1" applyFont="1" applyFill="1" applyBorder="1" applyProtection="1">
      <protection locked="0"/>
    </xf>
    <xf numFmtId="1" fontId="5" fillId="0" borderId="714" xfId="1" applyNumberFormat="1" applyFont="1" applyBorder="1" applyProtection="1">
      <protection hidden="1"/>
    </xf>
    <xf numFmtId="1" fontId="5" fillId="0" borderId="715" xfId="1" applyNumberFormat="1" applyFont="1" applyBorder="1" applyProtection="1">
      <protection hidden="1"/>
    </xf>
    <xf numFmtId="1" fontId="5" fillId="0" borderId="716" xfId="0" applyNumberFormat="1" applyFont="1" applyBorder="1"/>
    <xf numFmtId="1" fontId="5" fillId="7" borderId="716" xfId="0" applyNumberFormat="1" applyFont="1" applyFill="1" applyBorder="1" applyProtection="1">
      <protection locked="0"/>
    </xf>
    <xf numFmtId="1" fontId="5" fillId="7" borderId="717" xfId="0" applyNumberFormat="1" applyFont="1" applyFill="1" applyBorder="1" applyProtection="1">
      <protection locked="0"/>
    </xf>
    <xf numFmtId="1" fontId="5" fillId="0" borderId="718" xfId="1" applyNumberFormat="1" applyFont="1" applyBorder="1" applyProtection="1">
      <protection hidden="1"/>
    </xf>
    <xf numFmtId="1" fontId="5" fillId="0" borderId="719" xfId="1" applyNumberFormat="1" applyFont="1" applyBorder="1" applyProtection="1">
      <protection hidden="1"/>
    </xf>
    <xf numFmtId="1" fontId="5" fillId="7" borderId="720" xfId="0" applyNumberFormat="1" applyFont="1" applyFill="1" applyBorder="1" applyProtection="1">
      <protection locked="0"/>
    </xf>
    <xf numFmtId="1" fontId="5" fillId="0" borderId="694" xfId="0" applyNumberFormat="1" applyFont="1" applyBorder="1"/>
    <xf numFmtId="1" fontId="5" fillId="0" borderId="692" xfId="0" applyNumberFormat="1" applyFont="1" applyBorder="1"/>
    <xf numFmtId="1" fontId="5" fillId="0" borderId="721" xfId="1" applyNumberFormat="1" applyFont="1" applyBorder="1" applyProtection="1">
      <protection hidden="1"/>
    </xf>
    <xf numFmtId="1" fontId="5" fillId="0" borderId="718" xfId="1" applyNumberFormat="1" applyFont="1" applyBorder="1"/>
    <xf numFmtId="1" fontId="5" fillId="0" borderId="719" xfId="1" applyNumberFormat="1" applyFont="1" applyBorder="1"/>
    <xf numFmtId="1" fontId="5" fillId="0" borderId="660" xfId="3" applyNumberFormat="1" applyFont="1" applyBorder="1" applyAlignment="1">
      <alignment horizontal="center" vertical="center"/>
    </xf>
    <xf numFmtId="1" fontId="5" fillId="4" borderId="722" xfId="1" applyNumberFormat="1" applyFont="1" applyFill="1" applyBorder="1" applyProtection="1">
      <protection hidden="1"/>
    </xf>
    <xf numFmtId="1" fontId="5" fillId="4" borderId="719" xfId="1" applyNumberFormat="1" applyFont="1" applyFill="1" applyBorder="1" applyProtection="1">
      <protection hidden="1"/>
    </xf>
    <xf numFmtId="1" fontId="5" fillId="4" borderId="719" xfId="1" applyNumberFormat="1" applyFont="1" applyFill="1" applyBorder="1"/>
    <xf numFmtId="1" fontId="5" fillId="0" borderId="694" xfId="1" applyNumberFormat="1" applyFont="1" applyBorder="1" applyAlignment="1">
      <alignment horizontal="center" wrapText="1"/>
    </xf>
    <xf numFmtId="1" fontId="5" fillId="0" borderId="660" xfId="1" applyNumberFormat="1" applyFont="1" applyBorder="1" applyAlignment="1">
      <alignment horizontal="center" wrapText="1"/>
    </xf>
    <xf numFmtId="1" fontId="5" fillId="0" borderId="670" xfId="1" applyNumberFormat="1" applyFont="1" applyBorder="1" applyAlignment="1">
      <alignment horizontal="right"/>
    </xf>
    <xf numFmtId="1" fontId="5" fillId="7" borderId="660" xfId="1" applyNumberFormat="1" applyFont="1" applyFill="1" applyBorder="1" applyAlignment="1" applyProtection="1">
      <alignment horizontal="right"/>
      <protection locked="0"/>
    </xf>
    <xf numFmtId="1" fontId="5" fillId="7" borderId="723" xfId="1" applyNumberFormat="1" applyFont="1" applyFill="1" applyBorder="1" applyAlignment="1" applyProtection="1">
      <alignment horizontal="right"/>
      <protection locked="0"/>
    </xf>
    <xf numFmtId="1" fontId="5" fillId="7" borderId="724" xfId="1" applyNumberFormat="1" applyFont="1" applyFill="1" applyBorder="1" applyAlignment="1" applyProtection="1">
      <alignment horizontal="right"/>
      <protection locked="0"/>
    </xf>
    <xf numFmtId="1" fontId="5" fillId="7" borderId="725" xfId="1" applyNumberFormat="1" applyFont="1" applyFill="1" applyBorder="1" applyAlignment="1" applyProtection="1">
      <alignment horizontal="right"/>
      <protection locked="0"/>
    </xf>
    <xf numFmtId="1" fontId="5" fillId="0" borderId="298" xfId="1" applyNumberFormat="1" applyFont="1" applyBorder="1" applyAlignment="1">
      <alignment wrapText="1"/>
    </xf>
    <xf numFmtId="1" fontId="5" fillId="0" borderId="696" xfId="1" applyNumberFormat="1" applyFont="1" applyBorder="1" applyAlignment="1">
      <alignment horizontal="right"/>
    </xf>
    <xf numFmtId="1" fontId="5" fillId="7" borderId="726" xfId="1" applyNumberFormat="1" applyFont="1" applyFill="1" applyBorder="1" applyAlignment="1" applyProtection="1">
      <alignment horizontal="right"/>
      <protection locked="0"/>
    </xf>
    <xf numFmtId="1" fontId="5" fillId="7" borderId="720" xfId="1" applyNumberFormat="1" applyFont="1" applyFill="1" applyBorder="1" applyAlignment="1" applyProtection="1">
      <alignment horizontal="right"/>
      <protection locked="0"/>
    </xf>
    <xf numFmtId="1" fontId="6" fillId="0" borderId="727" xfId="1" applyNumberFormat="1" applyFont="1" applyBorder="1" applyProtection="1">
      <protection hidden="1"/>
    </xf>
    <xf numFmtId="1" fontId="5" fillId="0" borderId="727" xfId="1" applyNumberFormat="1" applyFont="1" applyBorder="1" applyProtection="1">
      <protection hidden="1"/>
    </xf>
    <xf numFmtId="1" fontId="5" fillId="0" borderId="728" xfId="1" applyNumberFormat="1" applyFont="1" applyBorder="1"/>
    <xf numFmtId="1" fontId="2" fillId="3" borderId="719" xfId="0" applyNumberFormat="1" applyFont="1" applyFill="1" applyBorder="1"/>
    <xf numFmtId="1" fontId="5" fillId="0" borderId="660" xfId="1" applyNumberFormat="1" applyFont="1" applyBorder="1" applyAlignment="1">
      <alignment horizontal="center" vertical="center" wrapText="1"/>
    </xf>
    <xf numFmtId="1" fontId="5" fillId="0" borderId="722" xfId="1" applyNumberFormat="1" applyFont="1" applyBorder="1"/>
    <xf numFmtId="1" fontId="5" fillId="0" borderId="298" xfId="1" applyNumberFormat="1" applyFont="1" applyBorder="1" applyAlignment="1">
      <alignment horizontal="center" vertical="center" wrapText="1"/>
    </xf>
    <xf numFmtId="1" fontId="2" fillId="0" borderId="722" xfId="0" applyNumberFormat="1" applyFont="1" applyBorder="1"/>
    <xf numFmtId="1" fontId="5" fillId="7" borderId="675" xfId="1" applyNumberFormat="1" applyFont="1" applyFill="1" applyBorder="1" applyAlignment="1" applyProtection="1">
      <alignment horizontal="right"/>
      <protection locked="0"/>
    </xf>
    <xf numFmtId="1" fontId="5" fillId="7" borderId="675" xfId="1" applyNumberFormat="1" applyFont="1" applyFill="1" applyBorder="1" applyProtection="1">
      <protection locked="0"/>
    </xf>
    <xf numFmtId="1" fontId="5" fillId="7" borderId="725" xfId="1" applyNumberFormat="1" applyFont="1" applyFill="1" applyBorder="1" applyProtection="1">
      <protection locked="0"/>
    </xf>
    <xf numFmtId="1" fontId="5" fillId="7" borderId="726" xfId="1" applyNumberFormat="1" applyFont="1" applyFill="1" applyBorder="1" applyProtection="1">
      <protection locked="0"/>
    </xf>
    <xf numFmtId="1" fontId="5" fillId="0" borderId="670" xfId="1" applyNumberFormat="1" applyFont="1" applyBorder="1" applyAlignment="1">
      <alignment wrapText="1"/>
    </xf>
    <xf numFmtId="1" fontId="1" fillId="0" borderId="660" xfId="1" applyNumberFormat="1" applyFont="1" applyBorder="1" applyAlignment="1">
      <alignment horizontal="right"/>
    </xf>
    <xf numFmtId="1" fontId="1" fillId="0" borderId="660" xfId="1" applyNumberFormat="1" applyFont="1" applyBorder="1"/>
    <xf numFmtId="1" fontId="5" fillId="0" borderId="727" xfId="1" applyNumberFormat="1" applyFont="1" applyBorder="1"/>
    <xf numFmtId="1" fontId="5" fillId="0" borderId="669" xfId="1" applyNumberFormat="1" applyFont="1" applyBorder="1" applyAlignment="1">
      <alignment horizontal="center" vertical="center" wrapText="1"/>
    </xf>
    <xf numFmtId="1" fontId="5" fillId="7" borderId="729" xfId="1" applyNumberFormat="1" applyFont="1" applyFill="1" applyBorder="1" applyProtection="1">
      <protection locked="0"/>
    </xf>
    <xf numFmtId="1" fontId="5" fillId="7" borderId="730" xfId="1" applyNumberFormat="1" applyFont="1" applyFill="1" applyBorder="1" applyProtection="1">
      <protection locked="0"/>
    </xf>
    <xf numFmtId="1" fontId="5" fillId="7" borderId="731" xfId="1" applyNumberFormat="1" applyFont="1" applyFill="1" applyBorder="1" applyProtection="1">
      <protection locked="0"/>
    </xf>
    <xf numFmtId="1" fontId="5" fillId="0" borderId="711" xfId="1" applyNumberFormat="1" applyFont="1" applyBorder="1" applyAlignment="1">
      <alignment wrapText="1"/>
    </xf>
    <xf numFmtId="1" fontId="5" fillId="0" borderId="711" xfId="1" applyNumberFormat="1" applyFont="1" applyBorder="1"/>
    <xf numFmtId="1" fontId="5" fillId="7" borderId="732" xfId="1" applyNumberFormat="1" applyFont="1" applyFill="1" applyBorder="1" applyProtection="1">
      <protection locked="0"/>
    </xf>
    <xf numFmtId="1" fontId="5" fillId="7" borderId="733" xfId="1" applyNumberFormat="1" applyFont="1" applyFill="1" applyBorder="1" applyProtection="1">
      <protection locked="0"/>
    </xf>
    <xf numFmtId="1" fontId="5" fillId="7" borderId="734" xfId="1" applyNumberFormat="1" applyFont="1" applyFill="1" applyBorder="1" applyProtection="1">
      <protection locked="0"/>
    </xf>
    <xf numFmtId="1" fontId="5" fillId="4" borderId="722" xfId="1" applyNumberFormat="1" applyFont="1" applyFill="1" applyBorder="1"/>
    <xf numFmtId="1" fontId="2" fillId="4" borderId="719" xfId="0" applyNumberFormat="1" applyFont="1" applyFill="1" applyBorder="1"/>
    <xf numFmtId="1" fontId="5" fillId="0" borderId="696" xfId="1" applyNumberFormat="1" applyFont="1" applyBorder="1" applyAlignment="1">
      <alignment wrapText="1"/>
    </xf>
    <xf numFmtId="1" fontId="5" fillId="0" borderId="696" xfId="1" applyNumberFormat="1" applyFont="1" applyBorder="1"/>
    <xf numFmtId="1" fontId="5" fillId="0" borderId="670" xfId="1" applyNumberFormat="1" applyFont="1" applyBorder="1"/>
    <xf numFmtId="1" fontId="1" fillId="0" borderId="695" xfId="1" applyNumberFormat="1" applyFont="1" applyBorder="1"/>
    <xf numFmtId="1" fontId="1" fillId="0" borderId="669" xfId="1" applyNumberFormat="1" applyFont="1" applyBorder="1"/>
  </cellXfs>
  <cellStyles count="4">
    <cellStyle name="Normal" xfId="0" builtinId="0"/>
    <cellStyle name="Normal 6" xfId="3" xr:uid="{00000000-0005-0000-0000-000001000000}"/>
    <cellStyle name="Normal_REM 21-2002" xfId="1" xr:uid="{00000000-0005-0000-0000-000002000000}"/>
    <cellStyle name="Notas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SERIES%20Y%20MANUALES%20REM/&#218;LTIMA%20VERSI&#211;N/SA_22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0"/>
  <sheetViews>
    <sheetView workbookViewId="0">
      <selection activeCell="G98" sqref="G98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2" ht="16.35000000000000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",[1]NOMBRE!B6," - ","( ",[1]NOMBRE!C6,[1]NOMBRE!D6," )")</f>
        <v>MES:  - ( 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459" t="s">
        <v>3</v>
      </c>
      <c r="B9" s="1460" t="s">
        <v>4</v>
      </c>
      <c r="C9" s="1461" t="s">
        <v>5</v>
      </c>
      <c r="D9" s="1462" t="s">
        <v>6</v>
      </c>
      <c r="E9" s="1462" t="s">
        <v>7</v>
      </c>
      <c r="F9" s="1465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459"/>
      <c r="B10" s="1460"/>
      <c r="C10" s="1461"/>
      <c r="D10" s="1463"/>
      <c r="E10" s="1463"/>
      <c r="F10" s="1465"/>
      <c r="G10" s="1442"/>
      <c r="H10" s="1443"/>
      <c r="I10" s="1443"/>
      <c r="J10" s="1444"/>
      <c r="K10" s="1442"/>
      <c r="L10" s="1443"/>
      <c r="M10" s="1443"/>
      <c r="N10" s="1443"/>
      <c r="O10" s="1444"/>
      <c r="P10" s="1442"/>
      <c r="Q10" s="1443"/>
      <c r="R10" s="1443"/>
      <c r="S10" s="1443"/>
      <c r="T10" s="1444"/>
      <c r="U10" s="1442"/>
      <c r="V10" s="1443"/>
      <c r="W10" s="1443"/>
      <c r="X10" s="1443"/>
      <c r="Y10" s="1444"/>
      <c r="Z10" s="1442"/>
      <c r="AA10" s="1443"/>
      <c r="AB10" s="144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459"/>
      <c r="B11" s="1460"/>
      <c r="C11" s="1461"/>
      <c r="D11" s="1464"/>
      <c r="E11" s="1464"/>
      <c r="F11" s="1465"/>
      <c r="G11" s="12" t="s">
        <v>14</v>
      </c>
      <c r="H11" s="13" t="s">
        <v>15</v>
      </c>
      <c r="I11" s="13" t="s">
        <v>16</v>
      </c>
      <c r="J11" s="14" t="s">
        <v>17</v>
      </c>
      <c r="K11" s="12" t="s">
        <v>14</v>
      </c>
      <c r="L11" s="13" t="s">
        <v>15</v>
      </c>
      <c r="M11" s="13" t="s">
        <v>16</v>
      </c>
      <c r="N11" s="13" t="s">
        <v>17</v>
      </c>
      <c r="O11" s="14" t="s">
        <v>18</v>
      </c>
      <c r="P11" s="12" t="s">
        <v>14</v>
      </c>
      <c r="Q11" s="13" t="s">
        <v>15</v>
      </c>
      <c r="R11" s="13" t="s">
        <v>19</v>
      </c>
      <c r="S11" s="13" t="s">
        <v>17</v>
      </c>
      <c r="T11" s="14" t="s">
        <v>18</v>
      </c>
      <c r="U11" s="12" t="s">
        <v>14</v>
      </c>
      <c r="V11" s="13" t="s">
        <v>15</v>
      </c>
      <c r="W11" s="13" t="s">
        <v>16</v>
      </c>
      <c r="X11" s="13" t="s">
        <v>17</v>
      </c>
      <c r="Y11" s="14" t="s">
        <v>18</v>
      </c>
      <c r="Z11" s="12" t="s">
        <v>14</v>
      </c>
      <c r="AA11" s="13" t="s">
        <v>20</v>
      </c>
      <c r="AB11" s="15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6" t="s">
        <v>22</v>
      </c>
      <c r="B12" s="17">
        <f t="shared" ref="B12:Y12" si="0">SUM(B13:B16)</f>
        <v>72</v>
      </c>
      <c r="C12" s="18">
        <f t="shared" si="0"/>
        <v>64</v>
      </c>
      <c r="D12" s="19">
        <f t="shared" si="0"/>
        <v>58.5</v>
      </c>
      <c r="E12" s="19">
        <f t="shared" si="0"/>
        <v>17261</v>
      </c>
      <c r="F12" s="20">
        <f t="shared" si="0"/>
        <v>16366</v>
      </c>
      <c r="G12" s="21">
        <f t="shared" si="0"/>
        <v>7582</v>
      </c>
      <c r="H12" s="19">
        <f t="shared" si="0"/>
        <v>7582</v>
      </c>
      <c r="I12" s="19">
        <f t="shared" si="0"/>
        <v>0</v>
      </c>
      <c r="J12" s="20">
        <f t="shared" si="0"/>
        <v>0</v>
      </c>
      <c r="K12" s="21">
        <f t="shared" si="0"/>
        <v>7300.33</v>
      </c>
      <c r="L12" s="19">
        <f t="shared" si="0"/>
        <v>5772.85</v>
      </c>
      <c r="M12" s="19">
        <f t="shared" si="0"/>
        <v>28.23</v>
      </c>
      <c r="N12" s="19">
        <f t="shared" si="0"/>
        <v>19.919999999999998</v>
      </c>
      <c r="O12" s="20">
        <f t="shared" si="0"/>
        <v>1479.33</v>
      </c>
      <c r="P12" s="21">
        <f t="shared" si="0"/>
        <v>4324.17</v>
      </c>
      <c r="Q12" s="19">
        <f t="shared" si="0"/>
        <v>1597.38</v>
      </c>
      <c r="R12" s="19">
        <f t="shared" si="0"/>
        <v>1897.89</v>
      </c>
      <c r="S12" s="19">
        <f t="shared" si="0"/>
        <v>129.27000000000001</v>
      </c>
      <c r="T12" s="20">
        <f t="shared" si="0"/>
        <v>699.63000000000011</v>
      </c>
      <c r="U12" s="21">
        <f t="shared" si="0"/>
        <v>1919.68</v>
      </c>
      <c r="V12" s="19">
        <f t="shared" si="0"/>
        <v>1351.8700000000001</v>
      </c>
      <c r="W12" s="19">
        <f t="shared" si="0"/>
        <v>135.09</v>
      </c>
      <c r="X12" s="19">
        <f t="shared" si="0"/>
        <v>13.05</v>
      </c>
      <c r="Y12" s="20">
        <f t="shared" si="0"/>
        <v>419.67</v>
      </c>
      <c r="Z12" s="21">
        <f>SUM(Z13:Z16)</f>
        <v>1167.1400000000001</v>
      </c>
      <c r="AA12" s="19">
        <f>SUM(AA13:AA16)</f>
        <v>945.28000000000009</v>
      </c>
      <c r="AB12" s="22">
        <f>SUM(AB13:AB16)</f>
        <v>221.86000000000004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3" t="s">
        <v>23</v>
      </c>
      <c r="B13" s="24">
        <f>SUM(ENERO:DICIEMBRE!B13)</f>
        <v>59</v>
      </c>
      <c r="C13" s="24">
        <f>SUM(ENERO:DICIEMBRE!C13)</f>
        <v>51</v>
      </c>
      <c r="D13" s="24">
        <f>SUM(ENERO:DICIEMBRE!D13)</f>
        <v>45.5</v>
      </c>
      <c r="E13" s="24">
        <f>SUM(ENERO:DICIEMBRE!E13)</f>
        <v>8453</v>
      </c>
      <c r="F13" s="24">
        <f>SUM(ENERO:DICIEMBRE!F13)</f>
        <v>7558</v>
      </c>
      <c r="G13" s="25">
        <f>SUM(H13:J13)</f>
        <v>7582</v>
      </c>
      <c r="H13" s="24">
        <f>SUM(ENERO:DICIEMBRE!H13)</f>
        <v>7582</v>
      </c>
      <c r="I13" s="24">
        <f>SUM(ENERO:DICIEMBRE!I13)</f>
        <v>0</v>
      </c>
      <c r="J13" s="24">
        <f>SUM(ENERO:DICIEMBRE!J13)</f>
        <v>0</v>
      </c>
      <c r="K13" s="24">
        <f>SUM(ENERO:DICIEMBRE!K13)</f>
        <v>6229.57</v>
      </c>
      <c r="L13" s="24">
        <f>SUM(ENERO:DICIEMBRE!L13)</f>
        <v>4884.93</v>
      </c>
      <c r="M13" s="24">
        <f>SUM(ENERO:DICIEMBRE!M13)</f>
        <v>28.23</v>
      </c>
      <c r="N13" s="24">
        <f>SUM(ENERO:DICIEMBRE!N13)</f>
        <v>19.919999999999998</v>
      </c>
      <c r="O13" s="24">
        <f>SUM(ENERO:DICIEMBRE!O13)</f>
        <v>1296.49</v>
      </c>
      <c r="P13" s="26">
        <f>SUM(Q13:T13)</f>
        <v>2799.42</v>
      </c>
      <c r="Q13" s="24">
        <f>SUM(ENERO:DICIEMBRE!Q13)</f>
        <v>345.29999999999995</v>
      </c>
      <c r="R13" s="24">
        <f>SUM(ENERO:DICIEMBRE!R13)</f>
        <v>1897.89</v>
      </c>
      <c r="S13" s="24">
        <f>SUM(ENERO:DICIEMBRE!S13)</f>
        <v>129.27000000000001</v>
      </c>
      <c r="T13" s="24">
        <f>SUM(ENERO:DICIEMBRE!T13)</f>
        <v>426.96000000000004</v>
      </c>
      <c r="U13" s="26">
        <f>SUM(V13:Y13)</f>
        <v>771.25</v>
      </c>
      <c r="V13" s="24">
        <f>SUM(ENERO:DICIEMBRE!V13)</f>
        <v>388.44000000000005</v>
      </c>
      <c r="W13" s="24">
        <f>SUM(ENERO:DICIEMBRE!W13)</f>
        <v>135.09</v>
      </c>
      <c r="X13" s="24">
        <f>SUM(ENERO:DICIEMBRE!X13)</f>
        <v>13.05</v>
      </c>
      <c r="Y13" s="24">
        <f>SUM(ENERO:DICIEMBRE!Y13)</f>
        <v>234.67000000000002</v>
      </c>
      <c r="Z13" s="26">
        <f>SUM(AA13:AB13)</f>
        <v>883.36000000000013</v>
      </c>
      <c r="AA13" s="24">
        <f>SUM(ENERO:DICIEMBRE!AA13)</f>
        <v>741.5100000000001</v>
      </c>
      <c r="AB13" s="24">
        <f>SUM(ENERO:DICIEMBRE!AB13)</f>
        <v>141.85000000000002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28" t="s">
        <v>24</v>
      </c>
      <c r="B14" s="24">
        <f>SUM(ENERO:DICIEMBRE!B14)</f>
        <v>13</v>
      </c>
      <c r="C14" s="24">
        <f>SUM(ENERO:DICIEMBRE!C14)</f>
        <v>13</v>
      </c>
      <c r="D14" s="24">
        <f>SUM(ENERO:DICIEMBRE!D14)</f>
        <v>13</v>
      </c>
      <c r="E14" s="24">
        <f>SUM(ENERO:DICIEMBRE!E14)</f>
        <v>8808</v>
      </c>
      <c r="F14" s="24">
        <f>SUM(ENERO:DICIEMBRE!F14)</f>
        <v>8808</v>
      </c>
      <c r="G14" s="31">
        <f>SUM(H14:J14)</f>
        <v>0</v>
      </c>
      <c r="H14" s="24">
        <f>SUM(ENERO:DICIEMBRE!H14)</f>
        <v>0</v>
      </c>
      <c r="I14" s="24">
        <f>SUM(ENERO:DICIEMBRE!I14)</f>
        <v>0</v>
      </c>
      <c r="J14" s="24">
        <f>SUM(ENERO:DICIEMBRE!J14)</f>
        <v>0</v>
      </c>
      <c r="K14" s="24">
        <f>SUM(ENERO:DICIEMBRE!K14)</f>
        <v>1070.76</v>
      </c>
      <c r="L14" s="24">
        <f>SUM(ENERO:DICIEMBRE!L14)</f>
        <v>887.92000000000019</v>
      </c>
      <c r="M14" s="24">
        <f>SUM(ENERO:DICIEMBRE!M14)</f>
        <v>0</v>
      </c>
      <c r="N14" s="24">
        <f>SUM(ENERO:DICIEMBRE!N14)</f>
        <v>0</v>
      </c>
      <c r="O14" s="24">
        <f>SUM(ENERO:DICIEMBRE!O14)</f>
        <v>182.83999999999997</v>
      </c>
      <c r="P14" s="33">
        <f>SUM(Q14:T14)</f>
        <v>1524.7500000000002</v>
      </c>
      <c r="Q14" s="24">
        <f>SUM(ENERO:DICIEMBRE!Q14)</f>
        <v>1252.0800000000002</v>
      </c>
      <c r="R14" s="24">
        <f>SUM(ENERO:DICIEMBRE!R14)</f>
        <v>0</v>
      </c>
      <c r="S14" s="24">
        <f>SUM(ENERO:DICIEMBRE!S14)</f>
        <v>0</v>
      </c>
      <c r="T14" s="24">
        <f>SUM(ENERO:DICIEMBRE!T14)</f>
        <v>272.67</v>
      </c>
      <c r="U14" s="33">
        <f>SUM(V14:Y14)</f>
        <v>1148.43</v>
      </c>
      <c r="V14" s="24">
        <f>SUM(ENERO:DICIEMBRE!V14)</f>
        <v>963.43000000000006</v>
      </c>
      <c r="W14" s="24">
        <f>SUM(ENERO:DICIEMBRE!W14)</f>
        <v>0</v>
      </c>
      <c r="X14" s="24">
        <f>SUM(ENERO:DICIEMBRE!X14)</f>
        <v>0</v>
      </c>
      <c r="Y14" s="24">
        <f>SUM(ENERO:DICIEMBRE!Y14)</f>
        <v>185</v>
      </c>
      <c r="Z14" s="33">
        <f>SUM(AA14:AB14)</f>
        <v>283.78000000000003</v>
      </c>
      <c r="AA14" s="24">
        <f>SUM(ENERO:DICIEMBRE!AA14)</f>
        <v>203.77</v>
      </c>
      <c r="AB14" s="24">
        <f>SUM(ENERO:DICIEMBRE!AB14)</f>
        <v>80.010000000000019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4">
        <f>SUM(ENERO:DICIEMBRE!B15)</f>
        <v>0</v>
      </c>
      <c r="C15" s="24">
        <f>SUM(ENERO:DICIEMBRE!C15)</f>
        <v>0</v>
      </c>
      <c r="D15" s="24">
        <f>SUM(ENERO:DICIEMBRE!D15)</f>
        <v>0</v>
      </c>
      <c r="E15" s="24">
        <f>SUM(ENERO:DICIEMBRE!E15)</f>
        <v>0</v>
      </c>
      <c r="F15" s="24">
        <f>SUM(ENERO:DICIEMBRE!F15)</f>
        <v>0</v>
      </c>
      <c r="G15" s="33">
        <f>SUM(H15:J15)</f>
        <v>0</v>
      </c>
      <c r="H15" s="24">
        <f>SUM(ENERO:DICIEMBRE!H15)</f>
        <v>0</v>
      </c>
      <c r="I15" s="24">
        <f>SUM(ENERO:DICIEMBRE!I15)</f>
        <v>0</v>
      </c>
      <c r="J15" s="24">
        <f>SUM(ENERO:DICIEMBRE!J15)</f>
        <v>0</v>
      </c>
      <c r="K15" s="24">
        <f>SUM(ENERO:DICIEMBRE!K15)</f>
        <v>0</v>
      </c>
      <c r="L15" s="24">
        <f>SUM(ENERO:DICIEMBRE!L15)</f>
        <v>0</v>
      </c>
      <c r="M15" s="24">
        <f>SUM(ENERO:DICIEMBRE!M15)</f>
        <v>0</v>
      </c>
      <c r="N15" s="24">
        <f>SUM(ENERO:DICIEMBRE!N15)</f>
        <v>0</v>
      </c>
      <c r="O15" s="24">
        <f>SUM(ENERO:DICIEMBRE!O15)</f>
        <v>0</v>
      </c>
      <c r="P15" s="33">
        <f>SUM(Q15:T15)</f>
        <v>0</v>
      </c>
      <c r="Q15" s="24">
        <f>SUM(ENERO:DICIEMBRE!Q15)</f>
        <v>0</v>
      </c>
      <c r="R15" s="24">
        <f>SUM(ENERO:DICIEMBRE!R15)</f>
        <v>0</v>
      </c>
      <c r="S15" s="24">
        <f>SUM(ENERO:DICIEMBRE!S15)</f>
        <v>0</v>
      </c>
      <c r="T15" s="24">
        <f>SUM(ENERO:DICIEMBRE!T15)</f>
        <v>0</v>
      </c>
      <c r="U15" s="33">
        <f>SUM(V15:Y15)</f>
        <v>0</v>
      </c>
      <c r="V15" s="24">
        <f>SUM(ENERO:DICIEMBRE!V15)</f>
        <v>0</v>
      </c>
      <c r="W15" s="24">
        <f>SUM(ENERO:DICIEMBRE!W15)</f>
        <v>0</v>
      </c>
      <c r="X15" s="24">
        <f>SUM(ENERO:DICIEMBRE!X15)</f>
        <v>0</v>
      </c>
      <c r="Y15" s="24">
        <f>SUM(ENERO:DICIEMBRE!Y15)</f>
        <v>0</v>
      </c>
      <c r="Z15" s="33">
        <f>SUM(AA15:AB15)</f>
        <v>0</v>
      </c>
      <c r="AA15" s="24">
        <f>SUM(ENERO:DICIEMBRE!AA15)</f>
        <v>0</v>
      </c>
      <c r="AB15" s="24">
        <f>SUM(ENERO:DICIEMBRE!AB15)</f>
        <v>0</v>
      </c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24">
        <f>SUM(ENERO:DICIEMBRE!B16)</f>
        <v>0</v>
      </c>
      <c r="C16" s="24">
        <f>SUM(ENERO:DICIEMBRE!C16)</f>
        <v>0</v>
      </c>
      <c r="D16" s="24">
        <f>SUM(ENERO:DICIEMBRE!D16)</f>
        <v>0</v>
      </c>
      <c r="E16" s="24">
        <f>SUM(ENERO:DICIEMBRE!E16)</f>
        <v>0</v>
      </c>
      <c r="F16" s="24">
        <f>SUM(ENERO:DICIEMBRE!F16)</f>
        <v>0</v>
      </c>
      <c r="G16" s="40">
        <f>SUM(H16:J16)</f>
        <v>0</v>
      </c>
      <c r="H16" s="24">
        <f>SUM(ENERO:DICIEMBRE!H16)</f>
        <v>0</v>
      </c>
      <c r="I16" s="24">
        <f>SUM(ENERO:DICIEMBRE!I16)</f>
        <v>0</v>
      </c>
      <c r="J16" s="24">
        <f>SUM(ENERO:DICIEMBRE!J16)</f>
        <v>0</v>
      </c>
      <c r="K16" s="24">
        <f>SUM(ENERO:DICIEMBRE!K16)</f>
        <v>0</v>
      </c>
      <c r="L16" s="24">
        <f>SUM(ENERO:DICIEMBRE!L16)</f>
        <v>0</v>
      </c>
      <c r="M16" s="24">
        <f>SUM(ENERO:DICIEMBRE!M16)</f>
        <v>0</v>
      </c>
      <c r="N16" s="24">
        <f>SUM(ENERO:DICIEMBRE!N16)</f>
        <v>0</v>
      </c>
      <c r="O16" s="24">
        <f>SUM(ENERO:DICIEMBRE!O16)</f>
        <v>0</v>
      </c>
      <c r="P16" s="41">
        <f>SUM(Q16:T16)</f>
        <v>0</v>
      </c>
      <c r="Q16" s="24">
        <f>SUM(ENERO:DICIEMBRE!Q16)</f>
        <v>0</v>
      </c>
      <c r="R16" s="24">
        <f>SUM(ENERO:DICIEMBRE!R16)</f>
        <v>0</v>
      </c>
      <c r="S16" s="24">
        <f>SUM(ENERO:DICIEMBRE!S16)</f>
        <v>0</v>
      </c>
      <c r="T16" s="24">
        <f>SUM(ENERO:DICIEMBRE!T16)</f>
        <v>0</v>
      </c>
      <c r="U16" s="41">
        <f>SUM(V16:Y16)</f>
        <v>0</v>
      </c>
      <c r="V16" s="24">
        <f>SUM(ENERO:DICIEMBRE!V16)</f>
        <v>0</v>
      </c>
      <c r="W16" s="24">
        <f>SUM(ENERO:DICIEMBRE!W16)</f>
        <v>0</v>
      </c>
      <c r="X16" s="24">
        <f>SUM(ENERO:DICIEMBRE!X16)</f>
        <v>0</v>
      </c>
      <c r="Y16" s="24">
        <f>SUM(ENERO:DICIEMBRE!Y16)</f>
        <v>0</v>
      </c>
      <c r="Z16" s="40">
        <f>SUM(AA16:AB16)</f>
        <v>0</v>
      </c>
      <c r="AA16" s="24">
        <f>SUM(ENERO:DICIEMBRE!AA16)</f>
        <v>0</v>
      </c>
      <c r="AB16" s="24">
        <f>SUM(ENERO:DICIEMBRE!AB16)</f>
        <v>0</v>
      </c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43"/>
      <c r="D17" s="43"/>
      <c r="E17" s="43"/>
      <c r="F17" s="43"/>
      <c r="G17" s="42"/>
      <c r="H17" s="44"/>
      <c r="I17" s="45"/>
      <c r="J17" s="46"/>
      <c r="K17" s="47"/>
      <c r="L17" s="47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48" t="s">
        <v>28</v>
      </c>
      <c r="B18" s="49" t="s">
        <v>29</v>
      </c>
      <c r="C18" s="50" t="s">
        <v>30</v>
      </c>
      <c r="D18" s="51" t="s">
        <v>31</v>
      </c>
      <c r="E18" s="51" t="s">
        <v>32</v>
      </c>
      <c r="F18" s="51" t="s">
        <v>33</v>
      </c>
      <c r="G18" s="52" t="s">
        <v>34</v>
      </c>
      <c r="H18" s="53"/>
      <c r="I18" s="43"/>
      <c r="J18" s="43"/>
      <c r="K18" s="54"/>
      <c r="L18" s="5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55" t="s">
        <v>35</v>
      </c>
      <c r="B19" s="56">
        <f>SUM(C19:G19)</f>
        <v>107</v>
      </c>
      <c r="C19" s="24">
        <f>SUM(ENERO:DICIEMBRE!C19)</f>
        <v>0</v>
      </c>
      <c r="D19" s="24">
        <f>SUM(ENERO:DICIEMBRE!D19)</f>
        <v>0</v>
      </c>
      <c r="E19" s="24">
        <f>SUM(ENERO:DICIEMBRE!E19)</f>
        <v>107</v>
      </c>
      <c r="F19" s="24">
        <f>SUM(ENERO:DICIEMBRE!F19)</f>
        <v>0</v>
      </c>
      <c r="G19" s="24">
        <f>SUM(ENERO:DICIEMBRE!G19)</f>
        <v>0</v>
      </c>
      <c r="H19" s="57"/>
      <c r="I19" s="43"/>
      <c r="J19" s="43"/>
      <c r="K19" s="54"/>
      <c r="L19" s="5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58" t="s">
        <v>36</v>
      </c>
      <c r="B20" s="59">
        <f>SUM(C20:G20)</f>
        <v>2769</v>
      </c>
      <c r="C20" s="24">
        <f>SUM(ENERO:DICIEMBRE!C20)</f>
        <v>0</v>
      </c>
      <c r="D20" s="24">
        <f>SUM(ENERO:DICIEMBRE!D20)</f>
        <v>0</v>
      </c>
      <c r="E20" s="24">
        <f>SUM(ENERO:DICIEMBRE!E20)</f>
        <v>2769</v>
      </c>
      <c r="F20" s="24">
        <f>SUM(ENERO:DICIEMBRE!F20)</f>
        <v>0</v>
      </c>
      <c r="G20" s="24">
        <f>SUM(ENERO:DICIEMBRE!G20)</f>
        <v>0</v>
      </c>
      <c r="H20" s="57"/>
      <c r="I20" s="43"/>
      <c r="J20" s="43"/>
      <c r="K20" s="54"/>
      <c r="L20" s="5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58" t="s">
        <v>37</v>
      </c>
      <c r="B21" s="59">
        <f>SUM(C21:G21)</f>
        <v>2769</v>
      </c>
      <c r="C21" s="24">
        <f>SUM(ENERO:DICIEMBRE!C21)</f>
        <v>0</v>
      </c>
      <c r="D21" s="24">
        <f>SUM(ENERO:DICIEMBRE!D21)</f>
        <v>0</v>
      </c>
      <c r="E21" s="24">
        <f>SUM(ENERO:DICIEMBRE!E21)</f>
        <v>2769</v>
      </c>
      <c r="F21" s="24">
        <f>SUM(ENERO:DICIEMBRE!F21)</f>
        <v>0</v>
      </c>
      <c r="G21" s="24">
        <f>SUM(ENERO:DICIEMBRE!G21)</f>
        <v>0</v>
      </c>
      <c r="H21" s="57"/>
      <c r="I21" s="43"/>
      <c r="J21" s="43"/>
      <c r="K21" s="54"/>
      <c r="L21" s="5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58" t="s">
        <v>38</v>
      </c>
      <c r="B22" s="59">
        <f>SUM(C22:G22)</f>
        <v>2769</v>
      </c>
      <c r="C22" s="24">
        <f>SUM(ENERO:DICIEMBRE!C22)</f>
        <v>0</v>
      </c>
      <c r="D22" s="24">
        <f>SUM(ENERO:DICIEMBRE!D22)</f>
        <v>0</v>
      </c>
      <c r="E22" s="24">
        <f>SUM(ENERO:DICIEMBRE!E22)</f>
        <v>2769</v>
      </c>
      <c r="F22" s="24">
        <f>SUM(ENERO:DICIEMBRE!F22)</f>
        <v>0</v>
      </c>
      <c r="G22" s="24">
        <f>SUM(ENERO:DICIEMBRE!G22)</f>
        <v>0</v>
      </c>
      <c r="H22" s="57"/>
      <c r="I22" s="43"/>
      <c r="J22" s="60"/>
      <c r="K22" s="54"/>
      <c r="L22" s="5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61" t="s">
        <v>39</v>
      </c>
      <c r="B23" s="62">
        <f>SUM(C23:G23)</f>
        <v>2769</v>
      </c>
      <c r="C23" s="24">
        <f>SUM(ENERO:DICIEMBRE!C23)</f>
        <v>0</v>
      </c>
      <c r="D23" s="24">
        <f>SUM(ENERO:DICIEMBRE!D23)</f>
        <v>0</v>
      </c>
      <c r="E23" s="24">
        <f>SUM(ENERO:DICIEMBRE!E23)</f>
        <v>2769</v>
      </c>
      <c r="F23" s="24">
        <f>SUM(ENERO:DICIEMBRE!F23)</f>
        <v>0</v>
      </c>
      <c r="G23" s="24">
        <f>SUM(ENERO:DICIEMBRE!G23)</f>
        <v>0</v>
      </c>
      <c r="H23" s="57"/>
      <c r="I23" s="43"/>
      <c r="J23" s="43"/>
      <c r="K23" s="54"/>
      <c r="L23" s="54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63" t="s">
        <v>40</v>
      </c>
      <c r="B24" s="64"/>
      <c r="C24" s="60"/>
      <c r="D24" s="64"/>
      <c r="E24" s="64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65"/>
      <c r="D25" s="65"/>
      <c r="E25" s="65"/>
      <c r="F25" s="65"/>
      <c r="G25" s="65"/>
      <c r="H25" s="65"/>
      <c r="I25" s="66"/>
      <c r="J25" s="66"/>
      <c r="K25" s="64"/>
      <c r="L25" s="64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25" t="s">
        <v>29</v>
      </c>
      <c r="D26" s="1421" t="s">
        <v>42</v>
      </c>
      <c r="E26" s="1456"/>
      <c r="F26" s="1457" t="s">
        <v>43</v>
      </c>
      <c r="G26" s="1457"/>
      <c r="H26" s="1457"/>
      <c r="I26" s="1457"/>
      <c r="J26" s="1457"/>
      <c r="K26" s="1458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434"/>
      <c r="C27" s="1455"/>
      <c r="D27" s="67" t="s">
        <v>44</v>
      </c>
      <c r="E27" s="68" t="s">
        <v>45</v>
      </c>
      <c r="F27" s="69" t="s">
        <v>46</v>
      </c>
      <c r="G27" s="67" t="s">
        <v>47</v>
      </c>
      <c r="H27" s="67" t="s">
        <v>48</v>
      </c>
      <c r="I27" s="67" t="s">
        <v>49</v>
      </c>
      <c r="J27" s="67" t="s">
        <v>50</v>
      </c>
      <c r="K27" s="67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445" t="s">
        <v>36</v>
      </c>
      <c r="B28" s="1446"/>
      <c r="C28" s="70">
        <f t="shared" ref="C28:C34" si="1">SUM(D28:E28)</f>
        <v>721</v>
      </c>
      <c r="D28" s="24">
        <f>SUM(ENERO:DICIEMBRE!D28)</f>
        <v>8</v>
      </c>
      <c r="E28" s="24">
        <f>SUM(ENERO:DICIEMBRE!E28)</f>
        <v>713</v>
      </c>
      <c r="F28" s="24">
        <f>SUM(ENERO:DICIEMBRE!F28)</f>
        <v>55</v>
      </c>
      <c r="G28" s="24">
        <f>SUM(ENERO:DICIEMBRE!G28)</f>
        <v>215</v>
      </c>
      <c r="H28" s="24">
        <f>SUM(ENERO:DICIEMBRE!H28)</f>
        <v>271</v>
      </c>
      <c r="I28" s="24">
        <f>SUM(ENERO:DICIEMBRE!I28)</f>
        <v>177</v>
      </c>
      <c r="J28" s="24">
        <f>SUM(ENERO:DICIEMBRE!J28)</f>
        <v>0</v>
      </c>
      <c r="K28" s="24">
        <f>SUM(ENERO:DICIEMBRE!K28)</f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447" t="s">
        <v>37</v>
      </c>
      <c r="B29" s="1448"/>
      <c r="C29" s="70">
        <f t="shared" si="1"/>
        <v>970</v>
      </c>
      <c r="D29" s="24">
        <f>SUM(ENERO:DICIEMBRE!D29)</f>
        <v>8</v>
      </c>
      <c r="E29" s="24">
        <f>SUM(ENERO:DICIEMBRE!E29)</f>
        <v>962</v>
      </c>
      <c r="F29" s="24">
        <f>SUM(ENERO:DICIEMBRE!F29)</f>
        <v>76</v>
      </c>
      <c r="G29" s="24">
        <f>SUM(ENERO:DICIEMBRE!G29)</f>
        <v>279</v>
      </c>
      <c r="H29" s="24">
        <f>SUM(ENERO:DICIEMBRE!H29)</f>
        <v>416</v>
      </c>
      <c r="I29" s="24">
        <f>SUM(ENERO:DICIEMBRE!I29)</f>
        <v>196</v>
      </c>
      <c r="J29" s="24">
        <f>SUM(ENERO:DICIEMBRE!J29)</f>
        <v>0</v>
      </c>
      <c r="K29" s="24">
        <f>SUM(ENERO:DICIEMBRE!K29)</f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447" t="s">
        <v>38</v>
      </c>
      <c r="B30" s="1448"/>
      <c r="C30" s="70">
        <f t="shared" si="1"/>
        <v>8402</v>
      </c>
      <c r="D30" s="24">
        <f>SUM(ENERO:DICIEMBRE!D30)</f>
        <v>16</v>
      </c>
      <c r="E30" s="24">
        <f>SUM(ENERO:DICIEMBRE!E30)</f>
        <v>8386</v>
      </c>
      <c r="F30" s="24">
        <f>SUM(ENERO:DICIEMBRE!F30)</f>
        <v>665</v>
      </c>
      <c r="G30" s="24">
        <f>SUM(ENERO:DICIEMBRE!G30)</f>
        <v>2337</v>
      </c>
      <c r="H30" s="24">
        <f>SUM(ENERO:DICIEMBRE!H30)</f>
        <v>4540</v>
      </c>
      <c r="I30" s="24">
        <f>SUM(ENERO:DICIEMBRE!I30)</f>
        <v>854</v>
      </c>
      <c r="J30" s="24">
        <f>SUM(ENERO:DICIEMBRE!J30)</f>
        <v>0</v>
      </c>
      <c r="K30" s="24">
        <f>SUM(ENERO:DICIEMBRE!K30)</f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617</v>
      </c>
      <c r="D31" s="24">
        <f>SUM(ENERO:DICIEMBRE!D31)</f>
        <v>8</v>
      </c>
      <c r="E31" s="24">
        <f>SUM(ENERO:DICIEMBRE!E31)</f>
        <v>609</v>
      </c>
      <c r="F31" s="24">
        <f>SUM(ENERO:DICIEMBRE!F31)</f>
        <v>47</v>
      </c>
      <c r="G31" s="24">
        <f>SUM(ENERO:DICIEMBRE!G31)</f>
        <v>167</v>
      </c>
      <c r="H31" s="24">
        <f>SUM(ENERO:DICIEMBRE!H31)</f>
        <v>232</v>
      </c>
      <c r="I31" s="24">
        <f>SUM(ENERO:DICIEMBRE!I31)</f>
        <v>168</v>
      </c>
      <c r="J31" s="24">
        <f>SUM(ENERO:DICIEMBRE!J31)</f>
        <v>0</v>
      </c>
      <c r="K31" s="24">
        <f>SUM(ENERO:DICIEMBRE!K31)</f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70">
        <f t="shared" si="1"/>
        <v>56</v>
      </c>
      <c r="D32" s="24">
        <f>SUM(ENERO:DICIEMBRE!D32)</f>
        <v>0</v>
      </c>
      <c r="E32" s="24">
        <f>SUM(ENERO:DICIEMBRE!E32)</f>
        <v>56</v>
      </c>
      <c r="F32" s="24">
        <f>SUM(ENERO:DICIEMBRE!F32)</f>
        <v>6</v>
      </c>
      <c r="G32" s="24">
        <f>SUM(ENERO:DICIEMBRE!G32)</f>
        <v>22</v>
      </c>
      <c r="H32" s="24">
        <f>SUM(ENERO:DICIEMBRE!H32)</f>
        <v>20</v>
      </c>
      <c r="I32" s="24">
        <f>SUM(ENERO:DICIEMBRE!I32)</f>
        <v>8</v>
      </c>
      <c r="J32" s="24">
        <f>SUM(ENERO:DICIEMBRE!J32)</f>
        <v>0</v>
      </c>
      <c r="K32" s="24">
        <f>SUM(ENERO:DICIEMBRE!K32)</f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452"/>
      <c r="B33" s="79" t="s">
        <v>54</v>
      </c>
      <c r="C33" s="80">
        <f t="shared" si="1"/>
        <v>0</v>
      </c>
      <c r="D33" s="24">
        <f>SUM(ENERO:DICIEMBRE!D33)</f>
        <v>0</v>
      </c>
      <c r="E33" s="24">
        <f>SUM(ENERO:DICIEMBRE!E33)</f>
        <v>0</v>
      </c>
      <c r="F33" s="24">
        <f>SUM(ENERO:DICIEMBRE!F33)</f>
        <v>0</v>
      </c>
      <c r="G33" s="24">
        <f>SUM(ENERO:DICIEMBRE!G33)</f>
        <v>0</v>
      </c>
      <c r="H33" s="24">
        <f>SUM(ENERO:DICIEMBRE!H33)</f>
        <v>0</v>
      </c>
      <c r="I33" s="24">
        <f>SUM(ENERO:DICIEMBRE!I33)</f>
        <v>0</v>
      </c>
      <c r="J33" s="24">
        <f>SUM(ENERO:DICIEMBRE!J33)</f>
        <v>0</v>
      </c>
      <c r="K33" s="24">
        <f>SUM(ENERO:DICIEMBRE!K33)</f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437" t="s">
        <v>55</v>
      </c>
      <c r="B34" s="1438"/>
      <c r="C34" s="80">
        <f t="shared" si="1"/>
        <v>44</v>
      </c>
      <c r="D34" s="24">
        <f>SUM(ENERO:DICIEMBRE!D34)</f>
        <v>0</v>
      </c>
      <c r="E34" s="24">
        <f>SUM(ENERO:DICIEMBRE!E34)</f>
        <v>44</v>
      </c>
      <c r="F34" s="24">
        <f>SUM(ENERO:DICIEMBRE!F34)</f>
        <v>5</v>
      </c>
      <c r="G34" s="24">
        <f>SUM(ENERO:DICIEMBRE!G34)</f>
        <v>19</v>
      </c>
      <c r="H34" s="24">
        <f>SUM(ENERO:DICIEMBRE!H34)</f>
        <v>19</v>
      </c>
      <c r="I34" s="24">
        <f>SUM(ENERO:DICIEMBRE!I34)</f>
        <v>1</v>
      </c>
      <c r="J34" s="24">
        <f>SUM(ENERO:DICIEMBRE!J34)</f>
        <v>0</v>
      </c>
      <c r="K34" s="24">
        <f>SUM(ENERO:DICIEMBRE!K34)</f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82" t="s">
        <v>56</v>
      </c>
      <c r="B35" s="54"/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5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67" t="s">
        <v>57</v>
      </c>
      <c r="B36" s="67" t="s">
        <v>58</v>
      </c>
      <c r="C36" s="43"/>
      <c r="D36" s="54"/>
      <c r="E36" s="54"/>
      <c r="F36" s="54"/>
      <c r="G36" s="85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70" t="s">
        <v>59</v>
      </c>
      <c r="B37" s="24">
        <f>SUM(ENERO:DICIEMBRE!B37)</f>
        <v>3202</v>
      </c>
      <c r="C37" s="43"/>
      <c r="D37" s="54"/>
      <c r="E37" s="54"/>
      <c r="F37" s="54"/>
      <c r="G37" s="85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70" t="s">
        <v>60</v>
      </c>
      <c r="B38" s="24">
        <f>SUM(ENERO:DICIEMBRE!B38)</f>
        <v>5949</v>
      </c>
      <c r="C38" s="43"/>
      <c r="D38" s="54"/>
      <c r="E38" s="54"/>
      <c r="F38" s="54"/>
      <c r="G38" s="85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70" t="s">
        <v>61</v>
      </c>
      <c r="B39" s="24">
        <f>SUM(ENERO:DICIEMBRE!B39)</f>
        <v>9156</v>
      </c>
      <c r="C39" s="43"/>
      <c r="D39" s="54"/>
      <c r="E39" s="54"/>
      <c r="F39" s="54"/>
      <c r="G39" s="85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70" t="s">
        <v>62</v>
      </c>
      <c r="B40" s="24">
        <f>SUM(ENERO:DICIEMBRE!B40)</f>
        <v>0</v>
      </c>
      <c r="C40" s="43"/>
      <c r="D40" s="54"/>
      <c r="E40" s="54"/>
      <c r="F40" s="54"/>
      <c r="G40" s="85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70" t="s">
        <v>63</v>
      </c>
      <c r="B41" s="24">
        <f>SUM(ENERO:DICIEMBRE!B41)</f>
        <v>5327</v>
      </c>
      <c r="C41" s="43"/>
      <c r="D41" s="54"/>
      <c r="E41" s="54"/>
      <c r="F41" s="54"/>
      <c r="G41" s="85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70" t="s">
        <v>64</v>
      </c>
      <c r="B42" s="24">
        <f>SUM(ENERO:DICIEMBRE!B42)</f>
        <v>0</v>
      </c>
      <c r="C42" s="43"/>
      <c r="D42" s="54"/>
      <c r="E42" s="54"/>
      <c r="F42" s="54"/>
      <c r="G42" s="85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70" t="s">
        <v>65</v>
      </c>
      <c r="B43" s="24">
        <f>SUM(ENERO:DICIEMBRE!B43)</f>
        <v>693</v>
      </c>
      <c r="C43" s="43"/>
      <c r="D43" s="54"/>
      <c r="E43" s="54"/>
      <c r="F43" s="54"/>
      <c r="G43" s="85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24">
        <f>SUM(ENERO:DICIEMBRE!B44)</f>
        <v>71</v>
      </c>
      <c r="C44" s="43"/>
      <c r="D44" s="54"/>
      <c r="E44" s="54"/>
      <c r="F44" s="54"/>
      <c r="G44" s="85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24">
        <f>SUM(ENERO:DICIEMBRE!B45)</f>
        <v>6</v>
      </c>
      <c r="C45" s="43"/>
      <c r="D45" s="54"/>
      <c r="E45" s="54"/>
      <c r="F45" s="54"/>
      <c r="G45" s="85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88" t="s">
        <v>68</v>
      </c>
      <c r="B46" s="46"/>
      <c r="D46" s="84"/>
      <c r="E46" s="84"/>
      <c r="F46" s="54"/>
      <c r="G46" s="54"/>
      <c r="H46" s="54"/>
      <c r="I46" s="54"/>
      <c r="J46" s="54"/>
      <c r="K46" s="54"/>
      <c r="L46" s="54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67" t="s">
        <v>28</v>
      </c>
      <c r="B47" s="67" t="s">
        <v>29</v>
      </c>
      <c r="C47" s="67" t="s">
        <v>69</v>
      </c>
      <c r="D47" s="67" t="s">
        <v>70</v>
      </c>
      <c r="E47" s="54"/>
      <c r="F47" s="54"/>
      <c r="G47" s="54"/>
      <c r="H47" s="54"/>
      <c r="I47" s="54"/>
      <c r="J47" s="54"/>
      <c r="K47" s="54"/>
      <c r="L47" s="54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89" t="s">
        <v>71</v>
      </c>
      <c r="B48" s="90">
        <f>SUM(C48:D48)</f>
        <v>11320</v>
      </c>
      <c r="C48" s="24">
        <f>SUM(ENERO:DICIEMBRE!C48)</f>
        <v>11320</v>
      </c>
      <c r="D48" s="24">
        <f>SUM(ENERO:DICIEMBRE!D48)</f>
        <v>0</v>
      </c>
      <c r="E48" s="54"/>
      <c r="F48" s="54"/>
      <c r="G48" s="54"/>
      <c r="H48" s="54"/>
      <c r="I48" s="54"/>
      <c r="J48" s="54"/>
      <c r="K48" s="54"/>
      <c r="L48" s="54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89" t="s">
        <v>72</v>
      </c>
      <c r="B49" s="90">
        <f>SUM(C49:D49)</f>
        <v>8402</v>
      </c>
      <c r="C49" s="24">
        <f>SUM(ENERO:DICIEMBRE!C49)</f>
        <v>8402</v>
      </c>
      <c r="D49" s="24">
        <f>SUM(ENERO:DICIEMBRE!D49)</f>
        <v>0</v>
      </c>
      <c r="E49" s="54"/>
      <c r="F49" s="54"/>
      <c r="G49" s="54"/>
      <c r="H49" s="54"/>
      <c r="I49" s="54"/>
      <c r="J49" s="54"/>
      <c r="K49" s="54"/>
      <c r="L49" s="54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2918</v>
      </c>
      <c r="C50" s="24">
        <f>SUM(ENERO:DICIEMBRE!C50)</f>
        <v>2918</v>
      </c>
      <c r="D50" s="24">
        <f>SUM(ENERO:DICIEMBRE!D50)</f>
        <v>0</v>
      </c>
      <c r="E50" s="54"/>
      <c r="F50" s="54"/>
      <c r="G50" s="54"/>
      <c r="H50" s="54"/>
      <c r="I50" s="54"/>
      <c r="J50" s="54"/>
      <c r="K50" s="54"/>
      <c r="L50" s="54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88" t="s">
        <v>74</v>
      </c>
      <c r="B51" s="93"/>
      <c r="C51" s="94"/>
      <c r="D51" s="94"/>
      <c r="E51" s="95"/>
      <c r="F51" s="95"/>
      <c r="G51" s="95"/>
      <c r="H51" s="95"/>
      <c r="I51" s="95"/>
      <c r="J51" s="54"/>
      <c r="K51" s="54"/>
      <c r="L51" s="54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96" t="s">
        <v>75</v>
      </c>
      <c r="B52" s="96" t="s">
        <v>29</v>
      </c>
      <c r="C52" s="97" t="s">
        <v>76</v>
      </c>
      <c r="D52" s="98" t="s">
        <v>77</v>
      </c>
      <c r="E52" s="95"/>
      <c r="F52" s="95"/>
      <c r="G52" s="95"/>
      <c r="H52" s="95"/>
      <c r="I52" s="54"/>
      <c r="J52" s="54"/>
      <c r="K52" s="54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99" t="s">
        <v>78</v>
      </c>
      <c r="B53" s="100">
        <f>SUM(C53:D53)</f>
        <v>0</v>
      </c>
      <c r="C53" s="24">
        <f>SUM(ENERO:DICIEMBRE!C53)</f>
        <v>0</v>
      </c>
      <c r="D53" s="24">
        <f>SUM(ENERO:DICIEMBRE!D53)</f>
        <v>0</v>
      </c>
      <c r="E53" s="95"/>
      <c r="F53" s="95"/>
      <c r="G53" s="95"/>
      <c r="H53" s="95"/>
      <c r="I53" s="54"/>
      <c r="J53" s="54"/>
      <c r="K53" s="54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01" t="s">
        <v>79</v>
      </c>
      <c r="B54" s="102">
        <f t="shared" ref="B54:B55" si="5">SUM(C54:D54)</f>
        <v>0</v>
      </c>
      <c r="C54" s="24">
        <f>SUM(ENERO:DICIEMBRE!C54)</f>
        <v>0</v>
      </c>
      <c r="D54" s="24">
        <f>SUM(ENERO:DICIEMBRE!D54)</f>
        <v>0</v>
      </c>
      <c r="E54" s="95"/>
      <c r="F54" s="95"/>
      <c r="G54" s="95"/>
      <c r="H54" s="95"/>
      <c r="I54" s="54"/>
      <c r="J54" s="54"/>
      <c r="K54" s="54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03" t="s">
        <v>80</v>
      </c>
      <c r="B55" s="104">
        <f t="shared" si="5"/>
        <v>66</v>
      </c>
      <c r="C55" s="24">
        <f>SUM(ENERO:DICIEMBRE!C55)</f>
        <v>0</v>
      </c>
      <c r="D55" s="24">
        <f>SUM(ENERO:DICIEMBRE!D55)</f>
        <v>66</v>
      </c>
      <c r="E55" s="105"/>
      <c r="F55" s="105"/>
      <c r="G55" s="105"/>
      <c r="H55" s="105"/>
      <c r="I55" s="106"/>
      <c r="J55" s="106"/>
      <c r="K55" s="106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88" t="s">
        <v>81</v>
      </c>
      <c r="B56" s="107"/>
      <c r="C56" s="107"/>
      <c r="D56" s="107"/>
      <c r="E56" s="107"/>
      <c r="F56" s="105"/>
      <c r="G56" s="105"/>
      <c r="H56" s="105"/>
      <c r="I56" s="105"/>
      <c r="J56" s="106"/>
      <c r="K56" s="106"/>
      <c r="L56" s="106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08" t="s">
        <v>82</v>
      </c>
      <c r="B57" s="109" t="s">
        <v>83</v>
      </c>
      <c r="C57" s="110" t="s">
        <v>84</v>
      </c>
      <c r="D57" s="111" t="s">
        <v>85</v>
      </c>
      <c r="E57" s="109" t="s">
        <v>86</v>
      </c>
      <c r="F57" s="105"/>
      <c r="G57" s="105"/>
      <c r="H57" s="105"/>
      <c r="I57" s="105"/>
      <c r="J57" s="106"/>
      <c r="K57" s="106"/>
      <c r="L57" s="106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12" t="s">
        <v>87</v>
      </c>
      <c r="B58" s="24">
        <f>SUM(ENERO:DICIEMBRE!B58)</f>
        <v>0</v>
      </c>
      <c r="C58" s="24">
        <f>SUM(ENERO:DICIEMBRE!C58)</f>
        <v>0</v>
      </c>
      <c r="D58" s="24">
        <f>SUM(ENERO:DICIEMBRE!D58)</f>
        <v>0</v>
      </c>
      <c r="E58" s="24">
        <f>SUM(ENERO:DICIEMBRE!E58)</f>
        <v>0</v>
      </c>
      <c r="F58" s="105"/>
      <c r="G58" s="105"/>
      <c r="H58" s="105"/>
      <c r="I58" s="105"/>
      <c r="J58" s="106"/>
      <c r="K58" s="106"/>
      <c r="L58" s="106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13" t="s">
        <v>88</v>
      </c>
      <c r="B59" s="24">
        <f>SUM(ENERO:DICIEMBRE!B59)</f>
        <v>0</v>
      </c>
      <c r="C59" s="24">
        <f>SUM(ENERO:DICIEMBRE!C59)</f>
        <v>0</v>
      </c>
      <c r="D59" s="24">
        <f>SUM(ENERO:DICIEMBRE!D59)</f>
        <v>0</v>
      </c>
      <c r="E59" s="24">
        <f>SUM(ENERO:DICIEMBRE!E59)</f>
        <v>0</v>
      </c>
      <c r="F59" s="105"/>
      <c r="G59" s="105"/>
      <c r="H59" s="105"/>
      <c r="I59" s="105"/>
      <c r="J59" s="106"/>
      <c r="K59" s="106"/>
      <c r="L59" s="106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13" t="s">
        <v>89</v>
      </c>
      <c r="B60" s="24">
        <f>SUM(ENERO:DICIEMBRE!B60)</f>
        <v>0</v>
      </c>
      <c r="C60" s="24">
        <f>SUM(ENERO:DICIEMBRE!C60)</f>
        <v>0</v>
      </c>
      <c r="D60" s="24">
        <f>SUM(ENERO:DICIEMBRE!D60)</f>
        <v>0</v>
      </c>
      <c r="E60" s="24">
        <f>SUM(ENERO:DICIEMBRE!E60)</f>
        <v>0</v>
      </c>
      <c r="F60" s="114"/>
      <c r="G60" s="114"/>
      <c r="H60" s="114"/>
      <c r="I60" s="114"/>
      <c r="J60" s="115"/>
      <c r="K60" s="115"/>
      <c r="L60" s="115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16" t="s">
        <v>90</v>
      </c>
      <c r="B61" s="24">
        <f>SUM(ENERO:DICIEMBRE!B61)</f>
        <v>0</v>
      </c>
      <c r="C61" s="24">
        <f>SUM(ENERO:DICIEMBRE!C61)</f>
        <v>0</v>
      </c>
      <c r="D61" s="24">
        <f>SUM(ENERO:DICIEMBRE!D61)</f>
        <v>0</v>
      </c>
      <c r="E61" s="24">
        <f>SUM(ENERO:DICIEMBRE!E61)</f>
        <v>0</v>
      </c>
      <c r="F61" s="117"/>
      <c r="G61" s="117"/>
      <c r="H61" s="117"/>
      <c r="I61" s="117"/>
      <c r="J61" s="118"/>
      <c r="K61" s="118"/>
      <c r="L61" s="118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19" t="s">
        <v>91</v>
      </c>
      <c r="B62" s="24">
        <f>SUM(ENERO:DICIEMBRE!B62)</f>
        <v>0</v>
      </c>
      <c r="C62" s="24">
        <f>SUM(ENERO:DICIEMBRE!C62)</f>
        <v>0</v>
      </c>
      <c r="D62" s="24">
        <f>SUM(ENERO:DICIEMBRE!D62)</f>
        <v>0</v>
      </c>
      <c r="E62" s="24">
        <f>SUM(ENERO:DICIEMBRE!E62)</f>
        <v>0</v>
      </c>
      <c r="F62" s="120"/>
      <c r="G62" s="120"/>
      <c r="H62" s="120"/>
      <c r="I62" s="120"/>
      <c r="J62" s="121"/>
      <c r="K62" s="121"/>
      <c r="L62" s="121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24">
        <f>SUM(ENERO:DICIEMBRE!B63)</f>
        <v>56</v>
      </c>
      <c r="C63" s="24">
        <f>SUM(ENERO:DICIEMBRE!C63)</f>
        <v>39</v>
      </c>
      <c r="D63" s="24">
        <f>SUM(ENERO:DICIEMBRE!D63)</f>
        <v>51</v>
      </c>
      <c r="E63" s="24">
        <f>SUM(ENERO:DICIEMBRE!E63)</f>
        <v>90</v>
      </c>
      <c r="F63" s="120"/>
      <c r="G63" s="120"/>
      <c r="H63" s="120"/>
      <c r="I63" s="120"/>
      <c r="J63" s="121"/>
      <c r="K63" s="121"/>
      <c r="L63" s="121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26" t="s">
        <v>29</v>
      </c>
      <c r="B64" s="127">
        <f>SUM(B58:B63)</f>
        <v>56</v>
      </c>
      <c r="C64" s="127">
        <f>SUM(C58:C63)</f>
        <v>39</v>
      </c>
      <c r="D64" s="128">
        <f>SUM(D58:D63)</f>
        <v>51</v>
      </c>
      <c r="E64" s="129">
        <f>SUM(E58:E63)</f>
        <v>90</v>
      </c>
      <c r="F64" s="130"/>
      <c r="G64" s="120"/>
      <c r="H64" s="120"/>
      <c r="I64" s="120"/>
      <c r="J64" s="121"/>
      <c r="K64" s="121"/>
      <c r="L64" s="121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427" t="s">
        <v>93</v>
      </c>
      <c r="B65" s="1428"/>
      <c r="C65" s="1428"/>
      <c r="D65" s="1428"/>
      <c r="E65" s="1429"/>
      <c r="F65" s="131"/>
      <c r="G65" s="131"/>
      <c r="H65" s="131"/>
      <c r="I65" s="131"/>
      <c r="J65" s="132"/>
      <c r="K65" s="121"/>
      <c r="L65" s="121"/>
    </row>
    <row r="66" spans="1:92" ht="31.5" customHeight="1" x14ac:dyDescent="0.2">
      <c r="A66" s="67" t="s">
        <v>94</v>
      </c>
      <c r="B66" s="67" t="s">
        <v>95</v>
      </c>
      <c r="C66" s="67" t="s">
        <v>29</v>
      </c>
      <c r="D66" s="133" t="s">
        <v>96</v>
      </c>
      <c r="E66" s="134" t="s">
        <v>97</v>
      </c>
      <c r="F66" s="135" t="s">
        <v>98</v>
      </c>
      <c r="G66" s="135" t="s">
        <v>99</v>
      </c>
      <c r="H66" s="135" t="s">
        <v>100</v>
      </c>
      <c r="I66" s="136" t="s">
        <v>101</v>
      </c>
      <c r="J66" s="137"/>
      <c r="K66" s="138"/>
      <c r="L66" s="139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430" t="s">
        <v>102</v>
      </c>
      <c r="B67" s="1431"/>
      <c r="C67" s="140">
        <f>SUM(D67:I67)</f>
        <v>1838</v>
      </c>
      <c r="D67" s="24">
        <f>SUM(ENERO:DICIEMBRE!D67)</f>
        <v>295</v>
      </c>
      <c r="E67" s="24">
        <f>SUM(ENERO:DICIEMBRE!E67)</f>
        <v>204</v>
      </c>
      <c r="F67" s="24">
        <f>SUM(ENERO:DICIEMBRE!F67)</f>
        <v>333</v>
      </c>
      <c r="G67" s="24">
        <f>SUM(ENERO:DICIEMBRE!G67)</f>
        <v>319</v>
      </c>
      <c r="H67" s="24">
        <f>SUM(ENERO:DICIEMBRE!H67)</f>
        <v>345</v>
      </c>
      <c r="I67" s="24">
        <f>SUM(ENERO:DICIEMBRE!I67)</f>
        <v>342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25" t="s">
        <v>103</v>
      </c>
      <c r="B68" s="142" t="s">
        <v>104</v>
      </c>
      <c r="C68" s="143">
        <f>SUM(D68:I68)</f>
        <v>392</v>
      </c>
      <c r="D68" s="24">
        <f>SUM(ENERO:DICIEMBRE!D68)</f>
        <v>138</v>
      </c>
      <c r="E68" s="24">
        <f>SUM(ENERO:DICIEMBRE!E68)</f>
        <v>109</v>
      </c>
      <c r="F68" s="24">
        <f>SUM(ENERO:DICIEMBRE!F68)</f>
        <v>145</v>
      </c>
      <c r="G68" s="24">
        <f>SUM(ENERO:DICIEMBRE!G68)</f>
        <v>0</v>
      </c>
      <c r="H68" s="24">
        <f>SUM(ENERO:DICIEMBRE!H68)</f>
        <v>0</v>
      </c>
      <c r="I68" s="24">
        <f>SUM(ENERO:DICIEMBRE!I68)</f>
        <v>0</v>
      </c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426"/>
      <c r="B69" s="144" t="s">
        <v>105</v>
      </c>
      <c r="C69" s="145">
        <f>SUM(D69:I69)</f>
        <v>209</v>
      </c>
      <c r="D69" s="24">
        <f>SUM(ENERO:DICIEMBRE!D69)</f>
        <v>112</v>
      </c>
      <c r="E69" s="24">
        <f>SUM(ENERO:DICIEMBRE!E69)</f>
        <v>42</v>
      </c>
      <c r="F69" s="24">
        <f>SUM(ENERO:DICIEMBRE!F69)</f>
        <v>55</v>
      </c>
      <c r="G69" s="24">
        <f>SUM(ENERO:DICIEMBRE!G69)</f>
        <v>0</v>
      </c>
      <c r="H69" s="24">
        <f>SUM(ENERO:DICIEMBRE!H69)</f>
        <v>0</v>
      </c>
      <c r="I69" s="24">
        <f>SUM(ENERO:DICIEMBRE!I69)</f>
        <v>0</v>
      </c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25" t="s">
        <v>106</v>
      </c>
      <c r="B70" s="142" t="s">
        <v>104</v>
      </c>
      <c r="C70" s="143">
        <f>SUM(D70:I70)</f>
        <v>942</v>
      </c>
      <c r="D70" s="24">
        <f>SUM(ENERO:DICIEMBRE!D70)</f>
        <v>451</v>
      </c>
      <c r="E70" s="24">
        <f>SUM(ENERO:DICIEMBRE!E70)</f>
        <v>267</v>
      </c>
      <c r="F70" s="24">
        <f>SUM(ENERO:DICIEMBRE!F70)</f>
        <v>224</v>
      </c>
      <c r="G70" s="24">
        <f>SUM(ENERO:DICIEMBRE!G70)</f>
        <v>0</v>
      </c>
      <c r="H70" s="24">
        <f>SUM(ENERO:DICIEMBRE!H70)</f>
        <v>0</v>
      </c>
      <c r="I70" s="24">
        <f>SUM(ENERO:DICIEMBRE!I70)</f>
        <v>0</v>
      </c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426"/>
      <c r="B71" s="149" t="s">
        <v>105</v>
      </c>
      <c r="C71" s="150">
        <f>SUM(D71:I71)</f>
        <v>1043</v>
      </c>
      <c r="D71" s="24">
        <f>SUM(ENERO:DICIEMBRE!D71)</f>
        <v>514</v>
      </c>
      <c r="E71" s="24">
        <f>SUM(ENERO:DICIEMBRE!E71)</f>
        <v>298</v>
      </c>
      <c r="F71" s="24">
        <f>SUM(ENERO:DICIEMBRE!F71)</f>
        <v>231</v>
      </c>
      <c r="G71" s="24">
        <f>SUM(ENERO:DICIEMBRE!G71)</f>
        <v>0</v>
      </c>
      <c r="H71" s="24">
        <f>SUM(ENERO:DICIEMBRE!H71)</f>
        <v>0</v>
      </c>
      <c r="I71" s="24">
        <f>SUM(ENERO:DICIEMBRE!I71)</f>
        <v>0</v>
      </c>
      <c r="J71" s="71" t="str">
        <f>CA71&amp;CB71&amp;CC71&amp;CD71&amp;CE71&amp;CF71</f>
        <v/>
      </c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52" t="s">
        <v>107</v>
      </c>
      <c r="B72" s="153"/>
      <c r="C72" s="153"/>
      <c r="D72" s="121"/>
      <c r="E72" s="121"/>
      <c r="F72" s="121"/>
      <c r="G72" s="121"/>
      <c r="H72" s="154"/>
      <c r="I72" s="154"/>
      <c r="J72" s="132"/>
      <c r="K72" s="121"/>
      <c r="L72" s="121"/>
      <c r="M72" s="155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421" t="s">
        <v>111</v>
      </c>
      <c r="G73" s="1422"/>
      <c r="H73" s="1422"/>
      <c r="I73" s="1423"/>
      <c r="J73" s="156"/>
      <c r="K73" s="121"/>
      <c r="L73" s="121"/>
      <c r="M73" s="155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36"/>
      <c r="C74" s="1434"/>
      <c r="D74" s="1436"/>
      <c r="E74" s="1434"/>
      <c r="F74" s="1421" t="s">
        <v>112</v>
      </c>
      <c r="G74" s="1423"/>
      <c r="H74" s="1421" t="s">
        <v>113</v>
      </c>
      <c r="I74" s="1423"/>
      <c r="J74" s="157"/>
      <c r="K74" s="121"/>
      <c r="L74" s="121"/>
      <c r="M74" s="155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434"/>
      <c r="B75" s="158" t="s">
        <v>44</v>
      </c>
      <c r="C75" s="159" t="s">
        <v>45</v>
      </c>
      <c r="D75" s="158" t="s">
        <v>44</v>
      </c>
      <c r="E75" s="69" t="s">
        <v>45</v>
      </c>
      <c r="F75" s="158" t="s">
        <v>44</v>
      </c>
      <c r="G75" s="159" t="s">
        <v>45</v>
      </c>
      <c r="H75" s="158" t="s">
        <v>44</v>
      </c>
      <c r="I75" s="69" t="s">
        <v>45</v>
      </c>
      <c r="J75" s="157"/>
      <c r="K75" s="121"/>
      <c r="L75" s="121"/>
      <c r="M75" s="155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60" t="s">
        <v>114</v>
      </c>
      <c r="B76" s="24">
        <f>SUM(ENERO:DICIEMBRE!B76)</f>
        <v>113</v>
      </c>
      <c r="C76" s="24">
        <f>SUM(ENERO:DICIEMBRE!C76)</f>
        <v>3579</v>
      </c>
      <c r="D76" s="24">
        <f>SUM(ENERO:DICIEMBRE!D76)</f>
        <v>446</v>
      </c>
      <c r="E76" s="24">
        <f>SUM(ENERO:DICIEMBRE!E76)</f>
        <v>1498</v>
      </c>
      <c r="F76" s="24">
        <f>SUM(ENERO:DICIEMBRE!F76)</f>
        <v>465</v>
      </c>
      <c r="G76" s="24">
        <f>SUM(ENERO:DICIEMBRE!G76)</f>
        <v>1616</v>
      </c>
      <c r="H76" s="24">
        <f>SUM(ENERO:DICIEMBRE!H76)</f>
        <v>19</v>
      </c>
      <c r="I76" s="24">
        <f>SUM(ENERO:DICIEMBRE!I76)</f>
        <v>118</v>
      </c>
      <c r="J76" s="71" t="str">
        <f>CA76</f>
        <v/>
      </c>
      <c r="K76" s="121"/>
      <c r="L76" s="121"/>
      <c r="M76" s="155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24">
        <f>SUM(ENERO:DICIEMBRE!B77)</f>
        <v>0</v>
      </c>
      <c r="C77" s="24">
        <f>SUM(ENERO:DICIEMBRE!C77)</f>
        <v>150</v>
      </c>
      <c r="D77" s="24">
        <f>SUM(ENERO:DICIEMBRE!D77)</f>
        <v>0</v>
      </c>
      <c r="E77" s="24">
        <f>SUM(ENERO:DICIEMBRE!E77)</f>
        <v>27</v>
      </c>
      <c r="F77" s="24">
        <f>SUM(ENERO:DICIEMBRE!F77)</f>
        <v>0</v>
      </c>
      <c r="G77" s="24">
        <f>SUM(ENERO:DICIEMBRE!G77)</f>
        <v>27</v>
      </c>
      <c r="H77" s="24">
        <f>SUM(ENERO:DICIEMBRE!H77)</f>
        <v>0</v>
      </c>
      <c r="I77" s="24">
        <f>SUM(ENERO:DICIEMBRE!I77)</f>
        <v>0</v>
      </c>
      <c r="J77" s="71" t="str">
        <f t="shared" ref="J77:J87" si="7">CA77</f>
        <v/>
      </c>
      <c r="K77" s="121"/>
      <c r="L77" s="121"/>
      <c r="M77" s="155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24">
        <f>SUM(ENERO:DICIEMBRE!B78)</f>
        <v>0</v>
      </c>
      <c r="C78" s="24">
        <f>SUM(ENERO:DICIEMBRE!C78)</f>
        <v>119</v>
      </c>
      <c r="D78" s="24">
        <f>SUM(ENERO:DICIEMBRE!D78)</f>
        <v>14</v>
      </c>
      <c r="E78" s="24">
        <f>SUM(ENERO:DICIEMBRE!E78)</f>
        <v>55</v>
      </c>
      <c r="F78" s="24">
        <f>SUM(ENERO:DICIEMBRE!F78)</f>
        <v>15</v>
      </c>
      <c r="G78" s="24">
        <f>SUM(ENERO:DICIEMBRE!G78)</f>
        <v>58</v>
      </c>
      <c r="H78" s="24">
        <f>SUM(ENERO:DICIEMBRE!H78)</f>
        <v>1</v>
      </c>
      <c r="I78" s="24">
        <f>SUM(ENERO:DICIEMBRE!I78)</f>
        <v>3</v>
      </c>
      <c r="J78" s="71" t="str">
        <f t="shared" si="7"/>
        <v/>
      </c>
      <c r="K78" s="121"/>
      <c r="L78" s="121"/>
      <c r="M78" s="155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24">
        <f>SUM(ENERO:DICIEMBRE!B79)</f>
        <v>0</v>
      </c>
      <c r="C79" s="24">
        <f>SUM(ENERO:DICIEMBRE!C79)</f>
        <v>418</v>
      </c>
      <c r="D79" s="24">
        <f>SUM(ENERO:DICIEMBRE!D79)</f>
        <v>0</v>
      </c>
      <c r="E79" s="24">
        <f>SUM(ENERO:DICIEMBRE!E79)</f>
        <v>86</v>
      </c>
      <c r="F79" s="24">
        <f>SUM(ENERO:DICIEMBRE!F79)</f>
        <v>0</v>
      </c>
      <c r="G79" s="24">
        <f>SUM(ENERO:DICIEMBRE!G79)</f>
        <v>87</v>
      </c>
      <c r="H79" s="24">
        <f>SUM(ENERO:DICIEMBRE!H79)</f>
        <v>0</v>
      </c>
      <c r="I79" s="24">
        <f>SUM(ENERO:DICIEMBRE!I79)</f>
        <v>1</v>
      </c>
      <c r="J79" s="71" t="str">
        <f t="shared" si="7"/>
        <v/>
      </c>
      <c r="K79" s="121"/>
      <c r="L79" s="121"/>
      <c r="M79" s="155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24">
        <f>SUM(ENERO:DICIEMBRE!B80)</f>
        <v>85</v>
      </c>
      <c r="C80" s="24">
        <f>SUM(ENERO:DICIEMBRE!C80)</f>
        <v>2068</v>
      </c>
      <c r="D80" s="24">
        <f>SUM(ENERO:DICIEMBRE!D80)</f>
        <v>122</v>
      </c>
      <c r="E80" s="24">
        <f>SUM(ENERO:DICIEMBRE!E80)</f>
        <v>836</v>
      </c>
      <c r="F80" s="24">
        <f>SUM(ENERO:DICIEMBRE!F80)</f>
        <v>143</v>
      </c>
      <c r="G80" s="24">
        <f>SUM(ENERO:DICIEMBRE!G80)</f>
        <v>903</v>
      </c>
      <c r="H80" s="24">
        <f>SUM(ENERO:DICIEMBRE!H80)</f>
        <v>21</v>
      </c>
      <c r="I80" s="24">
        <f>SUM(ENERO:DICIEMBRE!I80)</f>
        <v>67</v>
      </c>
      <c r="J80" s="71" t="str">
        <f t="shared" si="7"/>
        <v/>
      </c>
      <c r="K80" s="121"/>
      <c r="L80" s="121"/>
      <c r="M80" s="155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24">
        <f>SUM(ENERO:DICIEMBRE!B81)</f>
        <v>0</v>
      </c>
      <c r="C81" s="24">
        <f>SUM(ENERO:DICIEMBRE!C81)</f>
        <v>0</v>
      </c>
      <c r="D81" s="24">
        <f>SUM(ENERO:DICIEMBRE!D81)</f>
        <v>0</v>
      </c>
      <c r="E81" s="24">
        <f>SUM(ENERO:DICIEMBRE!E81)</f>
        <v>0</v>
      </c>
      <c r="F81" s="24">
        <f>SUM(ENERO:DICIEMBRE!F81)</f>
        <v>0</v>
      </c>
      <c r="G81" s="24">
        <f>SUM(ENERO:DICIEMBRE!G81)</f>
        <v>0</v>
      </c>
      <c r="H81" s="24">
        <f>SUM(ENERO:DICIEMBRE!H81)</f>
        <v>0</v>
      </c>
      <c r="I81" s="24">
        <f>SUM(ENERO:DICIEMBRE!I81)</f>
        <v>0</v>
      </c>
      <c r="J81" s="71" t="str">
        <f t="shared" si="7"/>
        <v/>
      </c>
      <c r="K81" s="121"/>
      <c r="L81" s="121"/>
      <c r="M81" s="155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24">
        <f>SUM(ENERO:DICIEMBRE!B82)</f>
        <v>33</v>
      </c>
      <c r="C82" s="24">
        <f>SUM(ENERO:DICIEMBRE!C82)</f>
        <v>14</v>
      </c>
      <c r="D82" s="24">
        <f>SUM(ENERO:DICIEMBRE!D82)</f>
        <v>246</v>
      </c>
      <c r="E82" s="24">
        <f>SUM(ENERO:DICIEMBRE!E82)</f>
        <v>115</v>
      </c>
      <c r="F82" s="24">
        <f>SUM(ENERO:DICIEMBRE!F82)</f>
        <v>262</v>
      </c>
      <c r="G82" s="24">
        <f>SUM(ENERO:DICIEMBRE!G82)</f>
        <v>123</v>
      </c>
      <c r="H82" s="24">
        <f>SUM(ENERO:DICIEMBRE!H82)</f>
        <v>16</v>
      </c>
      <c r="I82" s="24">
        <f>SUM(ENERO:DICIEMBRE!I82)</f>
        <v>8</v>
      </c>
      <c r="J82" s="71" t="str">
        <f t="shared" si="7"/>
        <v/>
      </c>
      <c r="K82" s="121"/>
      <c r="L82" s="121"/>
      <c r="M82" s="155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24">
        <f>SUM(ENERO:DICIEMBRE!B83)</f>
        <v>0</v>
      </c>
      <c r="C83" s="24">
        <f>SUM(ENERO:DICIEMBRE!C83)</f>
        <v>23</v>
      </c>
      <c r="D83" s="24">
        <f>SUM(ENERO:DICIEMBRE!D83)</f>
        <v>0</v>
      </c>
      <c r="E83" s="24">
        <f>SUM(ENERO:DICIEMBRE!E83)</f>
        <v>1053</v>
      </c>
      <c r="F83" s="24">
        <f>SUM(ENERO:DICIEMBRE!F83)</f>
        <v>1</v>
      </c>
      <c r="G83" s="24">
        <f>SUM(ENERO:DICIEMBRE!G83)</f>
        <v>1142</v>
      </c>
      <c r="H83" s="24">
        <f>SUM(ENERO:DICIEMBRE!H83)</f>
        <v>1</v>
      </c>
      <c r="I83" s="24">
        <f>SUM(ENERO:DICIEMBRE!I83)</f>
        <v>89</v>
      </c>
      <c r="J83" s="71" t="str">
        <f t="shared" si="7"/>
        <v/>
      </c>
      <c r="K83" s="121"/>
      <c r="L83" s="121"/>
      <c r="M83" s="155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24">
        <f>SUM(ENERO:DICIEMBRE!B84)</f>
        <v>0</v>
      </c>
      <c r="C84" s="24">
        <f>SUM(ENERO:DICIEMBRE!C84)</f>
        <v>291</v>
      </c>
      <c r="D84" s="24">
        <f>SUM(ENERO:DICIEMBRE!D84)</f>
        <v>0</v>
      </c>
      <c r="E84" s="24">
        <f>SUM(ENERO:DICIEMBRE!E84)</f>
        <v>754</v>
      </c>
      <c r="F84" s="24">
        <f>SUM(ENERO:DICIEMBRE!F84)</f>
        <v>0</v>
      </c>
      <c r="G84" s="24">
        <f>SUM(ENERO:DICIEMBRE!G84)</f>
        <v>758</v>
      </c>
      <c r="H84" s="24">
        <f>SUM(ENERO:DICIEMBRE!H84)</f>
        <v>0</v>
      </c>
      <c r="I84" s="24">
        <f>SUM(ENERO:DICIEMBRE!I84)</f>
        <v>4</v>
      </c>
      <c r="J84" s="71" t="str">
        <f t="shared" si="7"/>
        <v/>
      </c>
      <c r="K84" s="121"/>
      <c r="L84" s="121"/>
      <c r="M84" s="155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24">
        <f>SUM(ENERO:DICIEMBRE!B85)</f>
        <v>7</v>
      </c>
      <c r="C85" s="24">
        <f>SUM(ENERO:DICIEMBRE!C85)</f>
        <v>233</v>
      </c>
      <c r="D85" s="24">
        <f>SUM(ENERO:DICIEMBRE!D85)</f>
        <v>3</v>
      </c>
      <c r="E85" s="24">
        <f>SUM(ENERO:DICIEMBRE!E85)</f>
        <v>517</v>
      </c>
      <c r="F85" s="24">
        <f>SUM(ENERO:DICIEMBRE!F85)</f>
        <v>3</v>
      </c>
      <c r="G85" s="24">
        <f>SUM(ENERO:DICIEMBRE!G85)</f>
        <v>556</v>
      </c>
      <c r="H85" s="24">
        <f>SUM(ENERO:DICIEMBRE!H85)</f>
        <v>0</v>
      </c>
      <c r="I85" s="24">
        <f>SUM(ENERO:DICIEMBRE!I85)</f>
        <v>39</v>
      </c>
      <c r="J85" s="71" t="str">
        <f t="shared" si="7"/>
        <v/>
      </c>
      <c r="K85" s="121"/>
      <c r="L85" s="121"/>
      <c r="M85" s="155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24">
        <f>SUM(ENERO:DICIEMBRE!B86)</f>
        <v>0</v>
      </c>
      <c r="C86" s="24">
        <f>SUM(ENERO:DICIEMBRE!C86)</f>
        <v>506</v>
      </c>
      <c r="D86" s="24">
        <f>SUM(ENERO:DICIEMBRE!D86)</f>
        <v>5</v>
      </c>
      <c r="E86" s="24">
        <f>SUM(ENERO:DICIEMBRE!E86)</f>
        <v>430</v>
      </c>
      <c r="F86" s="24">
        <f>SUM(ENERO:DICIEMBRE!F86)</f>
        <v>6</v>
      </c>
      <c r="G86" s="24">
        <f>SUM(ENERO:DICIEMBRE!G86)</f>
        <v>486</v>
      </c>
      <c r="H86" s="24">
        <f>SUM(ENERO:DICIEMBRE!H86)</f>
        <v>1</v>
      </c>
      <c r="I86" s="24">
        <f>SUM(ENERO:DICIEMBRE!I86)</f>
        <v>56</v>
      </c>
      <c r="J86" s="71" t="str">
        <f t="shared" si="7"/>
        <v/>
      </c>
      <c r="K86" s="121"/>
      <c r="L86" s="121"/>
      <c r="M86" s="156"/>
      <c r="N86" s="121"/>
      <c r="O86" s="121"/>
      <c r="P86" s="155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24">
        <f>SUM(ENERO:DICIEMBRE!B87)</f>
        <v>0</v>
      </c>
      <c r="C87" s="24">
        <f>SUM(ENERO:DICIEMBRE!C87)</f>
        <v>69</v>
      </c>
      <c r="D87" s="24">
        <f>SUM(ENERO:DICIEMBRE!D87)</f>
        <v>0</v>
      </c>
      <c r="E87" s="24">
        <f>SUM(ENERO:DICIEMBRE!E87)</f>
        <v>32</v>
      </c>
      <c r="F87" s="24">
        <f>SUM(ENERO:DICIEMBRE!F87)</f>
        <v>0</v>
      </c>
      <c r="G87" s="24">
        <f>SUM(ENERO:DICIEMBRE!G87)</f>
        <v>34</v>
      </c>
      <c r="H87" s="24">
        <f>SUM(ENERO:DICIEMBRE!H87)</f>
        <v>0</v>
      </c>
      <c r="I87" s="24">
        <f>SUM(ENERO:DICIEMBRE!I87)</f>
        <v>2</v>
      </c>
      <c r="J87" s="71" t="str">
        <f t="shared" si="7"/>
        <v/>
      </c>
      <c r="K87" s="121"/>
      <c r="L87" s="121"/>
      <c r="M87" s="156"/>
      <c r="N87" s="121"/>
      <c r="O87" s="121"/>
      <c r="P87" s="155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67" t="s">
        <v>29</v>
      </c>
      <c r="B88" s="168">
        <f t="shared" ref="B88:I88" si="10">SUM(B76:B87)</f>
        <v>238</v>
      </c>
      <c r="C88" s="169">
        <f t="shared" si="10"/>
        <v>7470</v>
      </c>
      <c r="D88" s="168">
        <f t="shared" si="10"/>
        <v>836</v>
      </c>
      <c r="E88" s="169">
        <f t="shared" si="10"/>
        <v>5403</v>
      </c>
      <c r="F88" s="170">
        <f t="shared" si="10"/>
        <v>895</v>
      </c>
      <c r="G88" s="171">
        <f t="shared" si="10"/>
        <v>5790</v>
      </c>
      <c r="H88" s="170">
        <f t="shared" si="10"/>
        <v>59</v>
      </c>
      <c r="I88" s="171">
        <f t="shared" si="10"/>
        <v>387</v>
      </c>
      <c r="J88" s="121"/>
      <c r="K88" s="121"/>
      <c r="L88" s="121"/>
      <c r="M88" s="155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72"/>
      <c r="I89" s="172"/>
      <c r="J89" s="156"/>
      <c r="K89" s="121"/>
      <c r="L89" s="121"/>
      <c r="M89" s="155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25" t="s">
        <v>127</v>
      </c>
      <c r="B90" s="1421" t="s">
        <v>128</v>
      </c>
      <c r="C90" s="1422"/>
      <c r="D90" s="1422"/>
      <c r="E90" s="1422"/>
      <c r="F90" s="1422"/>
      <c r="G90" s="1423"/>
      <c r="H90" s="132"/>
      <c r="I90" s="156"/>
      <c r="J90" s="121"/>
      <c r="K90" s="121"/>
      <c r="L90" s="155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426"/>
      <c r="B91" s="108" t="s">
        <v>129</v>
      </c>
      <c r="C91" s="158" t="s">
        <v>44</v>
      </c>
      <c r="D91" s="68" t="s">
        <v>45</v>
      </c>
      <c r="E91" s="173" t="s">
        <v>15</v>
      </c>
      <c r="F91" s="174" t="s">
        <v>16</v>
      </c>
      <c r="G91" s="174" t="s">
        <v>17</v>
      </c>
      <c r="H91" s="132"/>
      <c r="I91" s="132"/>
      <c r="J91" s="156"/>
      <c r="K91" s="121"/>
      <c r="L91" s="121"/>
      <c r="M91" s="155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60" t="s">
        <v>130</v>
      </c>
      <c r="B92" s="56">
        <f t="shared" ref="B92:B98" si="11">SUM(C92+D92)</f>
        <v>327</v>
      </c>
      <c r="C92" s="24">
        <f>SUM(ENERO:DICIEMBRE!C92)</f>
        <v>49</v>
      </c>
      <c r="D92" s="24">
        <f>SUM(ENERO:DICIEMBRE!D92)</f>
        <v>278</v>
      </c>
      <c r="E92" s="24">
        <f>SUM(ENERO:DICIEMBRE!E92)</f>
        <v>279</v>
      </c>
      <c r="F92" s="24">
        <f>SUM(ENERO:DICIEMBRE!F92)</f>
        <v>48</v>
      </c>
      <c r="G92" s="24">
        <f>SUM(ENERO:DICIEMBRE!G92)</f>
        <v>0</v>
      </c>
      <c r="H92" s="71" t="str">
        <f>CA92</f>
        <v/>
      </c>
      <c r="I92" s="132"/>
      <c r="J92" s="156"/>
      <c r="K92" s="121"/>
      <c r="L92" s="121"/>
      <c r="M92" s="155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75" t="s">
        <v>131</v>
      </c>
      <c r="B93" s="176">
        <f t="shared" si="11"/>
        <v>14</v>
      </c>
      <c r="C93" s="24">
        <f>SUM(ENERO:DICIEMBRE!C93)</f>
        <v>4</v>
      </c>
      <c r="D93" s="24">
        <f>SUM(ENERO:DICIEMBRE!D93)</f>
        <v>10</v>
      </c>
      <c r="E93" s="24">
        <f>SUM(ENERO:DICIEMBRE!E93)</f>
        <v>14</v>
      </c>
      <c r="F93" s="24">
        <f>SUM(ENERO:DICIEMBRE!F93)</f>
        <v>0</v>
      </c>
      <c r="G93" s="24">
        <f>SUM(ENERO:DICIEMBRE!G93)</f>
        <v>0</v>
      </c>
      <c r="H93" s="71" t="str">
        <f t="shared" ref="H93:H99" si="13">CA93</f>
        <v/>
      </c>
      <c r="I93" s="132"/>
      <c r="J93" s="156"/>
      <c r="K93" s="121"/>
      <c r="L93" s="121"/>
      <c r="M93" s="155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76">
        <f t="shared" si="11"/>
        <v>23</v>
      </c>
      <c r="C94" s="24">
        <f>SUM(ENERO:DICIEMBRE!C94)</f>
        <v>0</v>
      </c>
      <c r="D94" s="24">
        <f>SUM(ENERO:DICIEMBRE!D94)</f>
        <v>23</v>
      </c>
      <c r="E94" s="24">
        <f>SUM(ENERO:DICIEMBRE!E94)</f>
        <v>21</v>
      </c>
      <c r="F94" s="24">
        <f>SUM(ENERO:DICIEMBRE!F94)</f>
        <v>2</v>
      </c>
      <c r="G94" s="24">
        <f>SUM(ENERO:DICIEMBRE!G94)</f>
        <v>0</v>
      </c>
      <c r="H94" s="71" t="str">
        <f t="shared" si="13"/>
        <v/>
      </c>
      <c r="I94" s="132"/>
      <c r="J94" s="156"/>
      <c r="K94" s="121"/>
      <c r="L94" s="121"/>
      <c r="M94" s="155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76">
        <f t="shared" si="11"/>
        <v>80</v>
      </c>
      <c r="C95" s="24">
        <f>SUM(ENERO:DICIEMBRE!C95)</f>
        <v>6</v>
      </c>
      <c r="D95" s="24">
        <f>SUM(ENERO:DICIEMBRE!D95)</f>
        <v>74</v>
      </c>
      <c r="E95" s="24">
        <f>SUM(ENERO:DICIEMBRE!E95)</f>
        <v>79</v>
      </c>
      <c r="F95" s="24">
        <f>SUM(ENERO:DICIEMBRE!F95)</f>
        <v>1</v>
      </c>
      <c r="G95" s="24">
        <f>SUM(ENERO:DICIEMBRE!G95)</f>
        <v>0</v>
      </c>
      <c r="H95" s="71" t="str">
        <f t="shared" si="13"/>
        <v/>
      </c>
      <c r="I95" s="132"/>
      <c r="J95" s="156"/>
      <c r="K95" s="121"/>
      <c r="L95" s="121"/>
      <c r="M95" s="155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76">
        <f t="shared" si="11"/>
        <v>2</v>
      </c>
      <c r="C96" s="24">
        <f>SUM(ENERO:DICIEMBRE!C96)</f>
        <v>0</v>
      </c>
      <c r="D96" s="24">
        <f>SUM(ENERO:DICIEMBRE!D96)</f>
        <v>2</v>
      </c>
      <c r="E96" s="24">
        <f>SUM(ENERO:DICIEMBRE!E96)</f>
        <v>2</v>
      </c>
      <c r="F96" s="24">
        <f>SUM(ENERO:DICIEMBRE!F96)</f>
        <v>0</v>
      </c>
      <c r="G96" s="24">
        <f>SUM(ENERO:DICIEMBRE!G96)</f>
        <v>0</v>
      </c>
      <c r="H96" s="71" t="str">
        <f t="shared" si="13"/>
        <v/>
      </c>
      <c r="I96" s="139"/>
      <c r="J96" s="177"/>
      <c r="K96" s="138"/>
      <c r="L96" s="138"/>
      <c r="M96" s="178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75" t="s">
        <v>135</v>
      </c>
      <c r="B97" s="176">
        <f t="shared" si="11"/>
        <v>0</v>
      </c>
      <c r="C97" s="24">
        <f>SUM(ENERO:DICIEMBRE!C97)</f>
        <v>0</v>
      </c>
      <c r="D97" s="24">
        <f>SUM(ENERO:DICIEMBRE!D97)</f>
        <v>0</v>
      </c>
      <c r="E97" s="24">
        <f>SUM(ENERO:DICIEMBRE!E97)</f>
        <v>0</v>
      </c>
      <c r="F97" s="24">
        <f>SUM(ENERO:DICIEMBRE!F97)</f>
        <v>0</v>
      </c>
      <c r="G97" s="24">
        <f>SUM(ENERO:DICIEMBRE!G97)</f>
        <v>0</v>
      </c>
      <c r="H97" s="71" t="str">
        <f t="shared" si="13"/>
        <v/>
      </c>
      <c r="I97" s="139"/>
      <c r="J97" s="177"/>
      <c r="K97" s="138"/>
      <c r="L97" s="138"/>
      <c r="M97" s="178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79" t="s">
        <v>136</v>
      </c>
      <c r="B98" s="180">
        <f t="shared" si="11"/>
        <v>0</v>
      </c>
      <c r="C98" s="24">
        <f>SUM(ENERO:DICIEMBRE!C98)</f>
        <v>0</v>
      </c>
      <c r="D98" s="24">
        <f>SUM(ENERO:DICIEMBRE!D98)</f>
        <v>0</v>
      </c>
      <c r="E98" s="24">
        <f>SUM(ENERO:DICIEMBRE!E98)</f>
        <v>0</v>
      </c>
      <c r="F98" s="24">
        <f>SUM(ENERO:DICIEMBRE!F98)</f>
        <v>0</v>
      </c>
      <c r="G98" s="24">
        <f>SUM(ENERO:DICIEMBRE!G98)</f>
        <v>0</v>
      </c>
      <c r="H98" s="71" t="str">
        <f t="shared" si="13"/>
        <v/>
      </c>
      <c r="I98" s="139"/>
      <c r="J98" s="177"/>
      <c r="K98" s="138"/>
      <c r="L98" s="138"/>
      <c r="M98" s="178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83">
        <f t="shared" ref="B99:G99" si="15">SUM(B92:B98)</f>
        <v>446</v>
      </c>
      <c r="C99" s="170">
        <f t="shared" si="15"/>
        <v>59</v>
      </c>
      <c r="D99" s="184">
        <f t="shared" si="15"/>
        <v>387</v>
      </c>
      <c r="E99" s="185">
        <f t="shared" si="15"/>
        <v>395</v>
      </c>
      <c r="F99" s="186">
        <f t="shared" si="15"/>
        <v>51</v>
      </c>
      <c r="G99" s="186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55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159463.16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B52:D52 A64:E64" xr:uid="{00000000-0002-0000-0000-000000000000}">
      <formula1>0</formula1>
      <formula2>1E+27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2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",[10]NOMBRE!B6," - ","( ",[10]NOMBRE!C6,[10]NOMBRE!D6," )")</f>
        <v>MES: SEPTIEMBRE - ( 09 )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",[10]NOMBRE!B7)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64" t="s">
        <v>3</v>
      </c>
      <c r="B9" s="1565" t="s">
        <v>4</v>
      </c>
      <c r="C9" s="1566" t="s">
        <v>5</v>
      </c>
      <c r="D9" s="1493" t="s">
        <v>6</v>
      </c>
      <c r="E9" s="1493" t="s">
        <v>7</v>
      </c>
      <c r="F9" s="1567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64"/>
      <c r="B10" s="1565"/>
      <c r="C10" s="1566"/>
      <c r="D10" s="1463"/>
      <c r="E10" s="1463"/>
      <c r="F10" s="1567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64"/>
      <c r="B11" s="1565"/>
      <c r="C11" s="1566"/>
      <c r="D11" s="1494"/>
      <c r="E11" s="1494"/>
      <c r="F11" s="1567"/>
      <c r="G11" s="1303" t="s">
        <v>14</v>
      </c>
      <c r="H11" s="1304" t="s">
        <v>15</v>
      </c>
      <c r="I11" s="1304" t="s">
        <v>16</v>
      </c>
      <c r="J11" s="1305" t="s">
        <v>17</v>
      </c>
      <c r="K11" s="1303" t="s">
        <v>14</v>
      </c>
      <c r="L11" s="1304" t="s">
        <v>15</v>
      </c>
      <c r="M11" s="1304" t="s">
        <v>16</v>
      </c>
      <c r="N11" s="1304" t="s">
        <v>17</v>
      </c>
      <c r="O11" s="1305" t="s">
        <v>18</v>
      </c>
      <c r="P11" s="1303" t="s">
        <v>14</v>
      </c>
      <c r="Q11" s="1304" t="s">
        <v>15</v>
      </c>
      <c r="R11" s="1304" t="s">
        <v>19</v>
      </c>
      <c r="S11" s="1304" t="s">
        <v>17</v>
      </c>
      <c r="T11" s="1305" t="s">
        <v>18</v>
      </c>
      <c r="U11" s="1303" t="s">
        <v>14</v>
      </c>
      <c r="V11" s="1304" t="s">
        <v>15</v>
      </c>
      <c r="W11" s="1304" t="s">
        <v>16</v>
      </c>
      <c r="X11" s="1304" t="s">
        <v>17</v>
      </c>
      <c r="Y11" s="1305" t="s">
        <v>18</v>
      </c>
      <c r="Z11" s="1303" t="s">
        <v>14</v>
      </c>
      <c r="AA11" s="1304" t="s">
        <v>20</v>
      </c>
      <c r="AB11" s="1306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307" t="s">
        <v>22</v>
      </c>
      <c r="B12" s="1308">
        <f t="shared" ref="B12:Y12" si="0">SUM(B13:B16)</f>
        <v>6</v>
      </c>
      <c r="C12" s="1309">
        <f t="shared" si="0"/>
        <v>5</v>
      </c>
      <c r="D12" s="1310">
        <f t="shared" si="0"/>
        <v>5</v>
      </c>
      <c r="E12" s="1310">
        <f t="shared" si="0"/>
        <v>1458</v>
      </c>
      <c r="F12" s="1311">
        <f t="shared" si="0"/>
        <v>1409</v>
      </c>
      <c r="G12" s="1312">
        <f t="shared" si="0"/>
        <v>689</v>
      </c>
      <c r="H12" s="1310">
        <f t="shared" si="0"/>
        <v>689</v>
      </c>
      <c r="I12" s="1310">
        <f t="shared" si="0"/>
        <v>0</v>
      </c>
      <c r="J12" s="1311">
        <f t="shared" si="0"/>
        <v>0</v>
      </c>
      <c r="K12" s="1312">
        <f t="shared" si="0"/>
        <v>648.42000000000007</v>
      </c>
      <c r="L12" s="1310">
        <f t="shared" si="0"/>
        <v>504.58000000000004</v>
      </c>
      <c r="M12" s="1310">
        <f t="shared" si="0"/>
        <v>12.18</v>
      </c>
      <c r="N12" s="1310">
        <f t="shared" si="0"/>
        <v>0</v>
      </c>
      <c r="O12" s="1311">
        <f t="shared" si="0"/>
        <v>131.66</v>
      </c>
      <c r="P12" s="1312">
        <f t="shared" si="0"/>
        <v>368.56</v>
      </c>
      <c r="Q12" s="1310">
        <f t="shared" si="0"/>
        <v>122.57</v>
      </c>
      <c r="R12" s="1310">
        <f t="shared" si="0"/>
        <v>183.03</v>
      </c>
      <c r="S12" s="1310">
        <f t="shared" si="0"/>
        <v>6.28</v>
      </c>
      <c r="T12" s="1311">
        <f t="shared" si="0"/>
        <v>56.68</v>
      </c>
      <c r="U12" s="1312">
        <f t="shared" si="0"/>
        <v>132.51999999999998</v>
      </c>
      <c r="V12" s="1310">
        <f t="shared" si="0"/>
        <v>94.22</v>
      </c>
      <c r="W12" s="1310">
        <f t="shared" si="0"/>
        <v>15.3</v>
      </c>
      <c r="X12" s="1310">
        <f t="shared" si="0"/>
        <v>0</v>
      </c>
      <c r="Y12" s="1311">
        <f t="shared" si="0"/>
        <v>23</v>
      </c>
      <c r="Z12" s="1312">
        <f>SUM(Z13:Z16)</f>
        <v>83</v>
      </c>
      <c r="AA12" s="1310">
        <f>SUM(AA13:AA16)</f>
        <v>58</v>
      </c>
      <c r="AB12" s="1313">
        <f>SUM(AB13:AB16)</f>
        <v>25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314" t="s">
        <v>23</v>
      </c>
      <c r="B13" s="700">
        <v>5</v>
      </c>
      <c r="C13" s="701">
        <v>4</v>
      </c>
      <c r="D13" s="701">
        <v>4</v>
      </c>
      <c r="E13" s="701">
        <v>738</v>
      </c>
      <c r="F13" s="701">
        <v>689</v>
      </c>
      <c r="G13" s="1315">
        <f>SUM(H13:J13)</f>
        <v>689</v>
      </c>
      <c r="H13" s="702">
        <v>689</v>
      </c>
      <c r="I13" s="701">
        <v>0</v>
      </c>
      <c r="J13" s="701">
        <v>0</v>
      </c>
      <c r="K13" s="1316">
        <f>SUM(L13:O13)</f>
        <v>570.86</v>
      </c>
      <c r="L13" s="702">
        <v>442.35</v>
      </c>
      <c r="M13" s="701">
        <v>12.18</v>
      </c>
      <c r="N13" s="1317">
        <v>0</v>
      </c>
      <c r="O13" s="703">
        <v>116.33</v>
      </c>
      <c r="P13" s="1316">
        <f>SUM(Q13:T13)</f>
        <v>264.01</v>
      </c>
      <c r="Q13" s="702">
        <v>34.35</v>
      </c>
      <c r="R13" s="701">
        <v>183.03</v>
      </c>
      <c r="S13" s="1317">
        <v>6.28</v>
      </c>
      <c r="T13" s="703">
        <v>40.35</v>
      </c>
      <c r="U13" s="1316">
        <f>SUM(V13:Y13)</f>
        <v>39.22</v>
      </c>
      <c r="V13" s="702">
        <v>14.25</v>
      </c>
      <c r="W13" s="701">
        <v>15.3</v>
      </c>
      <c r="X13" s="1317">
        <v>0</v>
      </c>
      <c r="Y13" s="703">
        <v>9.67</v>
      </c>
      <c r="Z13" s="1316">
        <f>SUM(AA13:AB13)</f>
        <v>67</v>
      </c>
      <c r="AA13" s="704">
        <v>44</v>
      </c>
      <c r="AB13" s="27">
        <v>23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31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1241">
        <f>SUM(L14:O14)</f>
        <v>77.56</v>
      </c>
      <c r="L14" s="32">
        <v>62.23</v>
      </c>
      <c r="M14" s="30">
        <v>0</v>
      </c>
      <c r="N14" s="1318">
        <v>0</v>
      </c>
      <c r="O14" s="1319">
        <v>15.33</v>
      </c>
      <c r="P14" s="1241">
        <f>SUM(Q14:T14)</f>
        <v>104.55</v>
      </c>
      <c r="Q14" s="32">
        <v>88.22</v>
      </c>
      <c r="R14" s="30">
        <v>0</v>
      </c>
      <c r="S14" s="1318">
        <v>0</v>
      </c>
      <c r="T14" s="1319">
        <v>16.329999999999998</v>
      </c>
      <c r="U14" s="1241">
        <f>SUM(V14:Y14)</f>
        <v>93.3</v>
      </c>
      <c r="V14" s="32">
        <v>79.97</v>
      </c>
      <c r="W14" s="30">
        <v>0</v>
      </c>
      <c r="X14" s="1318">
        <v>0</v>
      </c>
      <c r="Y14" s="1319">
        <v>13.33</v>
      </c>
      <c r="Z14" s="1241">
        <f>SUM(AA14:AB14)</f>
        <v>16</v>
      </c>
      <c r="AA14" s="34">
        <v>14</v>
      </c>
      <c r="AB14" s="35">
        <v>2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241">
        <f>SUM(H15:J15)</f>
        <v>0</v>
      </c>
      <c r="H15" s="32"/>
      <c r="I15" s="30"/>
      <c r="J15" s="30"/>
      <c r="K15" s="1241">
        <f>SUM(L15:O15)</f>
        <v>0</v>
      </c>
      <c r="L15" s="32"/>
      <c r="M15" s="30"/>
      <c r="N15" s="1318"/>
      <c r="O15" s="1319"/>
      <c r="P15" s="1241">
        <f>SUM(Q15:T15)</f>
        <v>0</v>
      </c>
      <c r="Q15" s="32"/>
      <c r="R15" s="30"/>
      <c r="S15" s="1318"/>
      <c r="T15" s="1319"/>
      <c r="U15" s="1241">
        <f>SUM(V15:Y15)</f>
        <v>0</v>
      </c>
      <c r="V15" s="32"/>
      <c r="W15" s="30"/>
      <c r="X15" s="1318"/>
      <c r="Y15" s="1319"/>
      <c r="Z15" s="124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320"/>
      <c r="C16" s="1321"/>
      <c r="D16" s="38"/>
      <c r="E16" s="38"/>
      <c r="F16" s="39"/>
      <c r="G16" s="1242">
        <f>SUM(H16:J16)</f>
        <v>0</v>
      </c>
      <c r="H16" s="1322"/>
      <c r="I16" s="1321"/>
      <c r="J16" s="1321"/>
      <c r="K16" s="41">
        <f>SUM(L16:O16)</f>
        <v>0</v>
      </c>
      <c r="L16" s="1322"/>
      <c r="M16" s="1321"/>
      <c r="N16" s="1323"/>
      <c r="O16" s="1324"/>
      <c r="P16" s="41">
        <f>SUM(Q16:T16)</f>
        <v>0</v>
      </c>
      <c r="Q16" s="1322"/>
      <c r="R16" s="1321"/>
      <c r="S16" s="1323"/>
      <c r="T16" s="1324"/>
      <c r="U16" s="41">
        <f>SUM(V16:Y16)</f>
        <v>0</v>
      </c>
      <c r="V16" s="1322"/>
      <c r="W16" s="1321"/>
      <c r="X16" s="1323"/>
      <c r="Y16" s="1324"/>
      <c r="Z16" s="1242">
        <f>SUM(AA16:AB16)</f>
        <v>0</v>
      </c>
      <c r="AA16" s="1325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243"/>
      <c r="D17" s="1243"/>
      <c r="E17" s="1243"/>
      <c r="F17" s="1243"/>
      <c r="G17" s="42"/>
      <c r="H17" s="1326"/>
      <c r="I17" s="1327"/>
      <c r="J17" s="46"/>
      <c r="K17" s="1328"/>
      <c r="L17" s="132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245"/>
      <c r="I18" s="1243"/>
      <c r="J18" s="1243"/>
      <c r="K18" s="965"/>
      <c r="L18" s="965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040" t="s">
        <v>35</v>
      </c>
      <c r="B19" s="1041">
        <f>SUM(C19:G19)</f>
        <v>9</v>
      </c>
      <c r="C19" s="1042"/>
      <c r="D19" s="1329"/>
      <c r="E19" s="1329">
        <v>9</v>
      </c>
      <c r="F19" s="1329"/>
      <c r="G19" s="1330"/>
      <c r="H19" s="1246"/>
      <c r="I19" s="1243"/>
      <c r="J19" s="1243"/>
      <c r="K19" s="965"/>
      <c r="L19" s="965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1113">
        <f>SUM(C20:G20)</f>
        <v>273</v>
      </c>
      <c r="C20" s="1247"/>
      <c r="D20" s="1248"/>
      <c r="E20" s="1248">
        <v>273</v>
      </c>
      <c r="F20" s="1248"/>
      <c r="G20" s="1011"/>
      <c r="H20" s="1246"/>
      <c r="I20" s="1243"/>
      <c r="J20" s="1243"/>
      <c r="K20" s="965"/>
      <c r="L20" s="965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1113">
        <f>SUM(C21:G21)</f>
        <v>273</v>
      </c>
      <c r="C21" s="1247"/>
      <c r="D21" s="1248"/>
      <c r="E21" s="1248">
        <v>273</v>
      </c>
      <c r="F21" s="1248"/>
      <c r="G21" s="1011"/>
      <c r="H21" s="1246"/>
      <c r="I21" s="1243"/>
      <c r="J21" s="1243"/>
      <c r="K21" s="965"/>
      <c r="L21" s="965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1113">
        <f>SUM(C22:G22)</f>
        <v>273</v>
      </c>
      <c r="C22" s="1247"/>
      <c r="D22" s="1248"/>
      <c r="E22" s="1248">
        <v>273</v>
      </c>
      <c r="F22" s="1248"/>
      <c r="G22" s="1011"/>
      <c r="H22" s="1246"/>
      <c r="I22" s="1243"/>
      <c r="J22" s="994"/>
      <c r="K22" s="965"/>
      <c r="L22" s="965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273</v>
      </c>
      <c r="C23" s="1249"/>
      <c r="D23" s="334"/>
      <c r="E23" s="1248">
        <v>273</v>
      </c>
      <c r="F23" s="334"/>
      <c r="G23" s="335"/>
      <c r="H23" s="1246"/>
      <c r="I23" s="1243"/>
      <c r="J23" s="1243"/>
      <c r="K23" s="965"/>
      <c r="L23" s="965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250" t="s">
        <v>40</v>
      </c>
      <c r="B24" s="971"/>
      <c r="C24" s="994"/>
      <c r="D24" s="971"/>
      <c r="E24" s="97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970"/>
      <c r="D25" s="970"/>
      <c r="E25" s="970"/>
      <c r="F25" s="970"/>
      <c r="G25" s="970"/>
      <c r="H25" s="970"/>
      <c r="I25" s="1251"/>
      <c r="J25" s="1251"/>
      <c r="K25" s="971"/>
      <c r="L25" s="97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54" t="s">
        <v>42</v>
      </c>
      <c r="E26" s="1562"/>
      <c r="F26" s="1488" t="s">
        <v>43</v>
      </c>
      <c r="G26" s="1488"/>
      <c r="H26" s="1488"/>
      <c r="I26" s="1488"/>
      <c r="J26" s="1488"/>
      <c r="K26" s="1563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1268" t="s">
        <v>44</v>
      </c>
      <c r="E27" s="1293" t="s">
        <v>45</v>
      </c>
      <c r="F27" s="1284" t="s">
        <v>46</v>
      </c>
      <c r="G27" s="1268" t="s">
        <v>47</v>
      </c>
      <c r="H27" s="1268" t="s">
        <v>48</v>
      </c>
      <c r="I27" s="1268" t="s">
        <v>49</v>
      </c>
      <c r="J27" s="1268" t="s">
        <v>50</v>
      </c>
      <c r="K27" s="126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3" t="s">
        <v>36</v>
      </c>
      <c r="B28" s="1544"/>
      <c r="C28" s="1331">
        <f t="shared" ref="C28:C34" si="1">SUM(D28:E28)</f>
        <v>44</v>
      </c>
      <c r="D28" s="1051">
        <v>1</v>
      </c>
      <c r="E28" s="1332">
        <v>43</v>
      </c>
      <c r="F28" s="1333">
        <v>3</v>
      </c>
      <c r="G28" s="1334">
        <v>15</v>
      </c>
      <c r="H28" s="1334">
        <v>21</v>
      </c>
      <c r="I28" s="1334">
        <v>5</v>
      </c>
      <c r="J28" s="1334"/>
      <c r="K28" s="1334"/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1331">
        <f t="shared" si="1"/>
        <v>65</v>
      </c>
      <c r="D29" s="1334">
        <v>1</v>
      </c>
      <c r="E29" s="1332">
        <v>64</v>
      </c>
      <c r="F29" s="1333">
        <v>4</v>
      </c>
      <c r="G29" s="1334">
        <v>19</v>
      </c>
      <c r="H29" s="1334">
        <v>36</v>
      </c>
      <c r="I29" s="1334">
        <v>6</v>
      </c>
      <c r="J29" s="1334"/>
      <c r="K29" s="1334"/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1331">
        <f t="shared" si="1"/>
        <v>603</v>
      </c>
      <c r="D30" s="1334">
        <v>2</v>
      </c>
      <c r="E30" s="1332">
        <v>601</v>
      </c>
      <c r="F30" s="1333">
        <v>33</v>
      </c>
      <c r="G30" s="1334">
        <v>125</v>
      </c>
      <c r="H30" s="1334">
        <v>407</v>
      </c>
      <c r="I30" s="1334">
        <v>38</v>
      </c>
      <c r="J30" s="1334"/>
      <c r="K30" s="1334"/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34</v>
      </c>
      <c r="D31" s="75">
        <v>1</v>
      </c>
      <c r="E31" s="76">
        <v>33</v>
      </c>
      <c r="F31" s="77">
        <v>2</v>
      </c>
      <c r="G31" s="75">
        <v>11</v>
      </c>
      <c r="H31" s="75">
        <v>16</v>
      </c>
      <c r="I31" s="75">
        <v>5</v>
      </c>
      <c r="J31" s="75"/>
      <c r="K31" s="75"/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331">
        <f t="shared" si="1"/>
        <v>5</v>
      </c>
      <c r="D32" s="1334">
        <v>0</v>
      </c>
      <c r="E32" s="1332">
        <v>5</v>
      </c>
      <c r="F32" s="1333">
        <v>1</v>
      </c>
      <c r="G32" s="1334">
        <v>2</v>
      </c>
      <c r="H32" s="1334">
        <v>1</v>
      </c>
      <c r="I32" s="1334">
        <v>1</v>
      </c>
      <c r="J32" s="1334"/>
      <c r="K32" s="1334"/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/>
      <c r="K33" s="738"/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6</v>
      </c>
      <c r="D34" s="738">
        <v>0</v>
      </c>
      <c r="E34" s="739">
        <v>6</v>
      </c>
      <c r="F34" s="607">
        <v>0</v>
      </c>
      <c r="G34" s="738">
        <v>4</v>
      </c>
      <c r="H34" s="738">
        <v>2</v>
      </c>
      <c r="I34" s="738">
        <v>0</v>
      </c>
      <c r="J34" s="738"/>
      <c r="K34" s="738"/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252" t="s">
        <v>56</v>
      </c>
      <c r="B35" s="965"/>
      <c r="C35" s="83"/>
      <c r="D35" s="1335"/>
      <c r="E35" s="1335"/>
      <c r="F35" s="1335"/>
      <c r="G35" s="1335"/>
      <c r="H35" s="1335"/>
      <c r="I35" s="1335"/>
      <c r="J35" s="1335"/>
      <c r="K35" s="1335"/>
      <c r="L35" s="1335"/>
      <c r="M35" s="993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1268" t="s">
        <v>57</v>
      </c>
      <c r="B36" s="1268" t="s">
        <v>58</v>
      </c>
      <c r="C36" s="1243"/>
      <c r="D36" s="965"/>
      <c r="E36" s="965"/>
      <c r="F36" s="965"/>
      <c r="G36" s="993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331" t="s">
        <v>59</v>
      </c>
      <c r="B37" s="1334">
        <v>211</v>
      </c>
      <c r="C37" s="1243"/>
      <c r="D37" s="965"/>
      <c r="E37" s="965"/>
      <c r="F37" s="965"/>
      <c r="G37" s="993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331" t="s">
        <v>60</v>
      </c>
      <c r="B38" s="1334">
        <v>426</v>
      </c>
      <c r="C38" s="1243"/>
      <c r="D38" s="965"/>
      <c r="E38" s="965"/>
      <c r="F38" s="965"/>
      <c r="G38" s="993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331" t="s">
        <v>61</v>
      </c>
      <c r="B39" s="1334">
        <v>627</v>
      </c>
      <c r="C39" s="1243"/>
      <c r="D39" s="965"/>
      <c r="E39" s="965"/>
      <c r="F39" s="965"/>
      <c r="G39" s="993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331" t="s">
        <v>62</v>
      </c>
      <c r="B40" s="1334">
        <v>0</v>
      </c>
      <c r="C40" s="1243"/>
      <c r="D40" s="965"/>
      <c r="E40" s="965"/>
      <c r="F40" s="965"/>
      <c r="G40" s="993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331" t="s">
        <v>63</v>
      </c>
      <c r="B41" s="1334">
        <v>274</v>
      </c>
      <c r="C41" s="1243"/>
      <c r="D41" s="965"/>
      <c r="E41" s="965"/>
      <c r="F41" s="965"/>
      <c r="G41" s="993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331" t="s">
        <v>64</v>
      </c>
      <c r="B42" s="1334">
        <v>0</v>
      </c>
      <c r="C42" s="1243"/>
      <c r="D42" s="965"/>
      <c r="E42" s="965"/>
      <c r="F42" s="965"/>
      <c r="G42" s="993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331" t="s">
        <v>65</v>
      </c>
      <c r="B43" s="1334">
        <v>60</v>
      </c>
      <c r="C43" s="1243"/>
      <c r="D43" s="965"/>
      <c r="E43" s="965"/>
      <c r="F43" s="965"/>
      <c r="G43" s="993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243"/>
      <c r="D44" s="965"/>
      <c r="E44" s="965"/>
      <c r="F44" s="965"/>
      <c r="G44" s="993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243"/>
      <c r="D45" s="965"/>
      <c r="E45" s="965"/>
      <c r="F45" s="965"/>
      <c r="G45" s="993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336" t="s">
        <v>68</v>
      </c>
      <c r="B46" s="46"/>
      <c r="D46" s="1335"/>
      <c r="E46" s="1335"/>
      <c r="F46" s="965"/>
      <c r="G46" s="965"/>
      <c r="H46" s="965"/>
      <c r="I46" s="965"/>
      <c r="J46" s="965"/>
      <c r="K46" s="965"/>
      <c r="L46" s="965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1268" t="s">
        <v>28</v>
      </c>
      <c r="B47" s="1268" t="s">
        <v>29</v>
      </c>
      <c r="C47" s="1268" t="s">
        <v>69</v>
      </c>
      <c r="D47" s="1268" t="s">
        <v>70</v>
      </c>
      <c r="E47" s="965"/>
      <c r="F47" s="965"/>
      <c r="G47" s="965"/>
      <c r="H47" s="965"/>
      <c r="I47" s="965"/>
      <c r="J47" s="965"/>
      <c r="K47" s="965"/>
      <c r="L47" s="965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337" t="s">
        <v>71</v>
      </c>
      <c r="B48" s="1338">
        <f>SUM(C48:D48)</f>
        <v>992</v>
      </c>
      <c r="C48" s="1339">
        <v>992</v>
      </c>
      <c r="D48" s="1339">
        <v>0</v>
      </c>
      <c r="E48" s="965"/>
      <c r="F48" s="965"/>
      <c r="G48" s="965"/>
      <c r="H48" s="965"/>
      <c r="I48" s="965"/>
      <c r="J48" s="965"/>
      <c r="K48" s="965"/>
      <c r="L48" s="965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337" t="s">
        <v>72</v>
      </c>
      <c r="B49" s="1338">
        <f>SUM(C49:D49)</f>
        <v>603</v>
      </c>
      <c r="C49" s="1339">
        <v>603</v>
      </c>
      <c r="D49" s="1339">
        <v>0</v>
      </c>
      <c r="E49" s="965"/>
      <c r="F49" s="965"/>
      <c r="G49" s="965"/>
      <c r="H49" s="965"/>
      <c r="I49" s="965"/>
      <c r="J49" s="965"/>
      <c r="K49" s="965"/>
      <c r="L49" s="965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389</v>
      </c>
      <c r="C50" s="92">
        <v>389</v>
      </c>
      <c r="D50" s="92">
        <v>0</v>
      </c>
      <c r="E50" s="965"/>
      <c r="F50" s="965"/>
      <c r="G50" s="965"/>
      <c r="H50" s="965"/>
      <c r="I50" s="965"/>
      <c r="J50" s="965"/>
      <c r="K50" s="965"/>
      <c r="L50" s="965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336" t="s">
        <v>74</v>
      </c>
      <c r="B51" s="93"/>
      <c r="C51" s="94"/>
      <c r="D51" s="94"/>
      <c r="E51" s="964"/>
      <c r="F51" s="964"/>
      <c r="G51" s="964"/>
      <c r="H51" s="964"/>
      <c r="I51" s="964"/>
      <c r="J51" s="965"/>
      <c r="K51" s="965"/>
      <c r="L51" s="965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1340" t="s">
        <v>75</v>
      </c>
      <c r="B52" s="1340" t="s">
        <v>29</v>
      </c>
      <c r="C52" s="1253" t="s">
        <v>76</v>
      </c>
      <c r="D52" s="1254" t="s">
        <v>77</v>
      </c>
      <c r="E52" s="964"/>
      <c r="F52" s="964"/>
      <c r="G52" s="964"/>
      <c r="H52" s="964"/>
      <c r="I52" s="965"/>
      <c r="J52" s="965"/>
      <c r="K52" s="965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255" t="s">
        <v>78</v>
      </c>
      <c r="B53" s="1256">
        <f>SUM(C53:D53)</f>
        <v>0</v>
      </c>
      <c r="C53" s="1257"/>
      <c r="D53" s="956"/>
      <c r="E53" s="964"/>
      <c r="F53" s="964"/>
      <c r="G53" s="964"/>
      <c r="H53" s="964"/>
      <c r="I53" s="965"/>
      <c r="J53" s="965"/>
      <c r="K53" s="965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173" t="s">
        <v>79</v>
      </c>
      <c r="B54" s="1174">
        <f t="shared" ref="B54:B55" si="5">SUM(C54:D54)</f>
        <v>0</v>
      </c>
      <c r="C54" s="962"/>
      <c r="D54" s="1258"/>
      <c r="E54" s="964"/>
      <c r="F54" s="964"/>
      <c r="G54" s="964"/>
      <c r="H54" s="964"/>
      <c r="I54" s="965"/>
      <c r="J54" s="965"/>
      <c r="K54" s="965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4</v>
      </c>
      <c r="C55" s="1341"/>
      <c r="D55" s="1342">
        <v>4</v>
      </c>
      <c r="E55" s="1343"/>
      <c r="F55" s="1343"/>
      <c r="G55" s="1343"/>
      <c r="H55" s="1343"/>
      <c r="I55" s="1344"/>
      <c r="J55" s="1344"/>
      <c r="K55" s="1344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336" t="s">
        <v>81</v>
      </c>
      <c r="B56" s="107"/>
      <c r="C56" s="107"/>
      <c r="D56" s="107"/>
      <c r="E56" s="107"/>
      <c r="F56" s="1343"/>
      <c r="G56" s="1343"/>
      <c r="H56" s="1343"/>
      <c r="I56" s="1343"/>
      <c r="J56" s="1344"/>
      <c r="K56" s="1344"/>
      <c r="L56" s="1344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262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343"/>
      <c r="G57" s="1343"/>
      <c r="H57" s="1343"/>
      <c r="I57" s="1343"/>
      <c r="J57" s="1344"/>
      <c r="K57" s="1344"/>
      <c r="L57" s="1344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263" t="s">
        <v>87</v>
      </c>
      <c r="B58" s="1264"/>
      <c r="C58" s="1257"/>
      <c r="D58" s="960"/>
      <c r="E58" s="1265"/>
      <c r="F58" s="964"/>
      <c r="G58" s="964"/>
      <c r="H58" s="964"/>
      <c r="I58" s="964"/>
      <c r="J58" s="1261"/>
      <c r="K58" s="1261"/>
      <c r="L58" s="126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081" t="s">
        <v>88</v>
      </c>
      <c r="B59" s="1070"/>
      <c r="C59" s="962"/>
      <c r="D59" s="963"/>
      <c r="E59" s="762"/>
      <c r="F59" s="1068"/>
      <c r="G59" s="1068"/>
      <c r="H59" s="1068"/>
      <c r="I59" s="1068"/>
      <c r="J59" s="1179"/>
      <c r="K59" s="1179"/>
      <c r="L59" s="117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894" t="s">
        <v>89</v>
      </c>
      <c r="B60" s="1070"/>
      <c r="C60" s="1071"/>
      <c r="D60" s="1072"/>
      <c r="E60" s="762"/>
      <c r="F60" s="1068"/>
      <c r="G60" s="1068"/>
      <c r="H60" s="1068"/>
      <c r="I60" s="1068"/>
      <c r="J60" s="1179"/>
      <c r="K60" s="1179"/>
      <c r="L60" s="117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894" t="s">
        <v>90</v>
      </c>
      <c r="B61" s="1070"/>
      <c r="C61" s="962"/>
      <c r="D61" s="963"/>
      <c r="E61" s="762"/>
      <c r="F61" s="964"/>
      <c r="G61" s="964"/>
      <c r="H61" s="964"/>
      <c r="I61" s="964"/>
      <c r="J61" s="1261"/>
      <c r="K61" s="1261"/>
      <c r="L61" s="1261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081" t="s">
        <v>91</v>
      </c>
      <c r="B62" s="1070"/>
      <c r="C62" s="1183"/>
      <c r="D62" s="1184"/>
      <c r="E62" s="762"/>
      <c r="F62" s="1185"/>
      <c r="G62" s="1185"/>
      <c r="H62" s="1185"/>
      <c r="I62" s="1185"/>
      <c r="J62" s="1186"/>
      <c r="K62" s="1186"/>
      <c r="L62" s="1186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4</v>
      </c>
      <c r="C63" s="124">
        <v>2</v>
      </c>
      <c r="D63" s="1187">
        <v>4</v>
      </c>
      <c r="E63" s="125">
        <v>4</v>
      </c>
      <c r="F63" s="1185"/>
      <c r="G63" s="1185"/>
      <c r="H63" s="1185"/>
      <c r="I63" s="1185"/>
      <c r="J63" s="1186"/>
      <c r="K63" s="1186"/>
      <c r="L63" s="118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266" t="s">
        <v>29</v>
      </c>
      <c r="B64" s="777">
        <f>SUM(B58:B63)</f>
        <v>4</v>
      </c>
      <c r="C64" s="777">
        <f>SUM(C58:C63)</f>
        <v>2</v>
      </c>
      <c r="D64" s="369">
        <f>SUM(D58:D63)</f>
        <v>4</v>
      </c>
      <c r="E64" s="1267">
        <f>SUM(E58:E63)</f>
        <v>4</v>
      </c>
      <c r="F64" s="1188"/>
      <c r="G64" s="1185"/>
      <c r="H64" s="1185"/>
      <c r="I64" s="1185"/>
      <c r="J64" s="1186"/>
      <c r="K64" s="1186"/>
      <c r="L64" s="118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56" t="s">
        <v>93</v>
      </c>
      <c r="B65" s="1428"/>
      <c r="C65" s="1428"/>
      <c r="D65" s="1428"/>
      <c r="E65" s="1471"/>
      <c r="F65" s="1189"/>
      <c r="G65" s="1189"/>
      <c r="H65" s="1189"/>
      <c r="I65" s="1189"/>
      <c r="J65" s="1190"/>
      <c r="K65" s="1186"/>
      <c r="L65" s="1186"/>
    </row>
    <row r="66" spans="1:92" ht="31.5" customHeight="1" x14ac:dyDescent="0.2">
      <c r="A66" s="1268" t="s">
        <v>94</v>
      </c>
      <c r="B66" s="1268" t="s">
        <v>95</v>
      </c>
      <c r="C66" s="1268" t="s">
        <v>29</v>
      </c>
      <c r="D66" s="1269" t="s">
        <v>96</v>
      </c>
      <c r="E66" s="1270" t="s">
        <v>97</v>
      </c>
      <c r="F66" s="1271" t="s">
        <v>98</v>
      </c>
      <c r="G66" s="1271" t="s">
        <v>99</v>
      </c>
      <c r="H66" s="1271" t="s">
        <v>100</v>
      </c>
      <c r="I66" s="1272" t="s">
        <v>101</v>
      </c>
      <c r="J66" s="1195"/>
      <c r="K66" s="1196"/>
      <c r="L66" s="119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57" t="s">
        <v>102</v>
      </c>
      <c r="B67" s="1558"/>
      <c r="C67" s="1273">
        <f>SUM(D67:I67)</f>
        <v>146</v>
      </c>
      <c r="D67" s="1274">
        <v>24</v>
      </c>
      <c r="E67" s="1275">
        <v>12</v>
      </c>
      <c r="F67" s="1275">
        <v>26</v>
      </c>
      <c r="G67" s="1275">
        <v>20</v>
      </c>
      <c r="H67" s="1275">
        <v>34</v>
      </c>
      <c r="I67" s="1276">
        <v>30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1277" t="s">
        <v>104</v>
      </c>
      <c r="C68" s="1278">
        <f>SUM(D68:I68)</f>
        <v>33</v>
      </c>
      <c r="D68" s="1345">
        <v>11</v>
      </c>
      <c r="E68" s="1346">
        <v>8</v>
      </c>
      <c r="F68" s="1346">
        <v>14</v>
      </c>
      <c r="G68" s="1346"/>
      <c r="H68" s="1346"/>
      <c r="I68" s="1347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14</v>
      </c>
      <c r="D69" s="146">
        <v>11</v>
      </c>
      <c r="E69" s="147">
        <v>1</v>
      </c>
      <c r="F69" s="147">
        <v>2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1277" t="s">
        <v>104</v>
      </c>
      <c r="C70" s="1278">
        <f>SUM(D70:I70)</f>
        <v>63</v>
      </c>
      <c r="D70" s="1280">
        <v>32</v>
      </c>
      <c r="E70" s="986">
        <v>11</v>
      </c>
      <c r="F70" s="986">
        <v>20</v>
      </c>
      <c r="G70" s="986"/>
      <c r="H70" s="986"/>
      <c r="I70" s="1281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90</v>
      </c>
      <c r="D71" s="1207">
        <v>66</v>
      </c>
      <c r="E71" s="1208">
        <v>13</v>
      </c>
      <c r="F71" s="1208">
        <v>11</v>
      </c>
      <c r="G71" s="1208"/>
      <c r="H71" s="1208"/>
      <c r="I71" s="151"/>
      <c r="J71" s="71" t="str">
        <f>CA71&amp;CB71&amp;CC71&amp;CD71&amp;CE71&amp;CF71</f>
        <v/>
      </c>
      <c r="K71" s="1190"/>
      <c r="L71" s="1190"/>
      <c r="M71" s="1190"/>
      <c r="N71" s="1190"/>
      <c r="O71" s="1190"/>
      <c r="P71" s="1190"/>
      <c r="Q71" s="1190"/>
      <c r="R71" s="1190"/>
      <c r="S71" s="1190"/>
      <c r="T71" s="1190"/>
      <c r="U71" s="1190"/>
      <c r="V71" s="1190"/>
      <c r="W71" s="1190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336" t="s">
        <v>107</v>
      </c>
      <c r="B72" s="1335"/>
      <c r="C72" s="1335"/>
      <c r="D72" s="1186"/>
      <c r="E72" s="1186"/>
      <c r="F72" s="1186"/>
      <c r="G72" s="1186"/>
      <c r="H72" s="1209"/>
      <c r="I72" s="1209"/>
      <c r="J72" s="1190"/>
      <c r="K72" s="1186"/>
      <c r="L72" s="1186"/>
      <c r="M72" s="121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54" t="s">
        <v>111</v>
      </c>
      <c r="G73" s="1467"/>
      <c r="H73" s="1467"/>
      <c r="I73" s="1555"/>
      <c r="J73" s="1211"/>
      <c r="K73" s="1186"/>
      <c r="L73" s="1186"/>
      <c r="M73" s="121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54" t="s">
        <v>112</v>
      </c>
      <c r="G74" s="1555"/>
      <c r="H74" s="1554" t="s">
        <v>113</v>
      </c>
      <c r="I74" s="1555"/>
      <c r="J74" s="1212"/>
      <c r="K74" s="1186"/>
      <c r="L74" s="1186"/>
      <c r="M74" s="121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1283" t="s">
        <v>44</v>
      </c>
      <c r="C75" s="393" t="s">
        <v>45</v>
      </c>
      <c r="D75" s="1283" t="s">
        <v>44</v>
      </c>
      <c r="E75" s="1284" t="s">
        <v>45</v>
      </c>
      <c r="F75" s="1283" t="s">
        <v>44</v>
      </c>
      <c r="G75" s="393" t="s">
        <v>45</v>
      </c>
      <c r="H75" s="1283" t="s">
        <v>44</v>
      </c>
      <c r="I75" s="1284" t="s">
        <v>45</v>
      </c>
      <c r="J75" s="1212"/>
      <c r="K75" s="1186"/>
      <c r="L75" s="1186"/>
      <c r="M75" s="121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285" t="s">
        <v>114</v>
      </c>
      <c r="B76" s="1348">
        <v>10</v>
      </c>
      <c r="C76" s="1349">
        <v>488</v>
      </c>
      <c r="D76" s="1348">
        <v>45</v>
      </c>
      <c r="E76" s="1349">
        <v>139</v>
      </c>
      <c r="F76" s="1350">
        <v>50</v>
      </c>
      <c r="G76" s="1351">
        <v>147</v>
      </c>
      <c r="H76" s="1350">
        <v>5</v>
      </c>
      <c r="I76" s="1351">
        <v>8</v>
      </c>
      <c r="J76" s="71" t="str">
        <f>CA76</f>
        <v/>
      </c>
      <c r="K76" s="1186"/>
      <c r="L76" s="1186"/>
      <c r="M76" s="1210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1186"/>
      <c r="L77" s="1186"/>
      <c r="M77" s="1210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/>
      <c r="D78" s="162">
        <v>4</v>
      </c>
      <c r="E78" s="163">
        <v>5</v>
      </c>
      <c r="F78" s="164">
        <v>4</v>
      </c>
      <c r="G78" s="165">
        <v>5</v>
      </c>
      <c r="H78" s="164"/>
      <c r="I78" s="165"/>
      <c r="J78" s="71" t="str">
        <f t="shared" si="7"/>
        <v/>
      </c>
      <c r="K78" s="1186"/>
      <c r="L78" s="1186"/>
      <c r="M78" s="1210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8</v>
      </c>
      <c r="D79" s="162"/>
      <c r="E79" s="163">
        <v>4</v>
      </c>
      <c r="F79" s="164"/>
      <c r="G79" s="165">
        <v>4</v>
      </c>
      <c r="H79" s="164"/>
      <c r="I79" s="165"/>
      <c r="J79" s="71" t="str">
        <f t="shared" si="7"/>
        <v/>
      </c>
      <c r="K79" s="1186"/>
      <c r="L79" s="1186"/>
      <c r="M79" s="1210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10</v>
      </c>
      <c r="C80" s="163">
        <v>261</v>
      </c>
      <c r="D80" s="162">
        <v>10</v>
      </c>
      <c r="E80" s="163">
        <v>92</v>
      </c>
      <c r="F80" s="164">
        <v>11</v>
      </c>
      <c r="G80" s="165">
        <v>97</v>
      </c>
      <c r="H80" s="164">
        <v>1</v>
      </c>
      <c r="I80" s="165">
        <v>5</v>
      </c>
      <c r="J80" s="71" t="str">
        <f t="shared" si="7"/>
        <v/>
      </c>
      <c r="K80" s="1186"/>
      <c r="L80" s="1186"/>
      <c r="M80" s="1210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1186"/>
      <c r="L81" s="1186"/>
      <c r="M81" s="1210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>
        <v>1</v>
      </c>
      <c r="D82" s="162">
        <v>21</v>
      </c>
      <c r="E82" s="163">
        <v>10</v>
      </c>
      <c r="F82" s="164">
        <v>21</v>
      </c>
      <c r="G82" s="165">
        <v>12</v>
      </c>
      <c r="H82" s="164"/>
      <c r="I82" s="165">
        <v>2</v>
      </c>
      <c r="J82" s="71" t="str">
        <f t="shared" si="7"/>
        <v/>
      </c>
      <c r="K82" s="1186"/>
      <c r="L82" s="1186"/>
      <c r="M82" s="1210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106</v>
      </c>
      <c r="F83" s="164"/>
      <c r="G83" s="165">
        <v>115</v>
      </c>
      <c r="H83" s="164"/>
      <c r="I83" s="165">
        <v>9</v>
      </c>
      <c r="J83" s="71" t="str">
        <f t="shared" si="7"/>
        <v/>
      </c>
      <c r="K83" s="1186"/>
      <c r="L83" s="1186"/>
      <c r="M83" s="1210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17</v>
      </c>
      <c r="D84" s="162"/>
      <c r="E84" s="163">
        <v>111</v>
      </c>
      <c r="F84" s="164"/>
      <c r="G84" s="165">
        <v>112</v>
      </c>
      <c r="H84" s="164"/>
      <c r="I84" s="165">
        <v>1</v>
      </c>
      <c r="J84" s="71" t="str">
        <f t="shared" si="7"/>
        <v/>
      </c>
      <c r="K84" s="1186"/>
      <c r="L84" s="1186"/>
      <c r="M84" s="1210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/>
      <c r="D85" s="162"/>
      <c r="E85" s="163"/>
      <c r="F85" s="164"/>
      <c r="G85" s="165"/>
      <c r="H85" s="164"/>
      <c r="I85" s="165"/>
      <c r="J85" s="71" t="str">
        <f t="shared" si="7"/>
        <v/>
      </c>
      <c r="K85" s="1186"/>
      <c r="L85" s="1186"/>
      <c r="M85" s="1210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10</v>
      </c>
      <c r="D86" s="162"/>
      <c r="E86" s="163">
        <v>35</v>
      </c>
      <c r="F86" s="164"/>
      <c r="G86" s="165">
        <v>39</v>
      </c>
      <c r="H86" s="164"/>
      <c r="I86" s="165">
        <v>4</v>
      </c>
      <c r="J86" s="71" t="str">
        <f t="shared" si="7"/>
        <v/>
      </c>
      <c r="K86" s="1186"/>
      <c r="L86" s="1186"/>
      <c r="M86" s="1211"/>
      <c r="N86" s="1186"/>
      <c r="O86" s="1186"/>
      <c r="P86" s="1210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>
        <v>22</v>
      </c>
      <c r="D87" s="162"/>
      <c r="E87" s="163">
        <v>8</v>
      </c>
      <c r="F87" s="164"/>
      <c r="G87" s="165">
        <v>8</v>
      </c>
      <c r="H87" s="1215"/>
      <c r="I87" s="166"/>
      <c r="J87" s="71" t="str">
        <f t="shared" si="7"/>
        <v/>
      </c>
      <c r="K87" s="1186"/>
      <c r="L87" s="1186"/>
      <c r="M87" s="1211"/>
      <c r="N87" s="1186"/>
      <c r="O87" s="1186"/>
      <c r="P87" s="1210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287" t="s">
        <v>29</v>
      </c>
      <c r="B88" s="1288">
        <f t="shared" ref="B88:I88" si="10">SUM(B76:B87)</f>
        <v>20</v>
      </c>
      <c r="C88" s="1289">
        <f t="shared" si="10"/>
        <v>807</v>
      </c>
      <c r="D88" s="1288">
        <f t="shared" si="10"/>
        <v>80</v>
      </c>
      <c r="E88" s="1289">
        <f t="shared" si="10"/>
        <v>510</v>
      </c>
      <c r="F88" s="1290">
        <f t="shared" si="10"/>
        <v>86</v>
      </c>
      <c r="G88" s="1291">
        <f t="shared" si="10"/>
        <v>539</v>
      </c>
      <c r="H88" s="1290">
        <f t="shared" si="10"/>
        <v>6</v>
      </c>
      <c r="I88" s="1291">
        <f t="shared" si="10"/>
        <v>29</v>
      </c>
      <c r="J88" s="1186"/>
      <c r="K88" s="1186"/>
      <c r="L88" s="1186"/>
      <c r="M88" s="121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352"/>
      <c r="I89" s="1352"/>
      <c r="J89" s="1211"/>
      <c r="K89" s="1186"/>
      <c r="L89" s="1186"/>
      <c r="M89" s="121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54" t="s">
        <v>128</v>
      </c>
      <c r="C90" s="1467"/>
      <c r="D90" s="1467"/>
      <c r="E90" s="1467"/>
      <c r="F90" s="1467"/>
      <c r="G90" s="1555"/>
      <c r="H90" s="1190"/>
      <c r="I90" s="1211"/>
      <c r="J90" s="1186"/>
      <c r="K90" s="1186"/>
      <c r="L90" s="121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1262" t="s">
        <v>129</v>
      </c>
      <c r="C91" s="1283" t="s">
        <v>44</v>
      </c>
      <c r="D91" s="1293" t="s">
        <v>45</v>
      </c>
      <c r="E91" s="1294" t="s">
        <v>15</v>
      </c>
      <c r="F91" s="1295" t="s">
        <v>16</v>
      </c>
      <c r="G91" s="1295" t="s">
        <v>17</v>
      </c>
      <c r="H91" s="1190"/>
      <c r="I91" s="1190"/>
      <c r="J91" s="1211"/>
      <c r="K91" s="1186"/>
      <c r="L91" s="1186"/>
      <c r="M91" s="121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285" t="s">
        <v>130</v>
      </c>
      <c r="B92" s="1041">
        <f t="shared" ref="B92:B98" si="11">SUM(C92+D92)</f>
        <v>29</v>
      </c>
      <c r="C92" s="1350">
        <v>5</v>
      </c>
      <c r="D92" s="1296">
        <v>24</v>
      </c>
      <c r="E92" s="1297">
        <v>26</v>
      </c>
      <c r="F92" s="1353">
        <v>3</v>
      </c>
      <c r="G92" s="1353"/>
      <c r="H92" s="71" t="str">
        <f>CA92</f>
        <v/>
      </c>
      <c r="I92" s="1190"/>
      <c r="J92" s="1211"/>
      <c r="K92" s="1186"/>
      <c r="L92" s="1186"/>
      <c r="M92" s="1210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112" t="s">
        <v>131</v>
      </c>
      <c r="B93" s="1113">
        <f t="shared" si="11"/>
        <v>1</v>
      </c>
      <c r="C93" s="164">
        <v>1</v>
      </c>
      <c r="D93" s="829"/>
      <c r="E93" s="830">
        <v>1</v>
      </c>
      <c r="F93" s="1221"/>
      <c r="G93" s="1221"/>
      <c r="H93" s="71" t="str">
        <f t="shared" ref="H93:H99" si="13">CA93</f>
        <v/>
      </c>
      <c r="I93" s="1190"/>
      <c r="J93" s="1211"/>
      <c r="K93" s="1186"/>
      <c r="L93" s="1186"/>
      <c r="M93" s="1210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113">
        <f t="shared" si="11"/>
        <v>2</v>
      </c>
      <c r="C94" s="164"/>
      <c r="D94" s="829">
        <v>2</v>
      </c>
      <c r="E94" s="830">
        <v>1</v>
      </c>
      <c r="F94" s="1221">
        <v>1</v>
      </c>
      <c r="G94" s="1221"/>
      <c r="H94" s="71" t="str">
        <f t="shared" si="13"/>
        <v/>
      </c>
      <c r="I94" s="1190"/>
      <c r="J94" s="1211"/>
      <c r="K94" s="1186"/>
      <c r="L94" s="1186"/>
      <c r="M94" s="1210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113">
        <f t="shared" si="11"/>
        <v>3</v>
      </c>
      <c r="C95" s="164"/>
      <c r="D95" s="829">
        <v>3</v>
      </c>
      <c r="E95" s="830">
        <v>2</v>
      </c>
      <c r="F95" s="1221">
        <v>1</v>
      </c>
      <c r="G95" s="1221"/>
      <c r="H95" s="71" t="str">
        <f t="shared" si="13"/>
        <v/>
      </c>
      <c r="I95" s="1190"/>
      <c r="J95" s="1211"/>
      <c r="K95" s="1186"/>
      <c r="L95" s="1186"/>
      <c r="M95" s="1210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113">
        <f t="shared" si="11"/>
        <v>0</v>
      </c>
      <c r="C96" s="164"/>
      <c r="D96" s="829"/>
      <c r="E96" s="830"/>
      <c r="F96" s="1221"/>
      <c r="G96" s="1221"/>
      <c r="H96" s="71" t="str">
        <f t="shared" si="13"/>
        <v/>
      </c>
      <c r="I96" s="1197"/>
      <c r="J96" s="1222"/>
      <c r="K96" s="1196"/>
      <c r="L96" s="1196"/>
      <c r="M96" s="122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112" t="s">
        <v>135</v>
      </c>
      <c r="B97" s="1113">
        <f t="shared" si="11"/>
        <v>0</v>
      </c>
      <c r="C97" s="164"/>
      <c r="D97" s="829"/>
      <c r="E97" s="830"/>
      <c r="F97" s="1221"/>
      <c r="G97" s="1221"/>
      <c r="H97" s="71" t="str">
        <f t="shared" si="13"/>
        <v/>
      </c>
      <c r="I97" s="1197"/>
      <c r="J97" s="1222"/>
      <c r="K97" s="1196"/>
      <c r="L97" s="1196"/>
      <c r="M97" s="122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829"/>
      <c r="E98" s="830"/>
      <c r="F98" s="556"/>
      <c r="G98" s="556"/>
      <c r="H98" s="71" t="str">
        <f t="shared" si="13"/>
        <v/>
      </c>
      <c r="I98" s="1197"/>
      <c r="J98" s="1222"/>
      <c r="K98" s="1196"/>
      <c r="L98" s="1196"/>
      <c r="M98" s="122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299">
        <f t="shared" ref="B99:G99" si="15">SUM(B92:B98)</f>
        <v>35</v>
      </c>
      <c r="C99" s="1290">
        <f t="shared" si="15"/>
        <v>6</v>
      </c>
      <c r="D99" s="1300">
        <f t="shared" si="15"/>
        <v>29</v>
      </c>
      <c r="E99" s="1301">
        <f t="shared" si="15"/>
        <v>30</v>
      </c>
      <c r="F99" s="1302">
        <f t="shared" si="15"/>
        <v>5</v>
      </c>
      <c r="G99" s="1302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21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13525.84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0B2D9D9F-D669-454D-89DA-AF5B993D46C1}">
      <formula1>0</formula1>
      <formula2>1E+27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220"/>
  <sheetViews>
    <sheetView workbookViewId="0">
      <selection activeCell="A4" sqref="A4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2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",[11]NOMBRE!B6," - ","( ",[11]NOMBRE!C6,[11]NOMBRE!D6," )")</f>
        <v>MES: OCTUBRE - ( 10 )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",[11]NOMBRE!B7)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64" t="s">
        <v>3</v>
      </c>
      <c r="B9" s="1565" t="s">
        <v>4</v>
      </c>
      <c r="C9" s="1566" t="s">
        <v>5</v>
      </c>
      <c r="D9" s="1493" t="s">
        <v>6</v>
      </c>
      <c r="E9" s="1493" t="s">
        <v>7</v>
      </c>
      <c r="F9" s="1567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64"/>
      <c r="B10" s="1565"/>
      <c r="C10" s="1566"/>
      <c r="D10" s="1463"/>
      <c r="E10" s="1463"/>
      <c r="F10" s="1567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64"/>
      <c r="B11" s="1565"/>
      <c r="C11" s="1566"/>
      <c r="D11" s="1571"/>
      <c r="E11" s="1571"/>
      <c r="F11" s="1567"/>
      <c r="G11" s="1303" t="s">
        <v>14</v>
      </c>
      <c r="H11" s="1304" t="s">
        <v>15</v>
      </c>
      <c r="I11" s="1304" t="s">
        <v>16</v>
      </c>
      <c r="J11" s="1305" t="s">
        <v>17</v>
      </c>
      <c r="K11" s="1303" t="s">
        <v>14</v>
      </c>
      <c r="L11" s="1304" t="s">
        <v>15</v>
      </c>
      <c r="M11" s="1304" t="s">
        <v>16</v>
      </c>
      <c r="N11" s="1304" t="s">
        <v>17</v>
      </c>
      <c r="O11" s="1305" t="s">
        <v>18</v>
      </c>
      <c r="P11" s="1303" t="s">
        <v>14</v>
      </c>
      <c r="Q11" s="1304" t="s">
        <v>15</v>
      </c>
      <c r="R11" s="1304" t="s">
        <v>19</v>
      </c>
      <c r="S11" s="1304" t="s">
        <v>17</v>
      </c>
      <c r="T11" s="1305" t="s">
        <v>18</v>
      </c>
      <c r="U11" s="1303" t="s">
        <v>14</v>
      </c>
      <c r="V11" s="1304" t="s">
        <v>15</v>
      </c>
      <c r="W11" s="1304" t="s">
        <v>16</v>
      </c>
      <c r="X11" s="1304" t="s">
        <v>17</v>
      </c>
      <c r="Y11" s="1305" t="s">
        <v>18</v>
      </c>
      <c r="Z11" s="1303" t="s">
        <v>14</v>
      </c>
      <c r="AA11" s="1304" t="s">
        <v>20</v>
      </c>
      <c r="AB11" s="1306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307" t="s">
        <v>22</v>
      </c>
      <c r="B12" s="1308">
        <f t="shared" ref="B12:Y12" si="0">SUM(B13:B16)</f>
        <v>6</v>
      </c>
      <c r="C12" s="1309">
        <f t="shared" si="0"/>
        <v>6</v>
      </c>
      <c r="D12" s="1310">
        <f t="shared" si="0"/>
        <v>5</v>
      </c>
      <c r="E12" s="1310">
        <f t="shared" si="0"/>
        <v>1380</v>
      </c>
      <c r="F12" s="1311">
        <f t="shared" si="0"/>
        <v>1368</v>
      </c>
      <c r="G12" s="1312">
        <f t="shared" si="0"/>
        <v>624</v>
      </c>
      <c r="H12" s="1310">
        <f t="shared" si="0"/>
        <v>624</v>
      </c>
      <c r="I12" s="1310">
        <f t="shared" si="0"/>
        <v>0</v>
      </c>
      <c r="J12" s="1311">
        <f t="shared" si="0"/>
        <v>0</v>
      </c>
      <c r="K12" s="1312">
        <f t="shared" si="0"/>
        <v>546.84999999999991</v>
      </c>
      <c r="L12" s="1310">
        <f t="shared" si="0"/>
        <v>449.15</v>
      </c>
      <c r="M12" s="1310">
        <f t="shared" si="0"/>
        <v>0</v>
      </c>
      <c r="N12" s="1310">
        <f t="shared" si="0"/>
        <v>1.7</v>
      </c>
      <c r="O12" s="1311">
        <f t="shared" si="0"/>
        <v>96</v>
      </c>
      <c r="P12" s="1312">
        <f t="shared" si="0"/>
        <v>327.62</v>
      </c>
      <c r="Q12" s="1310">
        <f t="shared" si="0"/>
        <v>107.05</v>
      </c>
      <c r="R12" s="1310">
        <f t="shared" si="0"/>
        <v>182.27</v>
      </c>
      <c r="S12" s="1310">
        <f t="shared" si="0"/>
        <v>7.88</v>
      </c>
      <c r="T12" s="1311">
        <f t="shared" si="0"/>
        <v>30.42</v>
      </c>
      <c r="U12" s="1312">
        <f t="shared" si="0"/>
        <v>167.22</v>
      </c>
      <c r="V12" s="1310">
        <f t="shared" si="0"/>
        <v>129.11000000000001</v>
      </c>
      <c r="W12" s="1310">
        <f t="shared" si="0"/>
        <v>8.77</v>
      </c>
      <c r="X12" s="1310">
        <f t="shared" si="0"/>
        <v>0</v>
      </c>
      <c r="Y12" s="1311">
        <f t="shared" si="0"/>
        <v>29.34</v>
      </c>
      <c r="Z12" s="1312">
        <f>SUM(Z13:Z16)</f>
        <v>142.79000000000002</v>
      </c>
      <c r="AA12" s="1310">
        <f>SUM(AA13:AA16)</f>
        <v>127.37</v>
      </c>
      <c r="AB12" s="1313">
        <f>SUM(AB13:AB16)</f>
        <v>15.42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354" t="s">
        <v>23</v>
      </c>
      <c r="B13" s="1355">
        <v>5</v>
      </c>
      <c r="C13" s="1356">
        <v>5</v>
      </c>
      <c r="D13" s="1356">
        <v>4</v>
      </c>
      <c r="E13" s="1356">
        <v>636</v>
      </c>
      <c r="F13" s="1356">
        <v>624</v>
      </c>
      <c r="G13" s="1357">
        <f>SUM(H13:J13)</f>
        <v>624</v>
      </c>
      <c r="H13" s="1358">
        <v>624</v>
      </c>
      <c r="I13" s="1356">
        <v>0</v>
      </c>
      <c r="J13" s="1356">
        <v>0</v>
      </c>
      <c r="K13" s="1316">
        <f>SUM(L13:O13)</f>
        <v>451.22999999999996</v>
      </c>
      <c r="L13" s="1358">
        <v>369.2</v>
      </c>
      <c r="M13" s="1356">
        <v>0</v>
      </c>
      <c r="N13" s="1025">
        <v>1.7</v>
      </c>
      <c r="O13" s="1359">
        <v>80.33</v>
      </c>
      <c r="P13" s="1316">
        <f>SUM(Q13:T13)</f>
        <v>211.98999999999998</v>
      </c>
      <c r="Q13" s="1358">
        <v>9.42</v>
      </c>
      <c r="R13" s="1356">
        <v>182.27</v>
      </c>
      <c r="S13" s="1025">
        <v>7.88</v>
      </c>
      <c r="T13" s="1359">
        <v>12.42</v>
      </c>
      <c r="U13" s="1316">
        <f>SUM(V13:Y13)</f>
        <v>67.47</v>
      </c>
      <c r="V13" s="1358">
        <v>45.03</v>
      </c>
      <c r="W13" s="1356">
        <v>8.77</v>
      </c>
      <c r="X13" s="1025">
        <v>0</v>
      </c>
      <c r="Y13" s="1359">
        <v>13.67</v>
      </c>
      <c r="Z13" s="1316">
        <f>SUM(AA13:AB13)</f>
        <v>129.21</v>
      </c>
      <c r="AA13" s="1360">
        <v>117.95</v>
      </c>
      <c r="AB13" s="27">
        <v>11.26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31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241">
        <f>SUM(L14:O14)</f>
        <v>95.62</v>
      </c>
      <c r="L14" s="32">
        <v>79.95</v>
      </c>
      <c r="M14" s="30">
        <v>0</v>
      </c>
      <c r="N14" s="1318">
        <v>0</v>
      </c>
      <c r="O14" s="1319">
        <v>15.67</v>
      </c>
      <c r="P14" s="1241">
        <f>SUM(Q14:T14)</f>
        <v>115.63</v>
      </c>
      <c r="Q14" s="32">
        <v>97.63</v>
      </c>
      <c r="R14" s="30">
        <v>0</v>
      </c>
      <c r="S14" s="1318">
        <v>0</v>
      </c>
      <c r="T14" s="1319">
        <v>18</v>
      </c>
      <c r="U14" s="1241">
        <f>SUM(V14:Y14)</f>
        <v>99.75</v>
      </c>
      <c r="V14" s="32">
        <v>84.08</v>
      </c>
      <c r="W14" s="30"/>
      <c r="X14" s="1318"/>
      <c r="Y14" s="1319">
        <v>15.67</v>
      </c>
      <c r="Z14" s="1241">
        <f>SUM(AA14:AB14)</f>
        <v>13.58</v>
      </c>
      <c r="AA14" s="34">
        <v>9.42</v>
      </c>
      <c r="AB14" s="35">
        <v>4.16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241">
        <f>SUM(H15:J15)</f>
        <v>0</v>
      </c>
      <c r="H15" s="32"/>
      <c r="I15" s="30"/>
      <c r="J15" s="30"/>
      <c r="K15" s="1241">
        <f>SUM(L15:O15)</f>
        <v>0</v>
      </c>
      <c r="L15" s="32"/>
      <c r="M15" s="30"/>
      <c r="N15" s="1318"/>
      <c r="O15" s="1319"/>
      <c r="P15" s="1241">
        <f>SUM(Q15:T15)</f>
        <v>0</v>
      </c>
      <c r="Q15" s="32"/>
      <c r="R15" s="30"/>
      <c r="S15" s="1318"/>
      <c r="T15" s="1319"/>
      <c r="U15" s="1241">
        <f>SUM(V15:Y15)</f>
        <v>0</v>
      </c>
      <c r="V15" s="32"/>
      <c r="W15" s="30"/>
      <c r="X15" s="1318"/>
      <c r="Y15" s="1319"/>
      <c r="Z15" s="124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320"/>
      <c r="C16" s="1321"/>
      <c r="D16" s="38"/>
      <c r="E16" s="38"/>
      <c r="F16" s="39"/>
      <c r="G16" s="1361">
        <f>SUM(H16:J16)</f>
        <v>0</v>
      </c>
      <c r="H16" s="1322"/>
      <c r="I16" s="1321"/>
      <c r="J16" s="1321"/>
      <c r="K16" s="41">
        <f>SUM(L16:O16)</f>
        <v>0</v>
      </c>
      <c r="L16" s="1322"/>
      <c r="M16" s="1321"/>
      <c r="N16" s="1323"/>
      <c r="O16" s="1324"/>
      <c r="P16" s="41">
        <f>SUM(Q16:T16)</f>
        <v>0</v>
      </c>
      <c r="Q16" s="1322"/>
      <c r="R16" s="1321"/>
      <c r="S16" s="1323"/>
      <c r="T16" s="1324"/>
      <c r="U16" s="41">
        <f>SUM(V16:Y16)</f>
        <v>0</v>
      </c>
      <c r="V16" s="1322"/>
      <c r="W16" s="1321"/>
      <c r="X16" s="1323"/>
      <c r="Y16" s="1324"/>
      <c r="Z16" s="1361">
        <f>SUM(AA16:AB16)</f>
        <v>0</v>
      </c>
      <c r="AA16" s="1325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243"/>
      <c r="D17" s="1243"/>
      <c r="E17" s="1243"/>
      <c r="F17" s="1243"/>
      <c r="G17" s="42"/>
      <c r="H17" s="1326"/>
      <c r="I17" s="1327"/>
      <c r="J17" s="46"/>
      <c r="K17" s="1328"/>
      <c r="L17" s="132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245"/>
      <c r="I18" s="1243"/>
      <c r="J18" s="1243"/>
      <c r="K18" s="965"/>
      <c r="L18" s="965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040" t="s">
        <v>35</v>
      </c>
      <c r="B19" s="1041">
        <f>SUM(C19:G19)</f>
        <v>9</v>
      </c>
      <c r="C19" s="1042"/>
      <c r="D19" s="1329"/>
      <c r="E19" s="1329">
        <v>9</v>
      </c>
      <c r="F19" s="1329"/>
      <c r="G19" s="1330"/>
      <c r="H19" s="1246"/>
      <c r="I19" s="1243"/>
      <c r="J19" s="1243"/>
      <c r="K19" s="965"/>
      <c r="L19" s="965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1113">
        <f>SUM(C20:G20)</f>
        <v>192</v>
      </c>
      <c r="C20" s="1247"/>
      <c r="D20" s="1248"/>
      <c r="E20" s="1248">
        <v>192</v>
      </c>
      <c r="F20" s="1248"/>
      <c r="G20" s="1011"/>
      <c r="H20" s="1246"/>
      <c r="I20" s="1243"/>
      <c r="J20" s="1243"/>
      <c r="K20" s="965"/>
      <c r="L20" s="965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1113">
        <f>SUM(C21:G21)</f>
        <v>192</v>
      </c>
      <c r="C21" s="1247"/>
      <c r="D21" s="1248"/>
      <c r="E21" s="1248">
        <v>192</v>
      </c>
      <c r="F21" s="1248"/>
      <c r="G21" s="1011"/>
      <c r="H21" s="1246"/>
      <c r="I21" s="1243"/>
      <c r="J21" s="1243"/>
      <c r="K21" s="965"/>
      <c r="L21" s="965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1113">
        <f>SUM(C22:G22)</f>
        <v>192</v>
      </c>
      <c r="C22" s="1247"/>
      <c r="D22" s="1248"/>
      <c r="E22" s="1248">
        <v>192</v>
      </c>
      <c r="F22" s="1248"/>
      <c r="G22" s="1011"/>
      <c r="H22" s="1246"/>
      <c r="I22" s="1243"/>
      <c r="J22" s="994"/>
      <c r="K22" s="965"/>
      <c r="L22" s="965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192</v>
      </c>
      <c r="C23" s="1362"/>
      <c r="D23" s="334"/>
      <c r="E23" s="1248">
        <v>192</v>
      </c>
      <c r="F23" s="334"/>
      <c r="G23" s="335"/>
      <c r="H23" s="1246"/>
      <c r="I23" s="1243"/>
      <c r="J23" s="1243"/>
      <c r="K23" s="965"/>
      <c r="L23" s="965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250" t="s">
        <v>40</v>
      </c>
      <c r="B24" s="971"/>
      <c r="C24" s="994"/>
      <c r="D24" s="971"/>
      <c r="E24" s="97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970"/>
      <c r="D25" s="970"/>
      <c r="E25" s="970"/>
      <c r="F25" s="970"/>
      <c r="G25" s="970"/>
      <c r="H25" s="970"/>
      <c r="I25" s="1251"/>
      <c r="J25" s="1251"/>
      <c r="K25" s="971"/>
      <c r="L25" s="97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14" t="s">
        <v>42</v>
      </c>
      <c r="E26" s="1534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782" t="s">
        <v>44</v>
      </c>
      <c r="E27" s="821" t="s">
        <v>45</v>
      </c>
      <c r="F27" s="462" t="s">
        <v>46</v>
      </c>
      <c r="G27" s="782" t="s">
        <v>47</v>
      </c>
      <c r="H27" s="782" t="s">
        <v>48</v>
      </c>
      <c r="I27" s="782" t="s">
        <v>49</v>
      </c>
      <c r="J27" s="782" t="s">
        <v>50</v>
      </c>
      <c r="K27" s="782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3" t="s">
        <v>36</v>
      </c>
      <c r="B28" s="1544"/>
      <c r="C28" s="1331">
        <f t="shared" ref="C28:C34" si="1">SUM(D28:E28)</f>
        <v>47</v>
      </c>
      <c r="D28" s="1051">
        <v>0</v>
      </c>
      <c r="E28" s="1332">
        <v>47</v>
      </c>
      <c r="F28" s="1333">
        <v>1</v>
      </c>
      <c r="G28" s="1334">
        <v>16</v>
      </c>
      <c r="H28" s="1334">
        <v>21</v>
      </c>
      <c r="I28" s="1334">
        <v>9</v>
      </c>
      <c r="J28" s="1334">
        <v>0</v>
      </c>
      <c r="K28" s="1334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1331">
        <f t="shared" si="1"/>
        <v>67</v>
      </c>
      <c r="D29" s="1334">
        <v>0</v>
      </c>
      <c r="E29" s="1332">
        <v>67</v>
      </c>
      <c r="F29" s="1333">
        <v>2</v>
      </c>
      <c r="G29" s="1334">
        <v>18</v>
      </c>
      <c r="H29" s="1334">
        <v>38</v>
      </c>
      <c r="I29" s="1334">
        <v>9</v>
      </c>
      <c r="J29" s="1334">
        <v>0</v>
      </c>
      <c r="K29" s="1334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1331">
        <f t="shared" si="1"/>
        <v>742</v>
      </c>
      <c r="D30" s="1334">
        <v>0</v>
      </c>
      <c r="E30" s="1332">
        <v>742</v>
      </c>
      <c r="F30" s="1333">
        <v>21</v>
      </c>
      <c r="G30" s="1334">
        <v>181</v>
      </c>
      <c r="H30" s="1334">
        <v>488</v>
      </c>
      <c r="I30" s="1334">
        <v>52</v>
      </c>
      <c r="J30" s="1334">
        <v>0</v>
      </c>
      <c r="K30" s="1334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39</v>
      </c>
      <c r="D31" s="75">
        <v>0</v>
      </c>
      <c r="E31" s="76">
        <v>39</v>
      </c>
      <c r="F31" s="77">
        <v>0</v>
      </c>
      <c r="G31" s="75">
        <v>12</v>
      </c>
      <c r="H31" s="75">
        <v>18</v>
      </c>
      <c r="I31" s="75">
        <v>9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331">
        <f t="shared" si="1"/>
        <v>7</v>
      </c>
      <c r="D32" s="1334">
        <v>0</v>
      </c>
      <c r="E32" s="1332">
        <v>7</v>
      </c>
      <c r="F32" s="1333">
        <v>1</v>
      </c>
      <c r="G32" s="1334">
        <v>2</v>
      </c>
      <c r="H32" s="1334">
        <v>4</v>
      </c>
      <c r="I32" s="1334">
        <v>0</v>
      </c>
      <c r="J32" s="1334">
        <v>0</v>
      </c>
      <c r="K32" s="1334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2</v>
      </c>
      <c r="D34" s="738">
        <v>0</v>
      </c>
      <c r="E34" s="739">
        <v>2</v>
      </c>
      <c r="F34" s="607">
        <v>1</v>
      </c>
      <c r="G34" s="738">
        <v>0</v>
      </c>
      <c r="H34" s="738">
        <v>1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252" t="s">
        <v>56</v>
      </c>
      <c r="B35" s="965"/>
      <c r="C35" s="83"/>
      <c r="D35" s="1363"/>
      <c r="E35" s="1363"/>
      <c r="F35" s="1363"/>
      <c r="G35" s="1363"/>
      <c r="H35" s="1363"/>
      <c r="I35" s="1363"/>
      <c r="J35" s="1363"/>
      <c r="K35" s="1363"/>
      <c r="L35" s="1363"/>
      <c r="M35" s="993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782" t="s">
        <v>57</v>
      </c>
      <c r="B36" s="782" t="s">
        <v>58</v>
      </c>
      <c r="C36" s="1243"/>
      <c r="D36" s="965"/>
      <c r="E36" s="965"/>
      <c r="F36" s="965"/>
      <c r="G36" s="993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331" t="s">
        <v>59</v>
      </c>
      <c r="B37" s="1334">
        <v>291</v>
      </c>
      <c r="C37" s="1243"/>
      <c r="D37" s="965"/>
      <c r="E37" s="965"/>
      <c r="F37" s="965"/>
      <c r="G37" s="993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331" t="s">
        <v>60</v>
      </c>
      <c r="B38" s="1334">
        <v>590</v>
      </c>
      <c r="C38" s="1243"/>
      <c r="D38" s="965"/>
      <c r="E38" s="965"/>
      <c r="F38" s="965"/>
      <c r="G38" s="993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331" t="s">
        <v>61</v>
      </c>
      <c r="B39" s="1334">
        <v>861</v>
      </c>
      <c r="C39" s="1243"/>
      <c r="D39" s="965"/>
      <c r="E39" s="965"/>
      <c r="F39" s="965"/>
      <c r="G39" s="993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331" t="s">
        <v>62</v>
      </c>
      <c r="B40" s="1334">
        <v>0</v>
      </c>
      <c r="C40" s="1243"/>
      <c r="D40" s="965"/>
      <c r="E40" s="965"/>
      <c r="F40" s="965"/>
      <c r="G40" s="993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331" t="s">
        <v>63</v>
      </c>
      <c r="B41" s="1334">
        <v>381</v>
      </c>
      <c r="C41" s="1243"/>
      <c r="D41" s="965"/>
      <c r="E41" s="965"/>
      <c r="F41" s="965"/>
      <c r="G41" s="993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331" t="s">
        <v>64</v>
      </c>
      <c r="B42" s="1334">
        <v>0</v>
      </c>
      <c r="C42" s="1243"/>
      <c r="D42" s="965"/>
      <c r="E42" s="965"/>
      <c r="F42" s="965"/>
      <c r="G42" s="993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331" t="s">
        <v>65</v>
      </c>
      <c r="B43" s="1334">
        <v>71</v>
      </c>
      <c r="C43" s="1243"/>
      <c r="D43" s="965"/>
      <c r="E43" s="965"/>
      <c r="F43" s="965"/>
      <c r="G43" s="993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243"/>
      <c r="D44" s="965"/>
      <c r="E44" s="965"/>
      <c r="F44" s="965"/>
      <c r="G44" s="993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243"/>
      <c r="D45" s="965"/>
      <c r="E45" s="965"/>
      <c r="F45" s="965"/>
      <c r="G45" s="993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336" t="s">
        <v>68</v>
      </c>
      <c r="B46" s="46"/>
      <c r="D46" s="1335"/>
      <c r="E46" s="1335"/>
      <c r="F46" s="965"/>
      <c r="G46" s="965"/>
      <c r="H46" s="965"/>
      <c r="I46" s="965"/>
      <c r="J46" s="965"/>
      <c r="K46" s="965"/>
      <c r="L46" s="965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782" t="s">
        <v>28</v>
      </c>
      <c r="B47" s="782" t="s">
        <v>29</v>
      </c>
      <c r="C47" s="782" t="s">
        <v>69</v>
      </c>
      <c r="D47" s="782" t="s">
        <v>70</v>
      </c>
      <c r="E47" s="965"/>
      <c r="F47" s="965"/>
      <c r="G47" s="965"/>
      <c r="H47" s="965"/>
      <c r="I47" s="965"/>
      <c r="J47" s="965"/>
      <c r="K47" s="965"/>
      <c r="L47" s="965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337" t="s">
        <v>71</v>
      </c>
      <c r="B48" s="1338">
        <f>SUM(C48:D48)</f>
        <v>992</v>
      </c>
      <c r="C48" s="1339">
        <v>992</v>
      </c>
      <c r="D48" s="1339">
        <v>0</v>
      </c>
      <c r="E48" s="965"/>
      <c r="F48" s="965"/>
      <c r="G48" s="965"/>
      <c r="H48" s="965"/>
      <c r="I48" s="965"/>
      <c r="J48" s="965"/>
      <c r="K48" s="965"/>
      <c r="L48" s="965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337" t="s">
        <v>72</v>
      </c>
      <c r="B49" s="1338">
        <f>SUM(C49:D49)</f>
        <v>742</v>
      </c>
      <c r="C49" s="1339">
        <v>742</v>
      </c>
      <c r="D49" s="1339">
        <v>0</v>
      </c>
      <c r="E49" s="965"/>
      <c r="F49" s="965"/>
      <c r="G49" s="965"/>
      <c r="H49" s="965"/>
      <c r="I49" s="965"/>
      <c r="J49" s="965"/>
      <c r="K49" s="965"/>
      <c r="L49" s="965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250</v>
      </c>
      <c r="C50" s="92">
        <v>250</v>
      </c>
      <c r="D50" s="92">
        <v>0</v>
      </c>
      <c r="E50" s="965"/>
      <c r="F50" s="965"/>
      <c r="G50" s="965"/>
      <c r="H50" s="965"/>
      <c r="I50" s="965"/>
      <c r="J50" s="965"/>
      <c r="K50" s="965"/>
      <c r="L50" s="965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336" t="s">
        <v>74</v>
      </c>
      <c r="B51" s="93"/>
      <c r="C51" s="94"/>
      <c r="D51" s="94"/>
      <c r="E51" s="964"/>
      <c r="F51" s="964"/>
      <c r="G51" s="964"/>
      <c r="H51" s="964"/>
      <c r="I51" s="964"/>
      <c r="J51" s="965"/>
      <c r="K51" s="965"/>
      <c r="L51" s="965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872" t="s">
        <v>75</v>
      </c>
      <c r="B52" s="872" t="s">
        <v>29</v>
      </c>
      <c r="C52" s="1253" t="s">
        <v>76</v>
      </c>
      <c r="D52" s="873" t="s">
        <v>77</v>
      </c>
      <c r="E52" s="964"/>
      <c r="F52" s="964"/>
      <c r="G52" s="964"/>
      <c r="H52" s="964"/>
      <c r="I52" s="965"/>
      <c r="J52" s="965"/>
      <c r="K52" s="965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255" t="s">
        <v>78</v>
      </c>
      <c r="B53" s="1256">
        <f>SUM(C53:D53)</f>
        <v>0</v>
      </c>
      <c r="C53" s="1364"/>
      <c r="D53" s="1365"/>
      <c r="E53" s="964"/>
      <c r="F53" s="964"/>
      <c r="G53" s="964"/>
      <c r="H53" s="964"/>
      <c r="I53" s="965"/>
      <c r="J53" s="965"/>
      <c r="K53" s="965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173" t="s">
        <v>79</v>
      </c>
      <c r="B54" s="1174">
        <f t="shared" ref="B54:B55" si="5">SUM(C54:D54)</f>
        <v>0</v>
      </c>
      <c r="C54" s="962"/>
      <c r="D54" s="1258"/>
      <c r="E54" s="964"/>
      <c r="F54" s="964"/>
      <c r="G54" s="964"/>
      <c r="H54" s="964"/>
      <c r="I54" s="965"/>
      <c r="J54" s="965"/>
      <c r="K54" s="965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7</v>
      </c>
      <c r="C55" s="1366"/>
      <c r="D55" s="1367">
        <v>7</v>
      </c>
      <c r="E55" s="1368"/>
      <c r="F55" s="1368"/>
      <c r="G55" s="1368"/>
      <c r="H55" s="1368"/>
      <c r="I55" s="1369"/>
      <c r="J55" s="1369"/>
      <c r="K55" s="1369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336" t="s">
        <v>81</v>
      </c>
      <c r="B56" s="107"/>
      <c r="C56" s="107"/>
      <c r="D56" s="107"/>
      <c r="E56" s="107"/>
      <c r="F56" s="1368"/>
      <c r="G56" s="1368"/>
      <c r="H56" s="1368"/>
      <c r="I56" s="1368"/>
      <c r="J56" s="1369"/>
      <c r="K56" s="1369"/>
      <c r="L56" s="1369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82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368"/>
      <c r="G57" s="1368"/>
      <c r="H57" s="1368"/>
      <c r="I57" s="1368"/>
      <c r="J57" s="1369"/>
      <c r="K57" s="1369"/>
      <c r="L57" s="136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370" t="s">
        <v>87</v>
      </c>
      <c r="B58" s="1371"/>
      <c r="C58" s="1364"/>
      <c r="D58" s="1372"/>
      <c r="E58" s="1373"/>
      <c r="F58" s="1368"/>
      <c r="G58" s="1368"/>
      <c r="H58" s="1368"/>
      <c r="I58" s="1368"/>
      <c r="J58" s="1369"/>
      <c r="K58" s="1369"/>
      <c r="L58" s="136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081" t="s">
        <v>88</v>
      </c>
      <c r="B59" s="1374"/>
      <c r="C59" s="1183"/>
      <c r="D59" s="1184"/>
      <c r="E59" s="1375"/>
      <c r="F59" s="1185"/>
      <c r="G59" s="1185"/>
      <c r="H59" s="1185"/>
      <c r="I59" s="1185"/>
      <c r="J59" s="1186"/>
      <c r="K59" s="1186"/>
      <c r="L59" s="1186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376" t="s">
        <v>89</v>
      </c>
      <c r="B60" s="1377"/>
      <c r="C60" s="1378"/>
      <c r="D60" s="1379"/>
      <c r="E60" s="1380"/>
      <c r="F60" s="1381"/>
      <c r="G60" s="1381"/>
      <c r="H60" s="1381"/>
      <c r="I60" s="1381"/>
      <c r="J60" s="1382"/>
      <c r="K60" s="1382"/>
      <c r="L60" s="138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383" t="s">
        <v>90</v>
      </c>
      <c r="B61" s="1377"/>
      <c r="C61" s="1378"/>
      <c r="D61" s="1379"/>
      <c r="E61" s="1380"/>
      <c r="F61" s="1381"/>
      <c r="G61" s="1381"/>
      <c r="H61" s="1381"/>
      <c r="I61" s="1381"/>
      <c r="J61" s="1382"/>
      <c r="K61" s="1382"/>
      <c r="L61" s="1382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383" t="s">
        <v>91</v>
      </c>
      <c r="B62" s="1377"/>
      <c r="C62" s="1384"/>
      <c r="D62" s="1385"/>
      <c r="E62" s="1380"/>
      <c r="F62" s="1386"/>
      <c r="G62" s="1386"/>
      <c r="H62" s="1386"/>
      <c r="I62" s="1386"/>
      <c r="J62" s="1387"/>
      <c r="K62" s="1387"/>
      <c r="L62" s="1387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388" t="s">
        <v>92</v>
      </c>
      <c r="B63" s="123">
        <v>7</v>
      </c>
      <c r="C63" s="1389">
        <v>4</v>
      </c>
      <c r="D63" s="1390">
        <v>7</v>
      </c>
      <c r="E63" s="125">
        <v>14</v>
      </c>
      <c r="F63" s="1185"/>
      <c r="G63" s="1185"/>
      <c r="H63" s="1185"/>
      <c r="I63" s="1185"/>
      <c r="J63" s="1186"/>
      <c r="K63" s="1186"/>
      <c r="L63" s="118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391" t="s">
        <v>29</v>
      </c>
      <c r="B64" s="1392">
        <f>SUM(B58:B63)</f>
        <v>7</v>
      </c>
      <c r="C64" s="1392">
        <f>SUM(C58:C63)</f>
        <v>4</v>
      </c>
      <c r="D64" s="369">
        <f>SUM(D58:D63)</f>
        <v>7</v>
      </c>
      <c r="E64" s="1393">
        <f>SUM(E58:E63)</f>
        <v>14</v>
      </c>
      <c r="F64" s="1188"/>
      <c r="G64" s="1185"/>
      <c r="H64" s="1185"/>
      <c r="I64" s="1185"/>
      <c r="J64" s="1186"/>
      <c r="K64" s="1186"/>
      <c r="L64" s="118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69" t="s">
        <v>93</v>
      </c>
      <c r="B65" s="1428"/>
      <c r="C65" s="1428"/>
      <c r="D65" s="1428"/>
      <c r="E65" s="1471"/>
      <c r="F65" s="1189"/>
      <c r="G65" s="1189"/>
      <c r="H65" s="1189"/>
      <c r="I65" s="1189"/>
      <c r="J65" s="1190"/>
      <c r="K65" s="1186"/>
      <c r="L65" s="1186"/>
    </row>
    <row r="66" spans="1:92" ht="31.5" customHeight="1" x14ac:dyDescent="0.2">
      <c r="A66" s="1394" t="s">
        <v>94</v>
      </c>
      <c r="B66" s="1394" t="s">
        <v>95</v>
      </c>
      <c r="C66" s="1394" t="s">
        <v>29</v>
      </c>
      <c r="D66" s="1395" t="s">
        <v>96</v>
      </c>
      <c r="E66" s="1396" t="s">
        <v>97</v>
      </c>
      <c r="F66" s="1397" t="s">
        <v>98</v>
      </c>
      <c r="G66" s="1397" t="s">
        <v>99</v>
      </c>
      <c r="H66" s="1397" t="s">
        <v>100</v>
      </c>
      <c r="I66" s="786" t="s">
        <v>101</v>
      </c>
      <c r="J66" s="1195"/>
      <c r="K66" s="1196"/>
      <c r="L66" s="119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70" t="s">
        <v>102</v>
      </c>
      <c r="B67" s="1518"/>
      <c r="C67" s="1398">
        <f>SUM(D67:I67)</f>
        <v>189</v>
      </c>
      <c r="D67" s="1399">
        <v>23</v>
      </c>
      <c r="E67" s="1400">
        <v>10</v>
      </c>
      <c r="F67" s="1400">
        <v>33</v>
      </c>
      <c r="G67" s="1400">
        <v>32</v>
      </c>
      <c r="H67" s="1400">
        <v>59</v>
      </c>
      <c r="I67" s="793">
        <v>32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1401" t="s">
        <v>104</v>
      </c>
      <c r="C68" s="1402">
        <f>SUM(D68:I68)</f>
        <v>24</v>
      </c>
      <c r="D68" s="1345">
        <v>8</v>
      </c>
      <c r="E68" s="1346">
        <v>6</v>
      </c>
      <c r="F68" s="1346">
        <v>10</v>
      </c>
      <c r="G68" s="1346"/>
      <c r="H68" s="1346"/>
      <c r="I68" s="1347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17</v>
      </c>
      <c r="D69" s="146">
        <v>13</v>
      </c>
      <c r="E69" s="147">
        <v>2</v>
      </c>
      <c r="F69" s="147">
        <v>2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1401" t="s">
        <v>104</v>
      </c>
      <c r="C70" s="1402">
        <f>SUM(D70:I70)</f>
        <v>26</v>
      </c>
      <c r="D70" s="1403">
        <v>23</v>
      </c>
      <c r="E70" s="1404">
        <v>2</v>
      </c>
      <c r="F70" s="1404">
        <v>1</v>
      </c>
      <c r="G70" s="1404"/>
      <c r="H70" s="1404"/>
      <c r="I70" s="1405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59</v>
      </c>
      <c r="D71" s="1207">
        <v>53</v>
      </c>
      <c r="E71" s="1406">
        <v>3</v>
      </c>
      <c r="F71" s="1406">
        <v>3</v>
      </c>
      <c r="G71" s="1406"/>
      <c r="H71" s="1406"/>
      <c r="I71" s="151"/>
      <c r="J71" s="71" t="str">
        <f>CA71&amp;CB71&amp;CC71&amp;CD71&amp;CE71&amp;CF71</f>
        <v/>
      </c>
      <c r="K71" s="1190"/>
      <c r="L71" s="1190"/>
      <c r="M71" s="1190"/>
      <c r="N71" s="1190"/>
      <c r="O71" s="1190"/>
      <c r="P71" s="1190"/>
      <c r="Q71" s="1190"/>
      <c r="R71" s="1190"/>
      <c r="S71" s="1190"/>
      <c r="T71" s="1190"/>
      <c r="U71" s="1190"/>
      <c r="V71" s="1190"/>
      <c r="W71" s="1190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336" t="s">
        <v>107</v>
      </c>
      <c r="B72" s="1335"/>
      <c r="C72" s="1335"/>
      <c r="D72" s="1186"/>
      <c r="E72" s="1186"/>
      <c r="F72" s="1186"/>
      <c r="G72" s="1186"/>
      <c r="H72" s="1209"/>
      <c r="I72" s="1209"/>
      <c r="J72" s="1190"/>
      <c r="K72" s="1186"/>
      <c r="L72" s="1186"/>
      <c r="M72" s="121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68" t="s">
        <v>111</v>
      </c>
      <c r="G73" s="1467"/>
      <c r="H73" s="1467"/>
      <c r="I73" s="1515"/>
      <c r="J73" s="1211"/>
      <c r="K73" s="1186"/>
      <c r="L73" s="1186"/>
      <c r="M73" s="121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68" t="s">
        <v>112</v>
      </c>
      <c r="G74" s="1515"/>
      <c r="H74" s="1568" t="s">
        <v>113</v>
      </c>
      <c r="I74" s="1515"/>
      <c r="J74" s="1212"/>
      <c r="K74" s="1186"/>
      <c r="L74" s="1186"/>
      <c r="M74" s="121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1407" t="s">
        <v>44</v>
      </c>
      <c r="C75" s="393" t="s">
        <v>45</v>
      </c>
      <c r="D75" s="1407" t="s">
        <v>44</v>
      </c>
      <c r="E75" s="462" t="s">
        <v>45</v>
      </c>
      <c r="F75" s="1407" t="s">
        <v>44</v>
      </c>
      <c r="G75" s="393" t="s">
        <v>45</v>
      </c>
      <c r="H75" s="1407" t="s">
        <v>44</v>
      </c>
      <c r="I75" s="462" t="s">
        <v>45</v>
      </c>
      <c r="J75" s="1212"/>
      <c r="K75" s="1186"/>
      <c r="L75" s="1186"/>
      <c r="M75" s="121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408" t="s">
        <v>114</v>
      </c>
      <c r="B76" s="1348">
        <v>7</v>
      </c>
      <c r="C76" s="1349">
        <v>157</v>
      </c>
      <c r="D76" s="1348">
        <v>33</v>
      </c>
      <c r="E76" s="1349">
        <v>114</v>
      </c>
      <c r="F76" s="1350">
        <v>34</v>
      </c>
      <c r="G76" s="1351">
        <v>124</v>
      </c>
      <c r="H76" s="1350">
        <v>1</v>
      </c>
      <c r="I76" s="1351">
        <v>10</v>
      </c>
      <c r="J76" s="71" t="str">
        <f>CA76</f>
        <v/>
      </c>
      <c r="K76" s="1186"/>
      <c r="L76" s="1186"/>
      <c r="M76" s="1210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1186"/>
      <c r="L77" s="1186"/>
      <c r="M77" s="1210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19</v>
      </c>
      <c r="D78" s="162"/>
      <c r="E78" s="163">
        <v>2</v>
      </c>
      <c r="F78" s="164"/>
      <c r="G78" s="165">
        <v>2</v>
      </c>
      <c r="H78" s="164"/>
      <c r="I78" s="165"/>
      <c r="J78" s="71" t="str">
        <f t="shared" si="7"/>
        <v/>
      </c>
      <c r="K78" s="1186"/>
      <c r="L78" s="1186"/>
      <c r="M78" s="1210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12</v>
      </c>
      <c r="D79" s="162"/>
      <c r="E79" s="163">
        <v>2</v>
      </c>
      <c r="F79" s="164"/>
      <c r="G79" s="165">
        <v>2</v>
      </c>
      <c r="H79" s="164"/>
      <c r="I79" s="165"/>
      <c r="J79" s="71" t="str">
        <f t="shared" si="7"/>
        <v/>
      </c>
      <c r="K79" s="1186"/>
      <c r="L79" s="1186"/>
      <c r="M79" s="1210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3</v>
      </c>
      <c r="C80" s="163">
        <v>111</v>
      </c>
      <c r="D80" s="162">
        <v>26</v>
      </c>
      <c r="E80" s="163">
        <v>52</v>
      </c>
      <c r="F80" s="164">
        <v>34</v>
      </c>
      <c r="G80" s="165">
        <v>57</v>
      </c>
      <c r="H80" s="164">
        <v>8</v>
      </c>
      <c r="I80" s="165">
        <v>5</v>
      </c>
      <c r="J80" s="71" t="str">
        <f t="shared" si="7"/>
        <v/>
      </c>
      <c r="K80" s="1186"/>
      <c r="L80" s="1186"/>
      <c r="M80" s="1210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1186"/>
      <c r="L81" s="1186"/>
      <c r="M81" s="1210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>
        <v>14</v>
      </c>
      <c r="C82" s="163"/>
      <c r="D82" s="162">
        <v>33</v>
      </c>
      <c r="E82" s="163">
        <v>10</v>
      </c>
      <c r="F82" s="164">
        <v>35</v>
      </c>
      <c r="G82" s="165">
        <v>10</v>
      </c>
      <c r="H82" s="164">
        <v>2</v>
      </c>
      <c r="I82" s="165"/>
      <c r="J82" s="71" t="str">
        <f t="shared" si="7"/>
        <v/>
      </c>
      <c r="K82" s="1186"/>
      <c r="L82" s="1186"/>
      <c r="M82" s="1210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64</v>
      </c>
      <c r="F83" s="164"/>
      <c r="G83" s="165">
        <v>67</v>
      </c>
      <c r="H83" s="164"/>
      <c r="I83" s="165">
        <v>3</v>
      </c>
      <c r="J83" s="71" t="str">
        <f t="shared" si="7"/>
        <v/>
      </c>
      <c r="K83" s="1186"/>
      <c r="L83" s="1186"/>
      <c r="M83" s="1210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62</v>
      </c>
      <c r="D84" s="162"/>
      <c r="E84" s="163">
        <v>54</v>
      </c>
      <c r="F84" s="164"/>
      <c r="G84" s="165">
        <v>54</v>
      </c>
      <c r="H84" s="164"/>
      <c r="I84" s="165"/>
      <c r="J84" s="71" t="str">
        <f t="shared" si="7"/>
        <v/>
      </c>
      <c r="K84" s="1186"/>
      <c r="L84" s="1186"/>
      <c r="M84" s="1210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12</v>
      </c>
      <c r="D85" s="162"/>
      <c r="E85" s="163">
        <v>40</v>
      </c>
      <c r="F85" s="164"/>
      <c r="G85" s="165">
        <v>42</v>
      </c>
      <c r="H85" s="164"/>
      <c r="I85" s="165">
        <v>2</v>
      </c>
      <c r="J85" s="71" t="str">
        <f t="shared" si="7"/>
        <v/>
      </c>
      <c r="K85" s="1186"/>
      <c r="L85" s="1186"/>
      <c r="M85" s="1210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45</v>
      </c>
      <c r="D86" s="162">
        <v>1</v>
      </c>
      <c r="E86" s="163">
        <v>34</v>
      </c>
      <c r="F86" s="164">
        <v>1</v>
      </c>
      <c r="G86" s="165">
        <v>46</v>
      </c>
      <c r="H86" s="164"/>
      <c r="I86" s="165">
        <v>12</v>
      </c>
      <c r="J86" s="71" t="str">
        <f t="shared" si="7"/>
        <v/>
      </c>
      <c r="K86" s="1186"/>
      <c r="L86" s="1186"/>
      <c r="M86" s="1211"/>
      <c r="N86" s="1186"/>
      <c r="O86" s="1186"/>
      <c r="P86" s="1210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>
        <v>19</v>
      </c>
      <c r="D87" s="162"/>
      <c r="E87" s="163">
        <v>7</v>
      </c>
      <c r="F87" s="164"/>
      <c r="G87" s="165">
        <v>7</v>
      </c>
      <c r="H87" s="1215"/>
      <c r="I87" s="166"/>
      <c r="J87" s="71" t="str">
        <f t="shared" si="7"/>
        <v/>
      </c>
      <c r="K87" s="1186"/>
      <c r="L87" s="1186"/>
      <c r="M87" s="1211"/>
      <c r="N87" s="1186"/>
      <c r="O87" s="1186"/>
      <c r="P87" s="1210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409" t="s">
        <v>29</v>
      </c>
      <c r="B88" s="1410">
        <f t="shared" ref="B88:I88" si="10">SUM(B76:B87)</f>
        <v>24</v>
      </c>
      <c r="C88" s="816">
        <f t="shared" si="10"/>
        <v>437</v>
      </c>
      <c r="D88" s="1410">
        <f t="shared" si="10"/>
        <v>93</v>
      </c>
      <c r="E88" s="816">
        <f t="shared" si="10"/>
        <v>379</v>
      </c>
      <c r="F88" s="1411">
        <f t="shared" si="10"/>
        <v>104</v>
      </c>
      <c r="G88" s="818">
        <f t="shared" si="10"/>
        <v>411</v>
      </c>
      <c r="H88" s="1411">
        <f t="shared" si="10"/>
        <v>11</v>
      </c>
      <c r="I88" s="818">
        <f t="shared" si="10"/>
        <v>32</v>
      </c>
      <c r="J88" s="1186"/>
      <c r="K88" s="1186"/>
      <c r="L88" s="1186"/>
      <c r="M88" s="121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352"/>
      <c r="I89" s="1352"/>
      <c r="J89" s="1211"/>
      <c r="K89" s="1186"/>
      <c r="L89" s="1186"/>
      <c r="M89" s="121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68" t="s">
        <v>128</v>
      </c>
      <c r="C90" s="1467"/>
      <c r="D90" s="1467"/>
      <c r="E90" s="1467"/>
      <c r="F90" s="1467"/>
      <c r="G90" s="1515"/>
      <c r="H90" s="1190"/>
      <c r="I90" s="1211"/>
      <c r="J90" s="1186"/>
      <c r="K90" s="1186"/>
      <c r="L90" s="121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1412" t="s">
        <v>129</v>
      </c>
      <c r="C91" s="1407" t="s">
        <v>44</v>
      </c>
      <c r="D91" s="821" t="s">
        <v>45</v>
      </c>
      <c r="E91" s="822" t="s">
        <v>15</v>
      </c>
      <c r="F91" s="1413" t="s">
        <v>16</v>
      </c>
      <c r="G91" s="1413" t="s">
        <v>17</v>
      </c>
      <c r="H91" s="1190"/>
      <c r="I91" s="1190"/>
      <c r="J91" s="1211"/>
      <c r="K91" s="1186"/>
      <c r="L91" s="1186"/>
      <c r="M91" s="121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408" t="s">
        <v>130</v>
      </c>
      <c r="B92" s="1414">
        <f t="shared" ref="B92:B98" si="11">SUM(C92+D92)</f>
        <v>23</v>
      </c>
      <c r="C92" s="1350">
        <v>8</v>
      </c>
      <c r="D92" s="1296">
        <v>15</v>
      </c>
      <c r="E92" s="1297">
        <v>18</v>
      </c>
      <c r="F92" s="1353">
        <v>5</v>
      </c>
      <c r="G92" s="1353"/>
      <c r="H92" s="71" t="str">
        <f>CA92</f>
        <v/>
      </c>
      <c r="I92" s="1190"/>
      <c r="J92" s="1211"/>
      <c r="K92" s="1186"/>
      <c r="L92" s="1186"/>
      <c r="M92" s="1210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415" t="s">
        <v>131</v>
      </c>
      <c r="B93" s="1416">
        <f t="shared" si="11"/>
        <v>2</v>
      </c>
      <c r="C93" s="164"/>
      <c r="D93" s="1417">
        <v>2</v>
      </c>
      <c r="E93" s="1418">
        <v>2</v>
      </c>
      <c r="F93" s="1221"/>
      <c r="G93" s="1221"/>
      <c r="H93" s="71" t="str">
        <f t="shared" ref="H93:H99" si="13">CA93</f>
        <v/>
      </c>
      <c r="I93" s="1190"/>
      <c r="J93" s="1211"/>
      <c r="K93" s="1186"/>
      <c r="L93" s="1186"/>
      <c r="M93" s="1210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416">
        <f t="shared" si="11"/>
        <v>4</v>
      </c>
      <c r="C94" s="164"/>
      <c r="D94" s="1417">
        <v>4</v>
      </c>
      <c r="E94" s="1418">
        <v>4</v>
      </c>
      <c r="F94" s="1221"/>
      <c r="G94" s="1221"/>
      <c r="H94" s="71" t="str">
        <f t="shared" si="13"/>
        <v/>
      </c>
      <c r="I94" s="1190"/>
      <c r="J94" s="1211"/>
      <c r="K94" s="1186"/>
      <c r="L94" s="1186"/>
      <c r="M94" s="1210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416">
        <f t="shared" si="11"/>
        <v>14</v>
      </c>
      <c r="C95" s="164">
        <v>3</v>
      </c>
      <c r="D95" s="1417">
        <v>11</v>
      </c>
      <c r="E95" s="1418">
        <v>14</v>
      </c>
      <c r="F95" s="1221"/>
      <c r="G95" s="1221"/>
      <c r="H95" s="71" t="str">
        <f t="shared" si="13"/>
        <v/>
      </c>
      <c r="I95" s="1190"/>
      <c r="J95" s="1211"/>
      <c r="K95" s="1186"/>
      <c r="L95" s="1186"/>
      <c r="M95" s="1210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416">
        <f t="shared" si="11"/>
        <v>0</v>
      </c>
      <c r="C96" s="164"/>
      <c r="D96" s="1417"/>
      <c r="E96" s="1418"/>
      <c r="F96" s="1221"/>
      <c r="G96" s="1221"/>
      <c r="H96" s="71" t="str">
        <f t="shared" si="13"/>
        <v/>
      </c>
      <c r="I96" s="1197"/>
      <c r="J96" s="1222"/>
      <c r="K96" s="1196"/>
      <c r="L96" s="1196"/>
      <c r="M96" s="122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415" t="s">
        <v>135</v>
      </c>
      <c r="B97" s="1416">
        <f t="shared" si="11"/>
        <v>0</v>
      </c>
      <c r="C97" s="164"/>
      <c r="D97" s="1417"/>
      <c r="E97" s="1418"/>
      <c r="F97" s="1221"/>
      <c r="G97" s="1221"/>
      <c r="H97" s="71" t="str">
        <f t="shared" si="13"/>
        <v/>
      </c>
      <c r="I97" s="1197"/>
      <c r="J97" s="1222"/>
      <c r="K97" s="1196"/>
      <c r="L97" s="1196"/>
      <c r="M97" s="122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1417"/>
      <c r="E98" s="1418"/>
      <c r="F98" s="556"/>
      <c r="G98" s="556"/>
      <c r="H98" s="71" t="str">
        <f t="shared" si="13"/>
        <v/>
      </c>
      <c r="I98" s="1197"/>
      <c r="J98" s="1222"/>
      <c r="K98" s="1196"/>
      <c r="L98" s="1196"/>
      <c r="M98" s="122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419">
        <f t="shared" ref="B99:G99" si="15">SUM(B92:B98)</f>
        <v>43</v>
      </c>
      <c r="C99" s="1411">
        <f t="shared" si="15"/>
        <v>11</v>
      </c>
      <c r="D99" s="835">
        <f t="shared" si="15"/>
        <v>32</v>
      </c>
      <c r="E99" s="836">
        <f t="shared" si="15"/>
        <v>38</v>
      </c>
      <c r="F99" s="1420">
        <f t="shared" si="15"/>
        <v>5</v>
      </c>
      <c r="G99" s="1420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21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12900.7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A82B415A-D96A-4E72-899E-1352E243C11B}">
      <formula1>0</formula1>
      <formula2>1E+27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22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2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",[12]NOMBRE!B6," - ","( ",[12]NOMBRE!C6,[12]NOMBRE!D6," )")</f>
        <v>MES: NOVIEMBRE - ( 11 )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",[12]NOMBRE!B7)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85" t="s">
        <v>3</v>
      </c>
      <c r="B9" s="1586" t="s">
        <v>4</v>
      </c>
      <c r="C9" s="1587" t="s">
        <v>5</v>
      </c>
      <c r="D9" s="1493" t="s">
        <v>6</v>
      </c>
      <c r="E9" s="1493" t="s">
        <v>7</v>
      </c>
      <c r="F9" s="1589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85"/>
      <c r="B10" s="1586"/>
      <c r="C10" s="1587"/>
      <c r="D10" s="1463"/>
      <c r="E10" s="1463"/>
      <c r="F10" s="1589"/>
      <c r="G10" s="1503"/>
      <c r="H10" s="1443"/>
      <c r="I10" s="1443"/>
      <c r="J10" s="1504"/>
      <c r="K10" s="1503"/>
      <c r="L10" s="1443"/>
      <c r="M10" s="1443"/>
      <c r="N10" s="1443"/>
      <c r="O10" s="1504"/>
      <c r="P10" s="1503"/>
      <c r="Q10" s="1443"/>
      <c r="R10" s="1443"/>
      <c r="S10" s="1443"/>
      <c r="T10" s="1504"/>
      <c r="U10" s="1503"/>
      <c r="V10" s="1443"/>
      <c r="W10" s="1443"/>
      <c r="X10" s="1443"/>
      <c r="Y10" s="1504"/>
      <c r="Z10" s="1503"/>
      <c r="AA10" s="1443"/>
      <c r="AB10" s="150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85"/>
      <c r="B11" s="1586"/>
      <c r="C11" s="1587"/>
      <c r="D11" s="1588"/>
      <c r="E11" s="1588"/>
      <c r="F11" s="1589"/>
      <c r="G11" s="295" t="s">
        <v>14</v>
      </c>
      <c r="H11" s="303" t="s">
        <v>15</v>
      </c>
      <c r="I11" s="303" t="s">
        <v>16</v>
      </c>
      <c r="J11" s="317" t="s">
        <v>17</v>
      </c>
      <c r="K11" s="295" t="s">
        <v>14</v>
      </c>
      <c r="L11" s="303" t="s">
        <v>15</v>
      </c>
      <c r="M11" s="303" t="s">
        <v>16</v>
      </c>
      <c r="N11" s="303" t="s">
        <v>17</v>
      </c>
      <c r="O11" s="317" t="s">
        <v>18</v>
      </c>
      <c r="P11" s="295" t="s">
        <v>14</v>
      </c>
      <c r="Q11" s="303" t="s">
        <v>15</v>
      </c>
      <c r="R11" s="303" t="s">
        <v>19</v>
      </c>
      <c r="S11" s="303" t="s">
        <v>17</v>
      </c>
      <c r="T11" s="317" t="s">
        <v>18</v>
      </c>
      <c r="U11" s="295" t="s">
        <v>14</v>
      </c>
      <c r="V11" s="303" t="s">
        <v>15</v>
      </c>
      <c r="W11" s="303" t="s">
        <v>16</v>
      </c>
      <c r="X11" s="303" t="s">
        <v>17</v>
      </c>
      <c r="Y11" s="317" t="s">
        <v>18</v>
      </c>
      <c r="Z11" s="295" t="s">
        <v>14</v>
      </c>
      <c r="AA11" s="303" t="s">
        <v>20</v>
      </c>
      <c r="AB11" s="296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318" t="s">
        <v>22</v>
      </c>
      <c r="B12" s="297">
        <f t="shared" ref="B12:Y12" si="0">SUM(B13:B16)</f>
        <v>6</v>
      </c>
      <c r="C12" s="319">
        <f t="shared" si="0"/>
        <v>6</v>
      </c>
      <c r="D12" s="304">
        <f t="shared" si="0"/>
        <v>5</v>
      </c>
      <c r="E12" s="304">
        <f t="shared" si="0"/>
        <v>1373</v>
      </c>
      <c r="F12" s="320">
        <f t="shared" si="0"/>
        <v>1320</v>
      </c>
      <c r="G12" s="298">
        <f t="shared" si="0"/>
        <v>624</v>
      </c>
      <c r="H12" s="304">
        <f t="shared" si="0"/>
        <v>624</v>
      </c>
      <c r="I12" s="304">
        <f t="shared" si="0"/>
        <v>0</v>
      </c>
      <c r="J12" s="320">
        <f t="shared" si="0"/>
        <v>0</v>
      </c>
      <c r="K12" s="298">
        <f t="shared" si="0"/>
        <v>596.61999999999989</v>
      </c>
      <c r="L12" s="304">
        <f t="shared" si="0"/>
        <v>489.94</v>
      </c>
      <c r="M12" s="304">
        <f t="shared" si="0"/>
        <v>2.25</v>
      </c>
      <c r="N12" s="304">
        <f t="shared" si="0"/>
        <v>1.43</v>
      </c>
      <c r="O12" s="320">
        <f t="shared" si="0"/>
        <v>103</v>
      </c>
      <c r="P12" s="298">
        <f t="shared" si="0"/>
        <v>422.5</v>
      </c>
      <c r="Q12" s="304">
        <f t="shared" si="0"/>
        <v>145.62</v>
      </c>
      <c r="R12" s="304">
        <f t="shared" si="0"/>
        <v>183.7</v>
      </c>
      <c r="S12" s="304">
        <f t="shared" si="0"/>
        <v>11.63</v>
      </c>
      <c r="T12" s="320">
        <f t="shared" si="0"/>
        <v>81.55</v>
      </c>
      <c r="U12" s="298">
        <f t="shared" si="0"/>
        <v>233.99</v>
      </c>
      <c r="V12" s="304">
        <f t="shared" si="0"/>
        <v>164.99</v>
      </c>
      <c r="W12" s="304">
        <f t="shared" si="0"/>
        <v>0</v>
      </c>
      <c r="X12" s="304">
        <f t="shared" si="0"/>
        <v>0</v>
      </c>
      <c r="Y12" s="320">
        <f t="shared" si="0"/>
        <v>69</v>
      </c>
      <c r="Z12" s="298">
        <f>SUM(Z13:Z16)</f>
        <v>47.38</v>
      </c>
      <c r="AA12" s="304">
        <f>SUM(AA13:AA16)</f>
        <v>42.85</v>
      </c>
      <c r="AB12" s="299">
        <f>SUM(AB13:AB16)</f>
        <v>4.5299999999999994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321" t="s">
        <v>23</v>
      </c>
      <c r="B13" s="214">
        <v>5</v>
      </c>
      <c r="C13" s="215">
        <v>5</v>
      </c>
      <c r="D13" s="215">
        <v>4</v>
      </c>
      <c r="E13" s="215">
        <v>653</v>
      </c>
      <c r="F13" s="215">
        <v>600</v>
      </c>
      <c r="G13" s="322">
        <f>SUM(H13:J13)</f>
        <v>624</v>
      </c>
      <c r="H13" s="216">
        <v>624</v>
      </c>
      <c r="I13" s="215">
        <v>0</v>
      </c>
      <c r="J13" s="215">
        <v>0</v>
      </c>
      <c r="K13" s="262">
        <f>SUM(L13:O13)</f>
        <v>522.79999999999995</v>
      </c>
      <c r="L13" s="216">
        <v>427.12</v>
      </c>
      <c r="M13" s="215">
        <v>2.25</v>
      </c>
      <c r="N13" s="300">
        <v>1.43</v>
      </c>
      <c r="O13" s="217">
        <v>92</v>
      </c>
      <c r="P13" s="262">
        <f>SUM(Q13:T13)</f>
        <v>305.43</v>
      </c>
      <c r="Q13" s="216">
        <v>49.55</v>
      </c>
      <c r="R13" s="215">
        <v>183.7</v>
      </c>
      <c r="S13" s="300">
        <v>11.63</v>
      </c>
      <c r="T13" s="217">
        <v>60.55</v>
      </c>
      <c r="U13" s="262">
        <f>SUM(V13:Y13)</f>
        <v>146.19999999999999</v>
      </c>
      <c r="V13" s="216">
        <v>87.87</v>
      </c>
      <c r="W13" s="215">
        <v>0</v>
      </c>
      <c r="X13" s="300">
        <v>0</v>
      </c>
      <c r="Y13" s="217">
        <v>58.33</v>
      </c>
      <c r="Z13" s="262">
        <f>SUM(AA13:AB13)</f>
        <v>27.130000000000003</v>
      </c>
      <c r="AA13" s="218">
        <v>24.1</v>
      </c>
      <c r="AB13" s="27">
        <v>3.03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23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324">
        <f>SUM(L14:O14)</f>
        <v>73.819999999999993</v>
      </c>
      <c r="L14" s="32">
        <v>62.82</v>
      </c>
      <c r="M14" s="30">
        <v>0</v>
      </c>
      <c r="N14" s="263">
        <v>0</v>
      </c>
      <c r="O14" s="264">
        <v>11</v>
      </c>
      <c r="P14" s="324">
        <f>SUM(Q14:T14)</f>
        <v>117.07</v>
      </c>
      <c r="Q14" s="32">
        <v>96.07</v>
      </c>
      <c r="R14" s="30">
        <v>0</v>
      </c>
      <c r="S14" s="263">
        <v>0</v>
      </c>
      <c r="T14" s="264">
        <v>21</v>
      </c>
      <c r="U14" s="324">
        <f>SUM(V14:Y14)</f>
        <v>87.79</v>
      </c>
      <c r="V14" s="32">
        <v>77.12</v>
      </c>
      <c r="W14" s="30">
        <v>0</v>
      </c>
      <c r="X14" s="263">
        <v>0</v>
      </c>
      <c r="Y14" s="264">
        <v>10.67</v>
      </c>
      <c r="Z14" s="324">
        <f>SUM(AA14:AB14)</f>
        <v>20.25</v>
      </c>
      <c r="AA14" s="34">
        <v>18.75</v>
      </c>
      <c r="AB14" s="35">
        <v>1.5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324">
        <f>SUM(H15:J15)</f>
        <v>0</v>
      </c>
      <c r="H15" s="32"/>
      <c r="I15" s="30"/>
      <c r="J15" s="30"/>
      <c r="K15" s="324">
        <f>SUM(L15:O15)</f>
        <v>0</v>
      </c>
      <c r="L15" s="32"/>
      <c r="M15" s="30"/>
      <c r="N15" s="263"/>
      <c r="O15" s="264"/>
      <c r="P15" s="324">
        <f>SUM(Q15:T15)</f>
        <v>0</v>
      </c>
      <c r="Q15" s="32"/>
      <c r="R15" s="30"/>
      <c r="S15" s="263"/>
      <c r="T15" s="264"/>
      <c r="U15" s="324">
        <f>SUM(V15:Y15)</f>
        <v>0</v>
      </c>
      <c r="V15" s="32"/>
      <c r="W15" s="30"/>
      <c r="X15" s="263"/>
      <c r="Y15" s="264"/>
      <c r="Z15" s="324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265"/>
      <c r="C16" s="266"/>
      <c r="D16" s="38"/>
      <c r="E16" s="38"/>
      <c r="F16" s="39"/>
      <c r="G16" s="219">
        <f>SUM(H16:J16)</f>
        <v>0</v>
      </c>
      <c r="H16" s="267"/>
      <c r="I16" s="266"/>
      <c r="J16" s="266"/>
      <c r="K16" s="325">
        <f>SUM(L16:O16)</f>
        <v>0</v>
      </c>
      <c r="L16" s="267"/>
      <c r="M16" s="266"/>
      <c r="N16" s="268"/>
      <c r="O16" s="269"/>
      <c r="P16" s="325">
        <f>SUM(Q16:T16)</f>
        <v>0</v>
      </c>
      <c r="Q16" s="267"/>
      <c r="R16" s="266"/>
      <c r="S16" s="268"/>
      <c r="T16" s="269"/>
      <c r="U16" s="325">
        <f>SUM(V16:Y16)</f>
        <v>0</v>
      </c>
      <c r="V16" s="267"/>
      <c r="W16" s="266"/>
      <c r="X16" s="268"/>
      <c r="Y16" s="269"/>
      <c r="Z16" s="219">
        <f>SUM(AA16:AB16)</f>
        <v>0</v>
      </c>
      <c r="AA16" s="270"/>
      <c r="AB16" s="202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253"/>
      <c r="D17" s="253"/>
      <c r="E17" s="253"/>
      <c r="F17" s="253"/>
      <c r="G17" s="42"/>
      <c r="H17" s="326"/>
      <c r="I17" s="271"/>
      <c r="J17" s="46"/>
      <c r="K17" s="272"/>
      <c r="L17" s="272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209" t="s">
        <v>28</v>
      </c>
      <c r="B18" s="32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254"/>
      <c r="I18" s="253"/>
      <c r="J18" s="253"/>
      <c r="K18" s="259"/>
      <c r="L18" s="259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273" t="s">
        <v>35</v>
      </c>
      <c r="B19" s="274">
        <f>SUM(C19:G19)</f>
        <v>9</v>
      </c>
      <c r="C19" s="275"/>
      <c r="D19" s="276"/>
      <c r="E19" s="276">
        <v>9</v>
      </c>
      <c r="F19" s="276"/>
      <c r="G19" s="277"/>
      <c r="H19" s="255"/>
      <c r="I19" s="253"/>
      <c r="J19" s="253"/>
      <c r="K19" s="259"/>
      <c r="L19" s="259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246" t="s">
        <v>36</v>
      </c>
      <c r="B20" s="331">
        <f>SUM(C20:G20)</f>
        <v>358</v>
      </c>
      <c r="C20" s="332"/>
      <c r="D20" s="333"/>
      <c r="E20" s="333">
        <v>358</v>
      </c>
      <c r="F20" s="333"/>
      <c r="G20" s="247"/>
      <c r="H20" s="255"/>
      <c r="I20" s="253"/>
      <c r="J20" s="253"/>
      <c r="K20" s="259"/>
      <c r="L20" s="259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246" t="s">
        <v>37</v>
      </c>
      <c r="B21" s="331">
        <f>SUM(C21:G21)</f>
        <v>358</v>
      </c>
      <c r="C21" s="332"/>
      <c r="D21" s="333"/>
      <c r="E21" s="333">
        <v>358</v>
      </c>
      <c r="F21" s="333"/>
      <c r="G21" s="247"/>
      <c r="H21" s="255"/>
      <c r="I21" s="253"/>
      <c r="J21" s="253"/>
      <c r="K21" s="259"/>
      <c r="L21" s="259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246" t="s">
        <v>38</v>
      </c>
      <c r="B22" s="331">
        <f>SUM(C22:G22)</f>
        <v>358</v>
      </c>
      <c r="C22" s="332"/>
      <c r="D22" s="333"/>
      <c r="E22" s="333">
        <v>358</v>
      </c>
      <c r="F22" s="333"/>
      <c r="G22" s="247"/>
      <c r="H22" s="255"/>
      <c r="I22" s="253"/>
      <c r="J22" s="256"/>
      <c r="K22" s="259"/>
      <c r="L22" s="259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358</v>
      </c>
      <c r="C23" s="224"/>
      <c r="D23" s="334"/>
      <c r="E23" s="334">
        <v>358</v>
      </c>
      <c r="F23" s="334"/>
      <c r="G23" s="335"/>
      <c r="H23" s="255"/>
      <c r="I23" s="253"/>
      <c r="J23" s="253"/>
      <c r="K23" s="259"/>
      <c r="L23" s="259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257" t="s">
        <v>40</v>
      </c>
      <c r="B24" s="336"/>
      <c r="C24" s="256"/>
      <c r="D24" s="336"/>
      <c r="E24" s="33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258"/>
      <c r="D25" s="258"/>
      <c r="E25" s="258"/>
      <c r="F25" s="258"/>
      <c r="G25" s="258"/>
      <c r="H25" s="258"/>
      <c r="I25" s="248"/>
      <c r="J25" s="248"/>
      <c r="K25" s="336"/>
      <c r="L25" s="33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82" t="s">
        <v>42</v>
      </c>
      <c r="E26" s="1583"/>
      <c r="F26" s="1488" t="s">
        <v>43</v>
      </c>
      <c r="G26" s="1488"/>
      <c r="H26" s="1488"/>
      <c r="I26" s="1488"/>
      <c r="J26" s="1488"/>
      <c r="K26" s="1584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474"/>
      <c r="C27" s="1574"/>
      <c r="D27" s="338" t="s">
        <v>44</v>
      </c>
      <c r="E27" s="339" t="s">
        <v>45</v>
      </c>
      <c r="F27" s="340" t="s">
        <v>46</v>
      </c>
      <c r="G27" s="338" t="s">
        <v>47</v>
      </c>
      <c r="H27" s="338" t="s">
        <v>48</v>
      </c>
      <c r="I27" s="338" t="s">
        <v>49</v>
      </c>
      <c r="J27" s="338" t="s">
        <v>50</v>
      </c>
      <c r="K27" s="338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78" t="s">
        <v>36</v>
      </c>
      <c r="B28" s="1579"/>
      <c r="C28" s="341">
        <f t="shared" ref="C28:C34" si="1">SUM(D28:E28)</f>
        <v>41</v>
      </c>
      <c r="D28" s="278">
        <v>0</v>
      </c>
      <c r="E28" s="342">
        <v>41</v>
      </c>
      <c r="F28" s="343">
        <v>4</v>
      </c>
      <c r="G28" s="344">
        <v>14</v>
      </c>
      <c r="H28" s="344">
        <v>17</v>
      </c>
      <c r="I28" s="344">
        <v>6</v>
      </c>
      <c r="J28" s="344">
        <v>0</v>
      </c>
      <c r="K28" s="344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80" t="s">
        <v>37</v>
      </c>
      <c r="B29" s="1483"/>
      <c r="C29" s="341">
        <f t="shared" si="1"/>
        <v>60</v>
      </c>
      <c r="D29" s="344">
        <v>0</v>
      </c>
      <c r="E29" s="342">
        <v>60</v>
      </c>
      <c r="F29" s="343">
        <v>4</v>
      </c>
      <c r="G29" s="344">
        <v>18</v>
      </c>
      <c r="H29" s="344">
        <v>32</v>
      </c>
      <c r="I29" s="344">
        <v>6</v>
      </c>
      <c r="J29" s="344">
        <v>0</v>
      </c>
      <c r="K29" s="344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80" t="s">
        <v>38</v>
      </c>
      <c r="B30" s="1483"/>
      <c r="C30" s="341">
        <f t="shared" si="1"/>
        <v>598</v>
      </c>
      <c r="D30" s="344">
        <v>0</v>
      </c>
      <c r="E30" s="342">
        <v>598</v>
      </c>
      <c r="F30" s="343">
        <v>35</v>
      </c>
      <c r="G30" s="344">
        <v>139</v>
      </c>
      <c r="H30" s="344">
        <v>411</v>
      </c>
      <c r="I30" s="344">
        <v>13</v>
      </c>
      <c r="J30" s="344">
        <v>0</v>
      </c>
      <c r="K30" s="344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33</v>
      </c>
      <c r="D31" s="75">
        <v>0</v>
      </c>
      <c r="E31" s="76">
        <v>33</v>
      </c>
      <c r="F31" s="77">
        <v>2</v>
      </c>
      <c r="G31" s="75">
        <v>9</v>
      </c>
      <c r="H31" s="75">
        <v>16</v>
      </c>
      <c r="I31" s="75">
        <v>6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341">
        <f t="shared" si="1"/>
        <v>2</v>
      </c>
      <c r="D32" s="344">
        <v>0</v>
      </c>
      <c r="E32" s="342">
        <v>2</v>
      </c>
      <c r="F32" s="343">
        <v>0</v>
      </c>
      <c r="G32" s="344">
        <v>0</v>
      </c>
      <c r="H32" s="344">
        <v>2</v>
      </c>
      <c r="I32" s="344">
        <v>0</v>
      </c>
      <c r="J32" s="344">
        <v>0</v>
      </c>
      <c r="K32" s="344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81"/>
      <c r="B33" s="208" t="s">
        <v>54</v>
      </c>
      <c r="C33" s="203">
        <f t="shared" si="1"/>
        <v>0</v>
      </c>
      <c r="D33" s="226">
        <v>0</v>
      </c>
      <c r="E33" s="227">
        <v>0</v>
      </c>
      <c r="F33" s="205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438"/>
      <c r="C34" s="203">
        <f t="shared" si="1"/>
        <v>7</v>
      </c>
      <c r="D34" s="226">
        <v>0</v>
      </c>
      <c r="E34" s="227">
        <v>7</v>
      </c>
      <c r="F34" s="205">
        <v>0</v>
      </c>
      <c r="G34" s="226">
        <v>4</v>
      </c>
      <c r="H34" s="226">
        <v>3</v>
      </c>
      <c r="I34" s="226">
        <v>0</v>
      </c>
      <c r="J34" s="226">
        <v>0</v>
      </c>
      <c r="K34" s="226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345" t="s">
        <v>56</v>
      </c>
      <c r="B35" s="259"/>
      <c r="C35" s="83"/>
      <c r="D35" s="238"/>
      <c r="E35" s="238"/>
      <c r="F35" s="238"/>
      <c r="G35" s="238"/>
      <c r="H35" s="238"/>
      <c r="I35" s="238"/>
      <c r="J35" s="238"/>
      <c r="K35" s="238"/>
      <c r="L35" s="238"/>
      <c r="M35" s="346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338" t="s">
        <v>57</v>
      </c>
      <c r="B36" s="338" t="s">
        <v>58</v>
      </c>
      <c r="C36" s="253"/>
      <c r="D36" s="259"/>
      <c r="E36" s="259"/>
      <c r="F36" s="259"/>
      <c r="G36" s="346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341" t="s">
        <v>59</v>
      </c>
      <c r="B37" s="344">
        <v>228</v>
      </c>
      <c r="C37" s="253"/>
      <c r="D37" s="259"/>
      <c r="E37" s="259"/>
      <c r="F37" s="259"/>
      <c r="G37" s="346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341" t="s">
        <v>60</v>
      </c>
      <c r="B38" s="344">
        <v>474</v>
      </c>
      <c r="C38" s="253"/>
      <c r="D38" s="259"/>
      <c r="E38" s="259"/>
      <c r="F38" s="259"/>
      <c r="G38" s="346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341" t="s">
        <v>61</v>
      </c>
      <c r="B39" s="344">
        <v>704</v>
      </c>
      <c r="C39" s="253"/>
      <c r="D39" s="259"/>
      <c r="E39" s="259"/>
      <c r="F39" s="259"/>
      <c r="G39" s="346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341" t="s">
        <v>62</v>
      </c>
      <c r="B40" s="344">
        <v>0</v>
      </c>
      <c r="C40" s="253"/>
      <c r="D40" s="259"/>
      <c r="E40" s="259"/>
      <c r="F40" s="259"/>
      <c r="G40" s="346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341" t="s">
        <v>63</v>
      </c>
      <c r="B41" s="344">
        <v>336</v>
      </c>
      <c r="C41" s="253"/>
      <c r="D41" s="259"/>
      <c r="E41" s="259"/>
      <c r="F41" s="259"/>
      <c r="G41" s="346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341" t="s">
        <v>64</v>
      </c>
      <c r="B42" s="344">
        <v>0</v>
      </c>
      <c r="C42" s="253"/>
      <c r="D42" s="259"/>
      <c r="E42" s="259"/>
      <c r="F42" s="259"/>
      <c r="G42" s="346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341" t="s">
        <v>65</v>
      </c>
      <c r="B43" s="344">
        <v>60</v>
      </c>
      <c r="C43" s="253"/>
      <c r="D43" s="259"/>
      <c r="E43" s="259"/>
      <c r="F43" s="259"/>
      <c r="G43" s="346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8</v>
      </c>
      <c r="C44" s="253"/>
      <c r="D44" s="259"/>
      <c r="E44" s="259"/>
      <c r="F44" s="259"/>
      <c r="G44" s="346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253"/>
      <c r="D45" s="259"/>
      <c r="E45" s="259"/>
      <c r="F45" s="259"/>
      <c r="G45" s="346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237" t="s">
        <v>68</v>
      </c>
      <c r="B46" s="46"/>
      <c r="D46" s="238"/>
      <c r="E46" s="238"/>
      <c r="F46" s="259"/>
      <c r="G46" s="259"/>
      <c r="H46" s="259"/>
      <c r="I46" s="259"/>
      <c r="J46" s="259"/>
      <c r="K46" s="259"/>
      <c r="L46" s="259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338" t="s">
        <v>28</v>
      </c>
      <c r="B47" s="338" t="s">
        <v>29</v>
      </c>
      <c r="C47" s="338" t="s">
        <v>69</v>
      </c>
      <c r="D47" s="338" t="s">
        <v>70</v>
      </c>
      <c r="E47" s="259"/>
      <c r="F47" s="259"/>
      <c r="G47" s="259"/>
      <c r="H47" s="259"/>
      <c r="I47" s="259"/>
      <c r="J47" s="259"/>
      <c r="K47" s="259"/>
      <c r="L47" s="259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261" t="s">
        <v>71</v>
      </c>
      <c r="B48" s="347">
        <f>SUM(C48:D48)</f>
        <v>960</v>
      </c>
      <c r="C48" s="348">
        <v>960</v>
      </c>
      <c r="D48" s="348">
        <v>0</v>
      </c>
      <c r="E48" s="259"/>
      <c r="F48" s="259"/>
      <c r="G48" s="259"/>
      <c r="H48" s="259"/>
      <c r="I48" s="259"/>
      <c r="J48" s="259"/>
      <c r="K48" s="259"/>
      <c r="L48" s="259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261" t="s">
        <v>72</v>
      </c>
      <c r="B49" s="347">
        <f>SUM(C49:D49)</f>
        <v>598</v>
      </c>
      <c r="C49" s="348">
        <v>598</v>
      </c>
      <c r="D49" s="348">
        <v>0</v>
      </c>
      <c r="E49" s="259"/>
      <c r="F49" s="259"/>
      <c r="G49" s="259"/>
      <c r="H49" s="259"/>
      <c r="I49" s="259"/>
      <c r="J49" s="259"/>
      <c r="K49" s="259"/>
      <c r="L49" s="259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362</v>
      </c>
      <c r="C50" s="92">
        <v>362</v>
      </c>
      <c r="D50" s="92">
        <v>0</v>
      </c>
      <c r="E50" s="259"/>
      <c r="F50" s="259"/>
      <c r="G50" s="259"/>
      <c r="H50" s="259"/>
      <c r="I50" s="259"/>
      <c r="J50" s="259"/>
      <c r="K50" s="259"/>
      <c r="L50" s="259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305" t="s">
        <v>74</v>
      </c>
      <c r="B51" s="93"/>
      <c r="C51" s="94"/>
      <c r="D51" s="94"/>
      <c r="E51" s="250"/>
      <c r="F51" s="250"/>
      <c r="G51" s="250"/>
      <c r="H51" s="250"/>
      <c r="I51" s="250"/>
      <c r="J51" s="259"/>
      <c r="K51" s="259"/>
      <c r="L51" s="259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349" t="s">
        <v>75</v>
      </c>
      <c r="B52" s="349" t="s">
        <v>29</v>
      </c>
      <c r="C52" s="350" t="s">
        <v>76</v>
      </c>
      <c r="D52" s="351" t="s">
        <v>77</v>
      </c>
      <c r="E52" s="250"/>
      <c r="F52" s="250"/>
      <c r="G52" s="250"/>
      <c r="H52" s="250"/>
      <c r="I52" s="259"/>
      <c r="J52" s="259"/>
      <c r="K52" s="259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279" t="s">
        <v>78</v>
      </c>
      <c r="B53" s="280">
        <f>SUM(C53:D53)</f>
        <v>0</v>
      </c>
      <c r="C53" s="306"/>
      <c r="D53" s="211"/>
      <c r="E53" s="250"/>
      <c r="F53" s="250"/>
      <c r="G53" s="250"/>
      <c r="H53" s="250"/>
      <c r="I53" s="259"/>
      <c r="J53" s="259"/>
      <c r="K53" s="259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352" t="s">
        <v>79</v>
      </c>
      <c r="B54" s="353">
        <f t="shared" ref="B54:B55" si="5">SUM(C54:D54)</f>
        <v>0</v>
      </c>
      <c r="C54" s="240"/>
      <c r="D54" s="249"/>
      <c r="E54" s="250"/>
      <c r="F54" s="250"/>
      <c r="G54" s="250"/>
      <c r="H54" s="250"/>
      <c r="I54" s="259"/>
      <c r="J54" s="259"/>
      <c r="K54" s="259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354" t="s">
        <v>80</v>
      </c>
      <c r="B55" s="355">
        <f t="shared" si="5"/>
        <v>5</v>
      </c>
      <c r="C55" s="260"/>
      <c r="D55" s="281">
        <v>5</v>
      </c>
      <c r="E55" s="287"/>
      <c r="F55" s="287"/>
      <c r="G55" s="287"/>
      <c r="H55" s="287"/>
      <c r="I55" s="310"/>
      <c r="J55" s="310"/>
      <c r="K55" s="310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305" t="s">
        <v>81</v>
      </c>
      <c r="B56" s="107"/>
      <c r="C56" s="107"/>
      <c r="D56" s="107"/>
      <c r="E56" s="107"/>
      <c r="F56" s="287"/>
      <c r="G56" s="287"/>
      <c r="H56" s="287"/>
      <c r="I56" s="287"/>
      <c r="J56" s="310"/>
      <c r="K56" s="310"/>
      <c r="L56" s="310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356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250"/>
      <c r="G57" s="250"/>
      <c r="H57" s="250"/>
      <c r="I57" s="250"/>
      <c r="J57" s="259"/>
      <c r="K57" s="259"/>
      <c r="L57" s="25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308" t="s">
        <v>87</v>
      </c>
      <c r="B58" s="282"/>
      <c r="C58" s="306"/>
      <c r="D58" s="212"/>
      <c r="E58" s="283"/>
      <c r="F58" s="250"/>
      <c r="G58" s="250"/>
      <c r="H58" s="250"/>
      <c r="I58" s="250"/>
      <c r="J58" s="259"/>
      <c r="K58" s="259"/>
      <c r="L58" s="25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311" t="s">
        <v>88</v>
      </c>
      <c r="B59" s="239"/>
      <c r="C59" s="359"/>
      <c r="D59" s="309"/>
      <c r="E59" s="210"/>
      <c r="F59" s="250"/>
      <c r="G59" s="250"/>
      <c r="H59" s="250"/>
      <c r="I59" s="250"/>
      <c r="J59" s="259"/>
      <c r="K59" s="259"/>
      <c r="L59" s="25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311" t="s">
        <v>89</v>
      </c>
      <c r="B60" s="239"/>
      <c r="C60" s="240"/>
      <c r="D60" s="241"/>
      <c r="E60" s="210"/>
      <c r="F60" s="250"/>
      <c r="G60" s="250"/>
      <c r="H60" s="250"/>
      <c r="I60" s="250"/>
      <c r="J60" s="259"/>
      <c r="K60" s="259"/>
      <c r="L60" s="25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311" t="s">
        <v>90</v>
      </c>
      <c r="B61" s="239"/>
      <c r="C61" s="359"/>
      <c r="D61" s="309"/>
      <c r="E61" s="210"/>
      <c r="F61" s="360"/>
      <c r="G61" s="360"/>
      <c r="H61" s="360"/>
      <c r="I61" s="360"/>
      <c r="J61" s="361"/>
      <c r="K61" s="361"/>
      <c r="L61" s="361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362" t="s">
        <v>91</v>
      </c>
      <c r="B62" s="239"/>
      <c r="C62" s="363"/>
      <c r="D62" s="364"/>
      <c r="E62" s="210"/>
      <c r="F62" s="365"/>
      <c r="G62" s="365"/>
      <c r="H62" s="365"/>
      <c r="I62" s="365"/>
      <c r="J62" s="366"/>
      <c r="K62" s="366"/>
      <c r="L62" s="366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5</v>
      </c>
      <c r="C63" s="124">
        <v>3</v>
      </c>
      <c r="D63" s="367">
        <v>8</v>
      </c>
      <c r="E63" s="125">
        <v>16</v>
      </c>
      <c r="F63" s="365"/>
      <c r="G63" s="365"/>
      <c r="H63" s="365"/>
      <c r="I63" s="365"/>
      <c r="J63" s="366"/>
      <c r="K63" s="366"/>
      <c r="L63" s="36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368" t="s">
        <v>29</v>
      </c>
      <c r="B64" s="233">
        <f>SUM(B58:B63)</f>
        <v>5</v>
      </c>
      <c r="C64" s="233">
        <f>SUM(C58:C63)</f>
        <v>3</v>
      </c>
      <c r="D64" s="369">
        <f>SUM(D58:D63)</f>
        <v>8</v>
      </c>
      <c r="E64" s="370">
        <f>SUM(E58:E63)</f>
        <v>16</v>
      </c>
      <c r="F64" s="371"/>
      <c r="G64" s="365"/>
      <c r="H64" s="365"/>
      <c r="I64" s="365"/>
      <c r="J64" s="366"/>
      <c r="K64" s="366"/>
      <c r="L64" s="36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75" t="s">
        <v>93</v>
      </c>
      <c r="B65" s="1428"/>
      <c r="C65" s="1428"/>
      <c r="D65" s="1428"/>
      <c r="E65" s="1471"/>
      <c r="F65" s="372"/>
      <c r="G65" s="372"/>
      <c r="H65" s="372"/>
      <c r="I65" s="372"/>
      <c r="J65" s="373"/>
      <c r="K65" s="366"/>
      <c r="L65" s="366"/>
    </row>
    <row r="66" spans="1:92" ht="31.5" customHeight="1" x14ac:dyDescent="0.2">
      <c r="A66" s="374" t="s">
        <v>94</v>
      </c>
      <c r="B66" s="374" t="s">
        <v>95</v>
      </c>
      <c r="C66" s="374" t="s">
        <v>29</v>
      </c>
      <c r="D66" s="375" t="s">
        <v>96</v>
      </c>
      <c r="E66" s="288" t="s">
        <v>97</v>
      </c>
      <c r="F66" s="289" t="s">
        <v>98</v>
      </c>
      <c r="G66" s="289" t="s">
        <v>99</v>
      </c>
      <c r="H66" s="289" t="s">
        <v>100</v>
      </c>
      <c r="I66" s="376" t="s">
        <v>101</v>
      </c>
      <c r="J66" s="377"/>
      <c r="K66" s="378"/>
      <c r="L66" s="379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76" t="s">
        <v>102</v>
      </c>
      <c r="B67" s="1577"/>
      <c r="C67" s="380">
        <f>SUM(D67:I67)</f>
        <v>179</v>
      </c>
      <c r="D67" s="381">
        <v>24</v>
      </c>
      <c r="E67" s="290">
        <v>13</v>
      </c>
      <c r="F67" s="290">
        <v>24</v>
      </c>
      <c r="G67" s="290">
        <v>53</v>
      </c>
      <c r="H67" s="290">
        <v>38</v>
      </c>
      <c r="I67" s="382">
        <v>27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291" t="s">
        <v>104</v>
      </c>
      <c r="C68" s="292">
        <f>SUM(D68:I68)</f>
        <v>29</v>
      </c>
      <c r="D68" s="312">
        <v>12</v>
      </c>
      <c r="E68" s="313">
        <v>7</v>
      </c>
      <c r="F68" s="313">
        <v>10</v>
      </c>
      <c r="G68" s="313"/>
      <c r="H68" s="313"/>
      <c r="I68" s="383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74"/>
      <c r="B69" s="144" t="s">
        <v>105</v>
      </c>
      <c r="C69" s="145">
        <f>SUM(D69:I69)</f>
        <v>24</v>
      </c>
      <c r="D69" s="146">
        <v>12</v>
      </c>
      <c r="E69" s="147">
        <v>5</v>
      </c>
      <c r="F69" s="147">
        <v>7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291" t="s">
        <v>104</v>
      </c>
      <c r="C70" s="292">
        <f>SUM(D70:I70)</f>
        <v>97</v>
      </c>
      <c r="D70" s="314">
        <v>50</v>
      </c>
      <c r="E70" s="213">
        <v>24</v>
      </c>
      <c r="F70" s="213">
        <v>23</v>
      </c>
      <c r="G70" s="213"/>
      <c r="H70" s="213"/>
      <c r="I70" s="293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74"/>
      <c r="B71" s="204" t="s">
        <v>105</v>
      </c>
      <c r="C71" s="384">
        <f>SUM(D71:I71)</f>
        <v>145</v>
      </c>
      <c r="D71" s="385">
        <v>63</v>
      </c>
      <c r="E71" s="386">
        <v>52</v>
      </c>
      <c r="F71" s="386">
        <v>30</v>
      </c>
      <c r="G71" s="386"/>
      <c r="H71" s="386"/>
      <c r="I71" s="151"/>
      <c r="J71" s="71" t="str">
        <f>CA71&amp;CB71&amp;CC71&amp;CD71&amp;CE71&amp;CF71</f>
        <v/>
      </c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305" t="s">
        <v>107</v>
      </c>
      <c r="B72" s="387"/>
      <c r="C72" s="387"/>
      <c r="D72" s="366"/>
      <c r="E72" s="366"/>
      <c r="F72" s="366"/>
      <c r="G72" s="366"/>
      <c r="H72" s="388"/>
      <c r="I72" s="388"/>
      <c r="J72" s="373"/>
      <c r="K72" s="366"/>
      <c r="L72" s="366"/>
      <c r="M72" s="389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72" t="s">
        <v>111</v>
      </c>
      <c r="G73" s="1467"/>
      <c r="H73" s="1467"/>
      <c r="I73" s="1573"/>
      <c r="J73" s="390"/>
      <c r="K73" s="366"/>
      <c r="L73" s="366"/>
      <c r="M73" s="389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474"/>
      <c r="D74" s="1475"/>
      <c r="E74" s="1474"/>
      <c r="F74" s="1572" t="s">
        <v>112</v>
      </c>
      <c r="G74" s="1573"/>
      <c r="H74" s="1572" t="s">
        <v>113</v>
      </c>
      <c r="I74" s="1573"/>
      <c r="J74" s="391"/>
      <c r="K74" s="366"/>
      <c r="L74" s="366"/>
      <c r="M74" s="389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474"/>
      <c r="B75" s="392" t="s">
        <v>44</v>
      </c>
      <c r="C75" s="393" t="s">
        <v>45</v>
      </c>
      <c r="D75" s="392" t="s">
        <v>44</v>
      </c>
      <c r="E75" s="394" t="s">
        <v>45</v>
      </c>
      <c r="F75" s="392" t="s">
        <v>44</v>
      </c>
      <c r="G75" s="393" t="s">
        <v>45</v>
      </c>
      <c r="H75" s="392" t="s">
        <v>44</v>
      </c>
      <c r="I75" s="394" t="s">
        <v>45</v>
      </c>
      <c r="J75" s="391"/>
      <c r="K75" s="366"/>
      <c r="L75" s="366"/>
      <c r="M75" s="389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294" t="s">
        <v>114</v>
      </c>
      <c r="B76" s="395">
        <v>1</v>
      </c>
      <c r="C76" s="396">
        <v>412</v>
      </c>
      <c r="D76" s="395">
        <v>64</v>
      </c>
      <c r="E76" s="396">
        <v>141</v>
      </c>
      <c r="F76" s="397">
        <v>65</v>
      </c>
      <c r="G76" s="398">
        <v>150</v>
      </c>
      <c r="H76" s="397">
        <v>1</v>
      </c>
      <c r="I76" s="398">
        <v>9</v>
      </c>
      <c r="J76" s="71" t="str">
        <f>CA76</f>
        <v/>
      </c>
      <c r="K76" s="366"/>
      <c r="L76" s="366"/>
      <c r="M76" s="389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366"/>
      <c r="L77" s="366"/>
      <c r="M77" s="389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1</v>
      </c>
      <c r="D78" s="162">
        <v>1</v>
      </c>
      <c r="E78" s="163">
        <v>6</v>
      </c>
      <c r="F78" s="164">
        <v>1</v>
      </c>
      <c r="G78" s="165">
        <v>7</v>
      </c>
      <c r="H78" s="164"/>
      <c r="I78" s="165">
        <v>1</v>
      </c>
      <c r="J78" s="71" t="str">
        <f t="shared" si="7"/>
        <v/>
      </c>
      <c r="K78" s="366"/>
      <c r="L78" s="366"/>
      <c r="M78" s="389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34</v>
      </c>
      <c r="D79" s="162"/>
      <c r="E79" s="163">
        <v>10</v>
      </c>
      <c r="F79" s="164"/>
      <c r="G79" s="165">
        <v>10</v>
      </c>
      <c r="H79" s="164"/>
      <c r="I79" s="165"/>
      <c r="J79" s="71" t="str">
        <f t="shared" si="7"/>
        <v/>
      </c>
      <c r="K79" s="366"/>
      <c r="L79" s="366"/>
      <c r="M79" s="389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2</v>
      </c>
      <c r="C80" s="163">
        <v>282</v>
      </c>
      <c r="D80" s="162">
        <v>11</v>
      </c>
      <c r="E80" s="163">
        <v>80</v>
      </c>
      <c r="F80" s="164">
        <v>12</v>
      </c>
      <c r="G80" s="165">
        <v>88</v>
      </c>
      <c r="H80" s="164">
        <v>1</v>
      </c>
      <c r="I80" s="165">
        <v>8</v>
      </c>
      <c r="J80" s="71" t="str">
        <f t="shared" si="7"/>
        <v/>
      </c>
      <c r="K80" s="366"/>
      <c r="L80" s="366"/>
      <c r="M80" s="389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366"/>
      <c r="L81" s="366"/>
      <c r="M81" s="389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>
        <v>2</v>
      </c>
      <c r="C82" s="163"/>
      <c r="D82" s="162">
        <v>47</v>
      </c>
      <c r="E82" s="163">
        <v>9</v>
      </c>
      <c r="F82" s="164">
        <v>54</v>
      </c>
      <c r="G82" s="165">
        <v>9</v>
      </c>
      <c r="H82" s="164">
        <v>7</v>
      </c>
      <c r="I82" s="165"/>
      <c r="J82" s="71" t="str">
        <f t="shared" si="7"/>
        <v/>
      </c>
      <c r="K82" s="366"/>
      <c r="L82" s="366"/>
      <c r="M82" s="389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169</v>
      </c>
      <c r="F83" s="164"/>
      <c r="G83" s="165">
        <v>177</v>
      </c>
      <c r="H83" s="164"/>
      <c r="I83" s="165">
        <v>8</v>
      </c>
      <c r="J83" s="71" t="str">
        <f t="shared" si="7"/>
        <v/>
      </c>
      <c r="K83" s="366"/>
      <c r="L83" s="366"/>
      <c r="M83" s="389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13</v>
      </c>
      <c r="D84" s="162"/>
      <c r="E84" s="163">
        <v>47</v>
      </c>
      <c r="F84" s="164"/>
      <c r="G84" s="165">
        <v>47</v>
      </c>
      <c r="H84" s="164"/>
      <c r="I84" s="165"/>
      <c r="J84" s="71" t="str">
        <f t="shared" si="7"/>
        <v/>
      </c>
      <c r="K84" s="366"/>
      <c r="L84" s="366"/>
      <c r="M84" s="389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15</v>
      </c>
      <c r="D85" s="162"/>
      <c r="E85" s="163">
        <v>54</v>
      </c>
      <c r="F85" s="164"/>
      <c r="G85" s="165">
        <v>59</v>
      </c>
      <c r="H85" s="164"/>
      <c r="I85" s="165">
        <v>5</v>
      </c>
      <c r="J85" s="71" t="str">
        <f t="shared" si="7"/>
        <v/>
      </c>
      <c r="K85" s="366"/>
      <c r="L85" s="366"/>
      <c r="M85" s="389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41</v>
      </c>
      <c r="D86" s="162"/>
      <c r="E86" s="163">
        <v>27</v>
      </c>
      <c r="F86" s="164">
        <v>1</v>
      </c>
      <c r="G86" s="165">
        <v>31</v>
      </c>
      <c r="H86" s="164">
        <v>1</v>
      </c>
      <c r="I86" s="165">
        <v>4</v>
      </c>
      <c r="J86" s="71" t="str">
        <f t="shared" si="7"/>
        <v/>
      </c>
      <c r="K86" s="366"/>
      <c r="L86" s="366"/>
      <c r="M86" s="390"/>
      <c r="N86" s="366"/>
      <c r="O86" s="366"/>
      <c r="P86" s="389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>
        <v>8</v>
      </c>
      <c r="D87" s="162"/>
      <c r="E87" s="163">
        <v>5</v>
      </c>
      <c r="F87" s="164"/>
      <c r="G87" s="165">
        <v>6</v>
      </c>
      <c r="H87" s="399"/>
      <c r="I87" s="166">
        <v>1</v>
      </c>
      <c r="J87" s="71" t="str">
        <f t="shared" si="7"/>
        <v/>
      </c>
      <c r="K87" s="366"/>
      <c r="L87" s="366"/>
      <c r="M87" s="390"/>
      <c r="N87" s="366"/>
      <c r="O87" s="366"/>
      <c r="P87" s="389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400" t="s">
        <v>29</v>
      </c>
      <c r="B88" s="401">
        <f t="shared" ref="B88:I88" si="10">SUM(B76:B87)</f>
        <v>5</v>
      </c>
      <c r="C88" s="402">
        <f t="shared" si="10"/>
        <v>806</v>
      </c>
      <c r="D88" s="401">
        <f t="shared" si="10"/>
        <v>123</v>
      </c>
      <c r="E88" s="402">
        <f t="shared" si="10"/>
        <v>548</v>
      </c>
      <c r="F88" s="403">
        <f t="shared" si="10"/>
        <v>133</v>
      </c>
      <c r="G88" s="404">
        <f t="shared" si="10"/>
        <v>584</v>
      </c>
      <c r="H88" s="403">
        <f t="shared" si="10"/>
        <v>10</v>
      </c>
      <c r="I88" s="404">
        <f t="shared" si="10"/>
        <v>36</v>
      </c>
      <c r="J88" s="366"/>
      <c r="K88" s="366"/>
      <c r="L88" s="366"/>
      <c r="M88" s="389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405"/>
      <c r="I89" s="405"/>
      <c r="J89" s="390"/>
      <c r="K89" s="366"/>
      <c r="L89" s="366"/>
      <c r="M89" s="389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72" t="s">
        <v>128</v>
      </c>
      <c r="C90" s="1467"/>
      <c r="D90" s="1467"/>
      <c r="E90" s="1467"/>
      <c r="F90" s="1467"/>
      <c r="G90" s="1573"/>
      <c r="H90" s="373"/>
      <c r="I90" s="390"/>
      <c r="J90" s="366"/>
      <c r="K90" s="366"/>
      <c r="L90" s="389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74"/>
      <c r="B91" s="356" t="s">
        <v>129</v>
      </c>
      <c r="C91" s="392" t="s">
        <v>44</v>
      </c>
      <c r="D91" s="406" t="s">
        <v>45</v>
      </c>
      <c r="E91" s="407" t="s">
        <v>15</v>
      </c>
      <c r="F91" s="408" t="s">
        <v>16</v>
      </c>
      <c r="G91" s="408" t="s">
        <v>17</v>
      </c>
      <c r="H91" s="373"/>
      <c r="I91" s="373"/>
      <c r="J91" s="390"/>
      <c r="K91" s="366"/>
      <c r="L91" s="366"/>
      <c r="M91" s="389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294" t="s">
        <v>130</v>
      </c>
      <c r="B92" s="274">
        <f t="shared" ref="B92:B98" si="11">SUM(C92+D92)</f>
        <v>32</v>
      </c>
      <c r="C92" s="397">
        <v>7</v>
      </c>
      <c r="D92" s="409">
        <v>25</v>
      </c>
      <c r="E92" s="410">
        <v>26</v>
      </c>
      <c r="F92" s="411">
        <v>6</v>
      </c>
      <c r="G92" s="411"/>
      <c r="H92" s="71" t="str">
        <f>CA92</f>
        <v/>
      </c>
      <c r="I92" s="373"/>
      <c r="J92" s="390"/>
      <c r="K92" s="366"/>
      <c r="L92" s="366"/>
      <c r="M92" s="389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412" t="s">
        <v>131</v>
      </c>
      <c r="B93" s="331">
        <f t="shared" si="11"/>
        <v>4</v>
      </c>
      <c r="C93" s="164">
        <v>3</v>
      </c>
      <c r="D93" s="244">
        <v>1</v>
      </c>
      <c r="E93" s="245">
        <v>4</v>
      </c>
      <c r="F93" s="413"/>
      <c r="G93" s="413"/>
      <c r="H93" s="71" t="str">
        <f t="shared" ref="H93:H99" si="13">CA93</f>
        <v/>
      </c>
      <c r="I93" s="373"/>
      <c r="J93" s="390"/>
      <c r="K93" s="366"/>
      <c r="L93" s="366"/>
      <c r="M93" s="389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331">
        <f t="shared" si="11"/>
        <v>2</v>
      </c>
      <c r="C94" s="164"/>
      <c r="D94" s="244">
        <v>2</v>
      </c>
      <c r="E94" s="245">
        <v>2</v>
      </c>
      <c r="F94" s="413"/>
      <c r="G94" s="413"/>
      <c r="H94" s="71" t="str">
        <f t="shared" si="13"/>
        <v/>
      </c>
      <c r="I94" s="373"/>
      <c r="J94" s="390"/>
      <c r="K94" s="366"/>
      <c r="L94" s="366"/>
      <c r="M94" s="389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331">
        <f t="shared" si="11"/>
        <v>8</v>
      </c>
      <c r="C95" s="164"/>
      <c r="D95" s="244">
        <v>8</v>
      </c>
      <c r="E95" s="245">
        <v>8</v>
      </c>
      <c r="F95" s="413"/>
      <c r="G95" s="413"/>
      <c r="H95" s="71" t="str">
        <f t="shared" si="13"/>
        <v/>
      </c>
      <c r="I95" s="373"/>
      <c r="J95" s="390"/>
      <c r="K95" s="366"/>
      <c r="L95" s="366"/>
      <c r="M95" s="389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331">
        <f t="shared" si="11"/>
        <v>0</v>
      </c>
      <c r="C96" s="164"/>
      <c r="D96" s="244"/>
      <c r="E96" s="245"/>
      <c r="F96" s="413"/>
      <c r="G96" s="413"/>
      <c r="H96" s="71" t="str">
        <f t="shared" si="13"/>
        <v/>
      </c>
      <c r="I96" s="379"/>
      <c r="J96" s="414"/>
      <c r="K96" s="378"/>
      <c r="L96" s="378"/>
      <c r="M96" s="415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412" t="s">
        <v>135</v>
      </c>
      <c r="B97" s="331">
        <f t="shared" si="11"/>
        <v>0</v>
      </c>
      <c r="C97" s="164"/>
      <c r="D97" s="244"/>
      <c r="E97" s="245"/>
      <c r="F97" s="413"/>
      <c r="G97" s="413"/>
      <c r="H97" s="71" t="str">
        <f t="shared" si="13"/>
        <v/>
      </c>
      <c r="I97" s="379"/>
      <c r="J97" s="414"/>
      <c r="K97" s="378"/>
      <c r="L97" s="378"/>
      <c r="M97" s="415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416" t="s">
        <v>136</v>
      </c>
      <c r="B98" s="417">
        <f t="shared" si="11"/>
        <v>0</v>
      </c>
      <c r="C98" s="164"/>
      <c r="D98" s="244"/>
      <c r="E98" s="245"/>
      <c r="F98" s="181"/>
      <c r="G98" s="181"/>
      <c r="H98" s="71" t="str">
        <f t="shared" si="13"/>
        <v/>
      </c>
      <c r="I98" s="379"/>
      <c r="J98" s="414"/>
      <c r="K98" s="378"/>
      <c r="L98" s="378"/>
      <c r="M98" s="415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418">
        <f t="shared" ref="B99:G99" si="15">SUM(B92:B98)</f>
        <v>46</v>
      </c>
      <c r="C99" s="403">
        <f t="shared" si="15"/>
        <v>10</v>
      </c>
      <c r="D99" s="419">
        <f t="shared" si="15"/>
        <v>36</v>
      </c>
      <c r="E99" s="420">
        <f t="shared" si="15"/>
        <v>40</v>
      </c>
      <c r="F99" s="421">
        <f t="shared" si="15"/>
        <v>6</v>
      </c>
      <c r="G99" s="421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389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13920.24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195CAE03-E917-4227-82DF-023035BBE158}">
      <formula1>0</formula1>
      <formula2>1E+27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220"/>
  <sheetViews>
    <sheetView tabSelected="1"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2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",[13]NOMBRE!B6," - ","( ",[13]NOMBRE!C6,[13]NOMBRE!D6," )")</f>
        <v>MES: DICIEMBRE - ( 12 )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",[13]NOMBRE!B7)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92" t="s">
        <v>3</v>
      </c>
      <c r="B9" s="1593" t="s">
        <v>4</v>
      </c>
      <c r="C9" s="1594" t="s">
        <v>5</v>
      </c>
      <c r="D9" s="1493" t="s">
        <v>6</v>
      </c>
      <c r="E9" s="1493" t="s">
        <v>7</v>
      </c>
      <c r="F9" s="1595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96"/>
      <c r="B10" s="1597"/>
      <c r="C10" s="1594"/>
      <c r="D10" s="1463"/>
      <c r="E10" s="1463"/>
      <c r="F10" s="1595"/>
      <c r="G10" s="1598"/>
      <c r="H10" s="1443"/>
      <c r="I10" s="1443"/>
      <c r="J10" s="1504"/>
      <c r="K10" s="1598"/>
      <c r="L10" s="1443"/>
      <c r="M10" s="1443"/>
      <c r="N10" s="1443"/>
      <c r="O10" s="1504"/>
      <c r="P10" s="1598"/>
      <c r="Q10" s="1443"/>
      <c r="R10" s="1443"/>
      <c r="S10" s="1443"/>
      <c r="T10" s="1504"/>
      <c r="U10" s="1598"/>
      <c r="V10" s="1443"/>
      <c r="W10" s="1443"/>
      <c r="X10" s="1443"/>
      <c r="Y10" s="1504"/>
      <c r="Z10" s="1598"/>
      <c r="AA10" s="1443"/>
      <c r="AB10" s="150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96"/>
      <c r="B11" s="1597"/>
      <c r="C11" s="1594"/>
      <c r="D11" s="1561"/>
      <c r="E11" s="1561"/>
      <c r="F11" s="1595"/>
      <c r="G11" s="1599" t="s">
        <v>14</v>
      </c>
      <c r="H11" s="1600" t="s">
        <v>15</v>
      </c>
      <c r="I11" s="1600" t="s">
        <v>16</v>
      </c>
      <c r="J11" s="1601" t="s">
        <v>17</v>
      </c>
      <c r="K11" s="1599" t="s">
        <v>14</v>
      </c>
      <c r="L11" s="1600" t="s">
        <v>15</v>
      </c>
      <c r="M11" s="1600" t="s">
        <v>16</v>
      </c>
      <c r="N11" s="1600" t="s">
        <v>17</v>
      </c>
      <c r="O11" s="1601" t="s">
        <v>18</v>
      </c>
      <c r="P11" s="1599" t="s">
        <v>14</v>
      </c>
      <c r="Q11" s="1600" t="s">
        <v>15</v>
      </c>
      <c r="R11" s="1600" t="s">
        <v>19</v>
      </c>
      <c r="S11" s="1600" t="s">
        <v>17</v>
      </c>
      <c r="T11" s="1601" t="s">
        <v>18</v>
      </c>
      <c r="U11" s="1599" t="s">
        <v>14</v>
      </c>
      <c r="V11" s="1600" t="s">
        <v>15</v>
      </c>
      <c r="W11" s="1600" t="s">
        <v>16</v>
      </c>
      <c r="X11" s="1600" t="s">
        <v>17</v>
      </c>
      <c r="Y11" s="1601" t="s">
        <v>18</v>
      </c>
      <c r="Z11" s="1599" t="s">
        <v>14</v>
      </c>
      <c r="AA11" s="1600" t="s">
        <v>20</v>
      </c>
      <c r="AB11" s="1602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603" t="s">
        <v>22</v>
      </c>
      <c r="B12" s="1604">
        <f t="shared" ref="B12:Y12" si="0">SUM(B13:B16)</f>
        <v>6</v>
      </c>
      <c r="C12" s="1605">
        <f t="shared" si="0"/>
        <v>6</v>
      </c>
      <c r="D12" s="1606">
        <f t="shared" si="0"/>
        <v>5</v>
      </c>
      <c r="E12" s="1606">
        <f t="shared" si="0"/>
        <v>1326</v>
      </c>
      <c r="F12" s="1607">
        <f t="shared" si="0"/>
        <v>1308</v>
      </c>
      <c r="G12" s="1608">
        <f t="shared" si="0"/>
        <v>588</v>
      </c>
      <c r="H12" s="1606">
        <f t="shared" si="0"/>
        <v>588</v>
      </c>
      <c r="I12" s="1606">
        <f t="shared" si="0"/>
        <v>0</v>
      </c>
      <c r="J12" s="1607">
        <f t="shared" si="0"/>
        <v>0</v>
      </c>
      <c r="K12" s="1608">
        <f t="shared" si="0"/>
        <v>552.70000000000005</v>
      </c>
      <c r="L12" s="1606">
        <f t="shared" si="0"/>
        <v>442.55</v>
      </c>
      <c r="M12" s="1606">
        <f t="shared" si="0"/>
        <v>0</v>
      </c>
      <c r="N12" s="1606">
        <f t="shared" si="0"/>
        <v>2.82</v>
      </c>
      <c r="O12" s="1607">
        <f t="shared" si="0"/>
        <v>107.33</v>
      </c>
      <c r="P12" s="1608">
        <f t="shared" si="0"/>
        <v>535.75</v>
      </c>
      <c r="Q12" s="1606">
        <f t="shared" si="0"/>
        <v>216.8</v>
      </c>
      <c r="R12" s="1606">
        <f t="shared" si="0"/>
        <v>154.78</v>
      </c>
      <c r="S12" s="1606">
        <f t="shared" si="0"/>
        <v>3.45</v>
      </c>
      <c r="T12" s="1607">
        <f t="shared" si="0"/>
        <v>160.72000000000003</v>
      </c>
      <c r="U12" s="1608">
        <f t="shared" si="0"/>
        <v>274.37</v>
      </c>
      <c r="V12" s="1606">
        <f t="shared" si="0"/>
        <v>196.99</v>
      </c>
      <c r="W12" s="1606">
        <f t="shared" si="0"/>
        <v>0</v>
      </c>
      <c r="X12" s="1606">
        <f t="shared" si="0"/>
        <v>1.05</v>
      </c>
      <c r="Y12" s="1607">
        <f t="shared" si="0"/>
        <v>76.33</v>
      </c>
      <c r="Z12" s="1608">
        <f>SUM(Z13:Z16)</f>
        <v>75.599999999999994</v>
      </c>
      <c r="AA12" s="1606">
        <f>SUM(AA13:AA16)</f>
        <v>57.3</v>
      </c>
      <c r="AB12" s="1609">
        <f>SUM(AB13:AB16)</f>
        <v>18.3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610" t="s">
        <v>23</v>
      </c>
      <c r="B13" s="1355">
        <v>5</v>
      </c>
      <c r="C13" s="1356">
        <v>5</v>
      </c>
      <c r="D13" s="1356">
        <v>4</v>
      </c>
      <c r="E13" s="1356">
        <v>606</v>
      </c>
      <c r="F13" s="1356">
        <v>588</v>
      </c>
      <c r="G13" s="1611">
        <f>SUM(H13:J13)</f>
        <v>588</v>
      </c>
      <c r="H13" s="1358">
        <v>588</v>
      </c>
      <c r="I13" s="1356">
        <v>0</v>
      </c>
      <c r="J13" s="1356">
        <v>0</v>
      </c>
      <c r="K13" s="1612">
        <f>SUM(L13:O13)</f>
        <v>453.37</v>
      </c>
      <c r="L13" s="1358">
        <v>360.55</v>
      </c>
      <c r="M13" s="1356">
        <v>0</v>
      </c>
      <c r="N13" s="1613">
        <v>2.82</v>
      </c>
      <c r="O13" s="1359">
        <v>90</v>
      </c>
      <c r="P13" s="1612">
        <f>SUM(Q13:T13)</f>
        <v>409.65999999999997</v>
      </c>
      <c r="Q13" s="1358">
        <v>113.38</v>
      </c>
      <c r="R13" s="1356">
        <v>154.78</v>
      </c>
      <c r="S13" s="1613">
        <v>3.45</v>
      </c>
      <c r="T13" s="1359">
        <v>138.05000000000001</v>
      </c>
      <c r="U13" s="1612">
        <f>SUM(V13:Y13)</f>
        <v>164.76999999999998</v>
      </c>
      <c r="V13" s="1358">
        <v>106.72</v>
      </c>
      <c r="W13" s="1356">
        <v>0</v>
      </c>
      <c r="X13" s="1613">
        <v>1.05</v>
      </c>
      <c r="Y13" s="1359">
        <v>57</v>
      </c>
      <c r="Z13" s="1612">
        <f>SUM(AA13:AB13)</f>
        <v>43.8</v>
      </c>
      <c r="AA13" s="1360">
        <v>33.9</v>
      </c>
      <c r="AB13" s="27">
        <v>9.9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614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1615">
        <f>SUM(L14:O14)</f>
        <v>99.33</v>
      </c>
      <c r="L14" s="32">
        <v>82</v>
      </c>
      <c r="M14" s="30">
        <v>0</v>
      </c>
      <c r="N14" s="1616">
        <v>0</v>
      </c>
      <c r="O14" s="1617">
        <v>17.329999999999998</v>
      </c>
      <c r="P14" s="1615">
        <f>SUM(Q14:T14)</f>
        <v>126.09</v>
      </c>
      <c r="Q14" s="32">
        <v>103.42</v>
      </c>
      <c r="R14" s="30">
        <v>0</v>
      </c>
      <c r="S14" s="1616">
        <v>0</v>
      </c>
      <c r="T14" s="1617">
        <v>22.67</v>
      </c>
      <c r="U14" s="1615">
        <f>SUM(V14:Y14)</f>
        <v>109.6</v>
      </c>
      <c r="V14" s="32">
        <v>90.27</v>
      </c>
      <c r="W14" s="30">
        <v>0</v>
      </c>
      <c r="X14" s="1616">
        <v>0</v>
      </c>
      <c r="Y14" s="1617">
        <v>19.329999999999998</v>
      </c>
      <c r="Z14" s="1615">
        <f>SUM(AA14:AB14)</f>
        <v>31.799999999999997</v>
      </c>
      <c r="AA14" s="34">
        <v>23.4</v>
      </c>
      <c r="AB14" s="35">
        <v>8.4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615">
        <f>SUM(H15:J15)</f>
        <v>0</v>
      </c>
      <c r="H15" s="32"/>
      <c r="I15" s="30"/>
      <c r="J15" s="30"/>
      <c r="K15" s="1615">
        <f>SUM(L15:O15)</f>
        <v>0</v>
      </c>
      <c r="L15" s="32"/>
      <c r="M15" s="30"/>
      <c r="N15" s="1616"/>
      <c r="O15" s="1617"/>
      <c r="P15" s="1615">
        <f>SUM(Q15:T15)</f>
        <v>0</v>
      </c>
      <c r="Q15" s="32"/>
      <c r="R15" s="30"/>
      <c r="S15" s="1616"/>
      <c r="T15" s="1617"/>
      <c r="U15" s="1615">
        <f>SUM(V15:Y15)</f>
        <v>0</v>
      </c>
      <c r="V15" s="32"/>
      <c r="W15" s="30"/>
      <c r="X15" s="1616"/>
      <c r="Y15" s="1617"/>
      <c r="Z15" s="1615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618"/>
      <c r="C16" s="1619"/>
      <c r="D16" s="38"/>
      <c r="E16" s="38"/>
      <c r="F16" s="39"/>
      <c r="G16" s="1361">
        <f>SUM(H16:J16)</f>
        <v>0</v>
      </c>
      <c r="H16" s="1620"/>
      <c r="I16" s="1619"/>
      <c r="J16" s="1619"/>
      <c r="K16" s="1621">
        <f>SUM(L16:O16)</f>
        <v>0</v>
      </c>
      <c r="L16" s="1620"/>
      <c r="M16" s="1619"/>
      <c r="N16" s="1622"/>
      <c r="O16" s="1623"/>
      <c r="P16" s="1621">
        <f>SUM(Q16:T16)</f>
        <v>0</v>
      </c>
      <c r="Q16" s="1620"/>
      <c r="R16" s="1619"/>
      <c r="S16" s="1622"/>
      <c r="T16" s="1623"/>
      <c r="U16" s="1621">
        <f>SUM(V16:Y16)</f>
        <v>0</v>
      </c>
      <c r="V16" s="1620"/>
      <c r="W16" s="1619"/>
      <c r="X16" s="1622"/>
      <c r="Y16" s="1623"/>
      <c r="Z16" s="1361">
        <f>SUM(AA16:AB16)</f>
        <v>0</v>
      </c>
      <c r="AA16" s="1624"/>
      <c r="AB16" s="202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89"/>
      <c r="D17" s="189"/>
      <c r="E17" s="189"/>
      <c r="F17" s="189"/>
      <c r="G17" s="42"/>
      <c r="H17" s="1625"/>
      <c r="I17" s="1626"/>
      <c r="J17" s="46"/>
      <c r="K17" s="1627"/>
      <c r="L17" s="1627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423" t="s">
        <v>28</v>
      </c>
      <c r="B18" s="424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90"/>
      <c r="I18" s="189"/>
      <c r="J18" s="189"/>
      <c r="K18" s="121"/>
      <c r="L18" s="121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628" t="s">
        <v>35</v>
      </c>
      <c r="B19" s="1629">
        <f>SUM(C19:G19)</f>
        <v>9</v>
      </c>
      <c r="C19" s="1630"/>
      <c r="D19" s="1631"/>
      <c r="E19" s="1631">
        <v>9</v>
      </c>
      <c r="F19" s="1631"/>
      <c r="G19" s="1632"/>
      <c r="H19" s="191"/>
      <c r="I19" s="189"/>
      <c r="J19" s="189"/>
      <c r="K19" s="121"/>
      <c r="L19" s="121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192" t="s">
        <v>36</v>
      </c>
      <c r="B20" s="176">
        <f>SUM(C20:G20)</f>
        <v>356</v>
      </c>
      <c r="C20" s="1633"/>
      <c r="D20" s="1634"/>
      <c r="E20" s="1634">
        <v>356</v>
      </c>
      <c r="F20" s="1634"/>
      <c r="G20" s="193"/>
      <c r="H20" s="191"/>
      <c r="I20" s="189"/>
      <c r="J20" s="189"/>
      <c r="K20" s="121"/>
      <c r="L20" s="121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192" t="s">
        <v>37</v>
      </c>
      <c r="B21" s="176">
        <f>SUM(C21:G21)</f>
        <v>356</v>
      </c>
      <c r="C21" s="1633"/>
      <c r="D21" s="1634"/>
      <c r="E21" s="1634">
        <v>356</v>
      </c>
      <c r="F21" s="1634"/>
      <c r="G21" s="193"/>
      <c r="H21" s="191"/>
      <c r="I21" s="189"/>
      <c r="J21" s="189"/>
      <c r="K21" s="121"/>
      <c r="L21" s="121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192" t="s">
        <v>38</v>
      </c>
      <c r="B22" s="176">
        <f>SUM(C22:G22)</f>
        <v>356</v>
      </c>
      <c r="C22" s="1633"/>
      <c r="D22" s="1634"/>
      <c r="E22" s="1634">
        <v>356</v>
      </c>
      <c r="F22" s="1634"/>
      <c r="G22" s="193"/>
      <c r="H22" s="191"/>
      <c r="I22" s="189"/>
      <c r="J22" s="194"/>
      <c r="K22" s="121"/>
      <c r="L22" s="121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600" t="s">
        <v>39</v>
      </c>
      <c r="B23" s="62">
        <f>SUM(C23:G23)</f>
        <v>356</v>
      </c>
      <c r="C23" s="1362"/>
      <c r="D23" s="1635"/>
      <c r="E23" s="1635">
        <v>356</v>
      </c>
      <c r="F23" s="1635"/>
      <c r="G23" s="1636"/>
      <c r="H23" s="191"/>
      <c r="I23" s="189"/>
      <c r="J23" s="189"/>
      <c r="K23" s="121"/>
      <c r="L23" s="121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95" t="s">
        <v>40</v>
      </c>
      <c r="B24" s="132"/>
      <c r="C24" s="194"/>
      <c r="D24" s="132"/>
      <c r="E24" s="132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31"/>
      <c r="D25" s="131"/>
      <c r="E25" s="131"/>
      <c r="F25" s="131"/>
      <c r="G25" s="131"/>
      <c r="H25" s="131"/>
      <c r="I25" s="196"/>
      <c r="J25" s="196"/>
      <c r="K25" s="132"/>
      <c r="L25" s="132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637" t="s">
        <v>42</v>
      </c>
      <c r="E26" s="1638"/>
      <c r="F26" s="1488" t="s">
        <v>43</v>
      </c>
      <c r="G26" s="1488"/>
      <c r="H26" s="1488"/>
      <c r="I26" s="1488"/>
      <c r="J26" s="1488"/>
      <c r="K26" s="163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474"/>
      <c r="C27" s="1640"/>
      <c r="D27" s="1641" t="s">
        <v>44</v>
      </c>
      <c r="E27" s="1642" t="s">
        <v>45</v>
      </c>
      <c r="F27" s="1643" t="s">
        <v>46</v>
      </c>
      <c r="G27" s="1641" t="s">
        <v>47</v>
      </c>
      <c r="H27" s="1641" t="s">
        <v>48</v>
      </c>
      <c r="I27" s="1641" t="s">
        <v>49</v>
      </c>
      <c r="J27" s="1641" t="s">
        <v>50</v>
      </c>
      <c r="K27" s="1641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644" t="s">
        <v>36</v>
      </c>
      <c r="B28" s="1645"/>
      <c r="C28" s="1646">
        <f t="shared" ref="C28:C34" si="1">SUM(D28:E28)</f>
        <v>33</v>
      </c>
      <c r="D28" s="1647">
        <v>0</v>
      </c>
      <c r="E28" s="1648">
        <v>33</v>
      </c>
      <c r="F28" s="1649">
        <v>4</v>
      </c>
      <c r="G28" s="1650">
        <v>10</v>
      </c>
      <c r="H28" s="1650">
        <v>15</v>
      </c>
      <c r="I28" s="1650">
        <v>4</v>
      </c>
      <c r="J28" s="1650">
        <v>0</v>
      </c>
      <c r="K28" s="1650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90" t="s">
        <v>37</v>
      </c>
      <c r="B29" s="1591"/>
      <c r="C29" s="1646">
        <f t="shared" si="1"/>
        <v>51</v>
      </c>
      <c r="D29" s="1650">
        <v>0</v>
      </c>
      <c r="E29" s="1648">
        <v>51</v>
      </c>
      <c r="F29" s="1649">
        <v>6</v>
      </c>
      <c r="G29" s="1650">
        <v>15</v>
      </c>
      <c r="H29" s="1650">
        <v>26</v>
      </c>
      <c r="I29" s="1650">
        <v>4</v>
      </c>
      <c r="J29" s="1650">
        <v>0</v>
      </c>
      <c r="K29" s="1650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90" t="s">
        <v>38</v>
      </c>
      <c r="B30" s="1591"/>
      <c r="C30" s="1646">
        <f t="shared" si="1"/>
        <v>605</v>
      </c>
      <c r="D30" s="1650">
        <v>0</v>
      </c>
      <c r="E30" s="1648">
        <v>605</v>
      </c>
      <c r="F30" s="1649">
        <v>54</v>
      </c>
      <c r="G30" s="1650">
        <v>149</v>
      </c>
      <c r="H30" s="1650">
        <v>378</v>
      </c>
      <c r="I30" s="1650">
        <v>24</v>
      </c>
      <c r="J30" s="1650">
        <v>0</v>
      </c>
      <c r="K30" s="1650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28</v>
      </c>
      <c r="D31" s="75">
        <v>0</v>
      </c>
      <c r="E31" s="76">
        <v>28</v>
      </c>
      <c r="F31" s="77">
        <v>4</v>
      </c>
      <c r="G31" s="75">
        <v>6</v>
      </c>
      <c r="H31" s="75">
        <v>17</v>
      </c>
      <c r="I31" s="75">
        <v>1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651">
        <f t="shared" si="1"/>
        <v>5</v>
      </c>
      <c r="D32" s="1652">
        <v>0</v>
      </c>
      <c r="E32" s="1653">
        <v>5</v>
      </c>
      <c r="F32" s="1649">
        <v>1</v>
      </c>
      <c r="G32" s="1652">
        <v>2</v>
      </c>
      <c r="H32" s="1652">
        <v>1</v>
      </c>
      <c r="I32" s="1652">
        <v>1</v>
      </c>
      <c r="J32" s="1652">
        <v>0</v>
      </c>
      <c r="K32" s="1652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654"/>
      <c r="B33" s="422" t="s">
        <v>54</v>
      </c>
      <c r="C33" s="1655">
        <f t="shared" si="1"/>
        <v>0</v>
      </c>
      <c r="D33" s="1656">
        <v>0</v>
      </c>
      <c r="E33" s="1657">
        <v>0</v>
      </c>
      <c r="F33" s="1658">
        <v>0</v>
      </c>
      <c r="G33" s="1656">
        <v>0</v>
      </c>
      <c r="H33" s="1656">
        <v>0</v>
      </c>
      <c r="I33" s="1656">
        <v>0</v>
      </c>
      <c r="J33" s="1656">
        <v>0</v>
      </c>
      <c r="K33" s="1656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659" t="s">
        <v>55</v>
      </c>
      <c r="B34" s="1660"/>
      <c r="C34" s="1655">
        <f t="shared" si="1"/>
        <v>4</v>
      </c>
      <c r="D34" s="1656">
        <v>0</v>
      </c>
      <c r="E34" s="1657">
        <v>4</v>
      </c>
      <c r="F34" s="1658">
        <v>1</v>
      </c>
      <c r="G34" s="1656">
        <v>1</v>
      </c>
      <c r="H34" s="1656">
        <v>1</v>
      </c>
      <c r="I34" s="1656">
        <v>1</v>
      </c>
      <c r="J34" s="1656">
        <v>0</v>
      </c>
      <c r="K34" s="1656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661" t="s">
        <v>56</v>
      </c>
      <c r="B35" s="121"/>
      <c r="C35" s="83"/>
      <c r="D35" s="1662"/>
      <c r="E35" s="1662"/>
      <c r="F35" s="1662"/>
      <c r="G35" s="1662"/>
      <c r="H35" s="1662"/>
      <c r="I35" s="1662"/>
      <c r="J35" s="1662"/>
      <c r="K35" s="1662"/>
      <c r="L35" s="1662"/>
      <c r="M35" s="155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1641" t="s">
        <v>57</v>
      </c>
      <c r="B36" s="1641" t="s">
        <v>58</v>
      </c>
      <c r="C36" s="189"/>
      <c r="D36" s="121"/>
      <c r="E36" s="121"/>
      <c r="F36" s="121"/>
      <c r="G36" s="155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651" t="s">
        <v>59</v>
      </c>
      <c r="B37" s="1652">
        <v>260</v>
      </c>
      <c r="C37" s="189"/>
      <c r="D37" s="121"/>
      <c r="E37" s="121"/>
      <c r="F37" s="121"/>
      <c r="G37" s="155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651" t="s">
        <v>60</v>
      </c>
      <c r="B38" s="1652">
        <v>439</v>
      </c>
      <c r="C38" s="189"/>
      <c r="D38" s="121"/>
      <c r="E38" s="121"/>
      <c r="F38" s="121"/>
      <c r="G38" s="155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651" t="s">
        <v>61</v>
      </c>
      <c r="B39" s="1652">
        <v>724</v>
      </c>
      <c r="C39" s="189"/>
      <c r="D39" s="121"/>
      <c r="E39" s="121"/>
      <c r="F39" s="121"/>
      <c r="G39" s="155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651" t="s">
        <v>62</v>
      </c>
      <c r="B40" s="1652">
        <v>0</v>
      </c>
      <c r="C40" s="189"/>
      <c r="D40" s="121"/>
      <c r="E40" s="121"/>
      <c r="F40" s="121"/>
      <c r="G40" s="155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651" t="s">
        <v>63</v>
      </c>
      <c r="B41" s="1652">
        <v>336</v>
      </c>
      <c r="C41" s="189"/>
      <c r="D41" s="121"/>
      <c r="E41" s="121"/>
      <c r="F41" s="121"/>
      <c r="G41" s="155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651" t="s">
        <v>64</v>
      </c>
      <c r="B42" s="1652">
        <v>0</v>
      </c>
      <c r="C42" s="189"/>
      <c r="D42" s="121"/>
      <c r="E42" s="121"/>
      <c r="F42" s="121"/>
      <c r="G42" s="155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651" t="s">
        <v>65</v>
      </c>
      <c r="B43" s="1652">
        <v>86</v>
      </c>
      <c r="C43" s="189"/>
      <c r="D43" s="121"/>
      <c r="E43" s="121"/>
      <c r="F43" s="121"/>
      <c r="G43" s="155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89"/>
      <c r="D44" s="121"/>
      <c r="E44" s="121"/>
      <c r="F44" s="121"/>
      <c r="G44" s="155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89"/>
      <c r="D45" s="121"/>
      <c r="E45" s="121"/>
      <c r="F45" s="121"/>
      <c r="G45" s="155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663" t="s">
        <v>68</v>
      </c>
      <c r="B46" s="46"/>
      <c r="D46" s="1662"/>
      <c r="E46" s="1662"/>
      <c r="F46" s="121"/>
      <c r="G46" s="121"/>
      <c r="H46" s="121"/>
      <c r="I46" s="121"/>
      <c r="J46" s="121"/>
      <c r="K46" s="121"/>
      <c r="L46" s="121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1641" t="s">
        <v>28</v>
      </c>
      <c r="B47" s="1641" t="s">
        <v>29</v>
      </c>
      <c r="C47" s="1641" t="s">
        <v>69</v>
      </c>
      <c r="D47" s="1641" t="s">
        <v>70</v>
      </c>
      <c r="E47" s="121"/>
      <c r="F47" s="121"/>
      <c r="G47" s="121"/>
      <c r="H47" s="121"/>
      <c r="I47" s="121"/>
      <c r="J47" s="121"/>
      <c r="K47" s="121"/>
      <c r="L47" s="121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651" t="s">
        <v>71</v>
      </c>
      <c r="B48" s="1664">
        <f>SUM(C48:D48)</f>
        <v>992</v>
      </c>
      <c r="C48" s="1665">
        <v>992</v>
      </c>
      <c r="D48" s="1665">
        <v>0</v>
      </c>
      <c r="E48" s="121"/>
      <c r="F48" s="121"/>
      <c r="G48" s="121"/>
      <c r="H48" s="121"/>
      <c r="I48" s="121"/>
      <c r="J48" s="121"/>
      <c r="K48" s="121"/>
      <c r="L48" s="121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651" t="s">
        <v>72</v>
      </c>
      <c r="B49" s="1664">
        <f>SUM(C49:D49)</f>
        <v>605</v>
      </c>
      <c r="C49" s="1665">
        <v>605</v>
      </c>
      <c r="D49" s="1665">
        <v>0</v>
      </c>
      <c r="E49" s="121"/>
      <c r="F49" s="121"/>
      <c r="G49" s="121"/>
      <c r="H49" s="121"/>
      <c r="I49" s="121"/>
      <c r="J49" s="121"/>
      <c r="K49" s="121"/>
      <c r="L49" s="121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387</v>
      </c>
      <c r="C50" s="92">
        <v>387</v>
      </c>
      <c r="D50" s="92">
        <v>0</v>
      </c>
      <c r="E50" s="121"/>
      <c r="F50" s="121"/>
      <c r="G50" s="121"/>
      <c r="H50" s="121"/>
      <c r="I50" s="121"/>
      <c r="J50" s="121"/>
      <c r="K50" s="121"/>
      <c r="L50" s="121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663" t="s">
        <v>74</v>
      </c>
      <c r="B51" s="93"/>
      <c r="C51" s="94"/>
      <c r="D51" s="94"/>
      <c r="E51" s="120"/>
      <c r="F51" s="120"/>
      <c r="G51" s="120"/>
      <c r="H51" s="120"/>
      <c r="I51" s="120"/>
      <c r="J51" s="121"/>
      <c r="K51" s="121"/>
      <c r="L51" s="121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1666" t="s">
        <v>75</v>
      </c>
      <c r="B52" s="1666" t="s">
        <v>29</v>
      </c>
      <c r="C52" s="1667" t="s">
        <v>76</v>
      </c>
      <c r="D52" s="1668" t="s">
        <v>77</v>
      </c>
      <c r="E52" s="120"/>
      <c r="F52" s="120"/>
      <c r="G52" s="120"/>
      <c r="H52" s="120"/>
      <c r="I52" s="121"/>
      <c r="J52" s="121"/>
      <c r="K52" s="121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064" t="s">
        <v>78</v>
      </c>
      <c r="B53" s="1065">
        <f>SUM(C53:D53)</f>
        <v>0</v>
      </c>
      <c r="C53" s="955"/>
      <c r="D53" s="956"/>
      <c r="E53" s="120"/>
      <c r="F53" s="120"/>
      <c r="G53" s="120"/>
      <c r="H53" s="120"/>
      <c r="I53" s="121"/>
      <c r="J53" s="121"/>
      <c r="K53" s="121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97" t="s">
        <v>79</v>
      </c>
      <c r="B54" s="198">
        <f t="shared" ref="B54:B55" si="5">SUM(C54:D54)</f>
        <v>0</v>
      </c>
      <c r="C54" s="1669"/>
      <c r="D54" s="199"/>
      <c r="E54" s="120"/>
      <c r="F54" s="120"/>
      <c r="G54" s="120"/>
      <c r="H54" s="120"/>
      <c r="I54" s="121"/>
      <c r="J54" s="121"/>
      <c r="K54" s="121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670" t="s">
        <v>80</v>
      </c>
      <c r="B55" s="1671">
        <f t="shared" si="5"/>
        <v>5</v>
      </c>
      <c r="C55" s="1176"/>
      <c r="D55" s="1367">
        <v>5</v>
      </c>
      <c r="E55" s="1368"/>
      <c r="F55" s="1368"/>
      <c r="G55" s="1368"/>
      <c r="H55" s="1368"/>
      <c r="I55" s="1369"/>
      <c r="J55" s="1369"/>
      <c r="K55" s="1369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663" t="s">
        <v>81</v>
      </c>
      <c r="B56" s="107"/>
      <c r="C56" s="107"/>
      <c r="D56" s="107"/>
      <c r="E56" s="107"/>
      <c r="F56" s="1368"/>
      <c r="G56" s="1368"/>
      <c r="H56" s="1368"/>
      <c r="I56" s="1368"/>
      <c r="J56" s="1369"/>
      <c r="K56" s="1369"/>
      <c r="L56" s="1369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672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368"/>
      <c r="G57" s="1368"/>
      <c r="H57" s="1368"/>
      <c r="I57" s="1368"/>
      <c r="J57" s="1369"/>
      <c r="K57" s="1369"/>
      <c r="L57" s="136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958" t="s">
        <v>87</v>
      </c>
      <c r="B58" s="959"/>
      <c r="C58" s="955"/>
      <c r="D58" s="960"/>
      <c r="E58" s="1373"/>
      <c r="F58" s="1368"/>
      <c r="G58" s="1368"/>
      <c r="H58" s="1368"/>
      <c r="I58" s="1368"/>
      <c r="J58" s="1369"/>
      <c r="K58" s="1369"/>
      <c r="L58" s="136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376" t="s">
        <v>88</v>
      </c>
      <c r="B59" s="1673"/>
      <c r="C59" s="1378"/>
      <c r="D59" s="1379"/>
      <c r="E59" s="1674"/>
      <c r="F59" s="1381"/>
      <c r="G59" s="1381"/>
      <c r="H59" s="1381"/>
      <c r="I59" s="1381"/>
      <c r="J59" s="1382"/>
      <c r="K59" s="1382"/>
      <c r="L59" s="1382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1675" t="s">
        <v>89</v>
      </c>
      <c r="B60" s="1676"/>
      <c r="C60" s="1677"/>
      <c r="D60" s="1678"/>
      <c r="E60" s="1679"/>
      <c r="F60" s="1680"/>
      <c r="G60" s="1680"/>
      <c r="H60" s="1680"/>
      <c r="I60" s="1680"/>
      <c r="J60" s="1681"/>
      <c r="K60" s="1681"/>
      <c r="L60" s="1681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682" t="s">
        <v>90</v>
      </c>
      <c r="B61" s="1676"/>
      <c r="C61" s="1677"/>
      <c r="D61" s="1678"/>
      <c r="E61" s="1679"/>
      <c r="F61" s="1680"/>
      <c r="G61" s="1680"/>
      <c r="H61" s="1680"/>
      <c r="I61" s="1680"/>
      <c r="J61" s="1681"/>
      <c r="K61" s="1681"/>
      <c r="L61" s="1681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682" t="s">
        <v>91</v>
      </c>
      <c r="B62" s="1676"/>
      <c r="C62" s="1683"/>
      <c r="D62" s="1684"/>
      <c r="E62" s="1679"/>
      <c r="F62" s="1685"/>
      <c r="G62" s="1685"/>
      <c r="H62" s="1685"/>
      <c r="I62" s="1685"/>
      <c r="J62" s="1686"/>
      <c r="K62" s="1686"/>
      <c r="L62" s="1686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5</v>
      </c>
      <c r="C63" s="124">
        <v>2</v>
      </c>
      <c r="D63" s="1687">
        <v>4</v>
      </c>
      <c r="E63" s="125">
        <v>12</v>
      </c>
      <c r="F63" s="1685"/>
      <c r="G63" s="1685"/>
      <c r="H63" s="1685"/>
      <c r="I63" s="1685"/>
      <c r="J63" s="1686"/>
      <c r="K63" s="1686"/>
      <c r="L63" s="168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688" t="s">
        <v>29</v>
      </c>
      <c r="B64" s="1392">
        <f>SUM(B58:B63)</f>
        <v>5</v>
      </c>
      <c r="C64" s="1392">
        <f>SUM(C58:C63)</f>
        <v>2</v>
      </c>
      <c r="D64" s="1689">
        <f>SUM(D58:D63)</f>
        <v>4</v>
      </c>
      <c r="E64" s="1393">
        <f>SUM(E58:E63)</f>
        <v>12</v>
      </c>
      <c r="F64" s="1690"/>
      <c r="G64" s="1685"/>
      <c r="H64" s="1685"/>
      <c r="I64" s="1685"/>
      <c r="J64" s="1686"/>
      <c r="K64" s="1686"/>
      <c r="L64" s="168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69" t="s">
        <v>93</v>
      </c>
      <c r="B65" s="1428"/>
      <c r="C65" s="1428"/>
      <c r="D65" s="1428"/>
      <c r="E65" s="1471"/>
      <c r="F65" s="1691"/>
      <c r="G65" s="1691"/>
      <c r="H65" s="1691"/>
      <c r="I65" s="1691"/>
      <c r="J65" s="1692"/>
      <c r="K65" s="1686"/>
      <c r="L65" s="1686"/>
    </row>
    <row r="66" spans="1:92" ht="31.5" customHeight="1" x14ac:dyDescent="0.2">
      <c r="A66" s="1641" t="s">
        <v>94</v>
      </c>
      <c r="B66" s="1641" t="s">
        <v>95</v>
      </c>
      <c r="C66" s="1641" t="s">
        <v>29</v>
      </c>
      <c r="D66" s="1395" t="s">
        <v>96</v>
      </c>
      <c r="E66" s="1396" t="s">
        <v>97</v>
      </c>
      <c r="F66" s="1397" t="s">
        <v>98</v>
      </c>
      <c r="G66" s="1397" t="s">
        <v>99</v>
      </c>
      <c r="H66" s="1397" t="s">
        <v>100</v>
      </c>
      <c r="I66" s="1693" t="s">
        <v>101</v>
      </c>
      <c r="J66" s="1694"/>
      <c r="K66" s="1695"/>
      <c r="L66" s="1696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697" t="s">
        <v>102</v>
      </c>
      <c r="B67" s="1698"/>
      <c r="C67" s="1699">
        <f>SUM(D67:I67)</f>
        <v>166</v>
      </c>
      <c r="D67" s="1399">
        <v>30</v>
      </c>
      <c r="E67" s="1400">
        <v>9</v>
      </c>
      <c r="F67" s="1400">
        <v>37</v>
      </c>
      <c r="G67" s="1400">
        <v>38</v>
      </c>
      <c r="H67" s="1400">
        <v>28</v>
      </c>
      <c r="I67" s="1700">
        <v>24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1401" t="s">
        <v>104</v>
      </c>
      <c r="C68" s="981">
        <f>SUM(D68:I68)</f>
        <v>27</v>
      </c>
      <c r="D68" s="1701">
        <v>14</v>
      </c>
      <c r="E68" s="1702">
        <v>3</v>
      </c>
      <c r="F68" s="1702">
        <v>10</v>
      </c>
      <c r="G68" s="1702"/>
      <c r="H68" s="1702"/>
      <c r="I68" s="1703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640"/>
      <c r="B69" s="144" t="s">
        <v>105</v>
      </c>
      <c r="C69" s="145">
        <f>SUM(D69:I69)</f>
        <v>26</v>
      </c>
      <c r="D69" s="146">
        <v>13</v>
      </c>
      <c r="E69" s="147">
        <v>4</v>
      </c>
      <c r="F69" s="147">
        <v>9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1401" t="s">
        <v>104</v>
      </c>
      <c r="C70" s="981">
        <f>SUM(D70:I70)</f>
        <v>69</v>
      </c>
      <c r="D70" s="985">
        <v>35</v>
      </c>
      <c r="E70" s="986">
        <v>12</v>
      </c>
      <c r="F70" s="986">
        <v>22</v>
      </c>
      <c r="G70" s="986"/>
      <c r="H70" s="986"/>
      <c r="I70" s="1405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640"/>
      <c r="B71" s="1704" t="s">
        <v>105</v>
      </c>
      <c r="C71" s="1705">
        <f>SUM(D71:I71)</f>
        <v>165</v>
      </c>
      <c r="D71" s="1706">
        <v>91</v>
      </c>
      <c r="E71" s="1707">
        <v>27</v>
      </c>
      <c r="F71" s="1707">
        <v>47</v>
      </c>
      <c r="G71" s="1707"/>
      <c r="H71" s="1707"/>
      <c r="I71" s="151"/>
      <c r="J71" s="71" t="str">
        <f>CA71&amp;CB71&amp;CC71&amp;CD71&amp;CE71&amp;CF71</f>
        <v/>
      </c>
      <c r="K71" s="1692"/>
      <c r="L71" s="1692"/>
      <c r="M71" s="1692"/>
      <c r="N71" s="1692"/>
      <c r="O71" s="1692"/>
      <c r="P71" s="1692"/>
      <c r="Q71" s="1692"/>
      <c r="R71" s="1692"/>
      <c r="S71" s="1692"/>
      <c r="T71" s="1692"/>
      <c r="U71" s="1692"/>
      <c r="V71" s="1692"/>
      <c r="W71" s="1692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708" t="s">
        <v>107</v>
      </c>
      <c r="B72" s="1709"/>
      <c r="C72" s="1709"/>
      <c r="D72" s="1686"/>
      <c r="E72" s="1686"/>
      <c r="F72" s="1686"/>
      <c r="G72" s="1686"/>
      <c r="H72" s="1710"/>
      <c r="I72" s="1710"/>
      <c r="J72" s="1692"/>
      <c r="K72" s="1686"/>
      <c r="L72" s="1686"/>
      <c r="M72" s="1711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637" t="s">
        <v>111</v>
      </c>
      <c r="G73" s="1467"/>
      <c r="H73" s="1467"/>
      <c r="I73" s="1712"/>
      <c r="J73" s="1713"/>
      <c r="K73" s="1686"/>
      <c r="L73" s="1686"/>
      <c r="M73" s="1711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714"/>
      <c r="C74" s="1474"/>
      <c r="D74" s="1714"/>
      <c r="E74" s="1474"/>
      <c r="F74" s="1637" t="s">
        <v>112</v>
      </c>
      <c r="G74" s="1712"/>
      <c r="H74" s="1637" t="s">
        <v>113</v>
      </c>
      <c r="I74" s="1712"/>
      <c r="J74" s="1715"/>
      <c r="K74" s="1686"/>
      <c r="L74" s="1686"/>
      <c r="M74" s="1711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474"/>
      <c r="B75" s="1407" t="s">
        <v>44</v>
      </c>
      <c r="C75" s="425" t="s">
        <v>45</v>
      </c>
      <c r="D75" s="1407" t="s">
        <v>44</v>
      </c>
      <c r="E75" s="1643" t="s">
        <v>45</v>
      </c>
      <c r="F75" s="1407" t="s">
        <v>44</v>
      </c>
      <c r="G75" s="425" t="s">
        <v>45</v>
      </c>
      <c r="H75" s="1407" t="s">
        <v>44</v>
      </c>
      <c r="I75" s="1643" t="s">
        <v>45</v>
      </c>
      <c r="J75" s="1715"/>
      <c r="K75" s="1686"/>
      <c r="L75" s="1686"/>
      <c r="M75" s="1711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997" t="s">
        <v>114</v>
      </c>
      <c r="B76" s="1716"/>
      <c r="C76" s="1703">
        <v>626</v>
      </c>
      <c r="D76" s="1716">
        <v>27</v>
      </c>
      <c r="E76" s="1703">
        <v>145</v>
      </c>
      <c r="F76" s="1717">
        <v>27</v>
      </c>
      <c r="G76" s="1718">
        <v>162</v>
      </c>
      <c r="H76" s="1717"/>
      <c r="I76" s="1718">
        <v>17</v>
      </c>
      <c r="J76" s="71" t="str">
        <f>CA76</f>
        <v/>
      </c>
      <c r="K76" s="1686"/>
      <c r="L76" s="1686"/>
      <c r="M76" s="1711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1686"/>
      <c r="L77" s="1686"/>
      <c r="M77" s="1711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7</v>
      </c>
      <c r="D78" s="162">
        <v>1</v>
      </c>
      <c r="E78" s="163">
        <v>7</v>
      </c>
      <c r="F78" s="164">
        <v>1</v>
      </c>
      <c r="G78" s="165">
        <v>7</v>
      </c>
      <c r="H78" s="164"/>
      <c r="I78" s="165"/>
      <c r="J78" s="71" t="str">
        <f t="shared" si="7"/>
        <v/>
      </c>
      <c r="K78" s="1686"/>
      <c r="L78" s="1686"/>
      <c r="M78" s="1711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12</v>
      </c>
      <c r="D79" s="162"/>
      <c r="E79" s="163">
        <v>4</v>
      </c>
      <c r="F79" s="164"/>
      <c r="G79" s="165">
        <v>4</v>
      </c>
      <c r="H79" s="164"/>
      <c r="I79" s="165"/>
      <c r="J79" s="71" t="str">
        <f t="shared" si="7"/>
        <v/>
      </c>
      <c r="K79" s="1686"/>
      <c r="L79" s="1686"/>
      <c r="M79" s="1711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/>
      <c r="C80" s="163">
        <v>115</v>
      </c>
      <c r="D80" s="162">
        <v>4</v>
      </c>
      <c r="E80" s="163">
        <v>83</v>
      </c>
      <c r="F80" s="164">
        <v>4</v>
      </c>
      <c r="G80" s="165">
        <v>89</v>
      </c>
      <c r="H80" s="164"/>
      <c r="I80" s="165">
        <v>6</v>
      </c>
      <c r="J80" s="71" t="str">
        <f t="shared" si="7"/>
        <v/>
      </c>
      <c r="K80" s="1686"/>
      <c r="L80" s="1686"/>
      <c r="M80" s="1711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1686"/>
      <c r="L81" s="1686"/>
      <c r="M81" s="1711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>
        <v>3</v>
      </c>
      <c r="D82" s="162">
        <v>34</v>
      </c>
      <c r="E82" s="163">
        <v>8</v>
      </c>
      <c r="F82" s="164">
        <v>37</v>
      </c>
      <c r="G82" s="165">
        <v>9</v>
      </c>
      <c r="H82" s="164">
        <v>3</v>
      </c>
      <c r="I82" s="165">
        <v>1</v>
      </c>
      <c r="J82" s="71" t="str">
        <f t="shared" si="7"/>
        <v/>
      </c>
      <c r="K82" s="1686"/>
      <c r="L82" s="1686"/>
      <c r="M82" s="1711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>
        <v>11</v>
      </c>
      <c r="D83" s="162"/>
      <c r="E83" s="163">
        <v>233</v>
      </c>
      <c r="F83" s="164"/>
      <c r="G83" s="165">
        <v>257</v>
      </c>
      <c r="H83" s="164"/>
      <c r="I83" s="165">
        <v>24</v>
      </c>
      <c r="J83" s="71" t="str">
        <f t="shared" si="7"/>
        <v/>
      </c>
      <c r="K83" s="1686"/>
      <c r="L83" s="1686"/>
      <c r="M83" s="1711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8</v>
      </c>
      <c r="D84" s="162"/>
      <c r="E84" s="163">
        <v>60</v>
      </c>
      <c r="F84" s="164"/>
      <c r="G84" s="165">
        <v>61</v>
      </c>
      <c r="H84" s="164"/>
      <c r="I84" s="165">
        <v>1</v>
      </c>
      <c r="J84" s="71" t="str">
        <f t="shared" si="7"/>
        <v/>
      </c>
      <c r="K84" s="1686"/>
      <c r="L84" s="1686"/>
      <c r="M84" s="1711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>
        <v>5</v>
      </c>
      <c r="C85" s="163">
        <v>14</v>
      </c>
      <c r="D85" s="162">
        <v>1</v>
      </c>
      <c r="E85" s="163">
        <v>37</v>
      </c>
      <c r="F85" s="164">
        <v>1</v>
      </c>
      <c r="G85" s="165">
        <v>48</v>
      </c>
      <c r="H85" s="164"/>
      <c r="I85" s="165">
        <v>11</v>
      </c>
      <c r="J85" s="71" t="str">
        <f t="shared" si="7"/>
        <v/>
      </c>
      <c r="K85" s="1686"/>
      <c r="L85" s="1686"/>
      <c r="M85" s="1711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51</v>
      </c>
      <c r="D86" s="162">
        <v>1</v>
      </c>
      <c r="E86" s="163">
        <v>35</v>
      </c>
      <c r="F86" s="164">
        <v>1</v>
      </c>
      <c r="G86" s="165">
        <v>39</v>
      </c>
      <c r="H86" s="164"/>
      <c r="I86" s="165">
        <v>4</v>
      </c>
      <c r="J86" s="71" t="str">
        <f t="shared" si="7"/>
        <v/>
      </c>
      <c r="K86" s="1686"/>
      <c r="L86" s="1686"/>
      <c r="M86" s="1713"/>
      <c r="N86" s="1686"/>
      <c r="O86" s="1686"/>
      <c r="P86" s="1711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>
        <v>12</v>
      </c>
      <c r="D87" s="162"/>
      <c r="E87" s="163">
        <v>4</v>
      </c>
      <c r="F87" s="164"/>
      <c r="G87" s="165">
        <v>4</v>
      </c>
      <c r="H87" s="1719"/>
      <c r="I87" s="166"/>
      <c r="J87" s="71" t="str">
        <f t="shared" si="7"/>
        <v/>
      </c>
      <c r="K87" s="1686"/>
      <c r="L87" s="1686"/>
      <c r="M87" s="1713"/>
      <c r="N87" s="1686"/>
      <c r="O87" s="1686"/>
      <c r="P87" s="1711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720" t="s">
        <v>29</v>
      </c>
      <c r="B88" s="1410">
        <f t="shared" ref="B88:I88" si="10">SUM(B76:B87)</f>
        <v>5</v>
      </c>
      <c r="C88" s="1721">
        <f t="shared" si="10"/>
        <v>859</v>
      </c>
      <c r="D88" s="1410">
        <f t="shared" si="10"/>
        <v>68</v>
      </c>
      <c r="E88" s="1721">
        <f t="shared" si="10"/>
        <v>616</v>
      </c>
      <c r="F88" s="1411">
        <f t="shared" si="10"/>
        <v>71</v>
      </c>
      <c r="G88" s="1722">
        <f t="shared" si="10"/>
        <v>680</v>
      </c>
      <c r="H88" s="1411">
        <f t="shared" si="10"/>
        <v>3</v>
      </c>
      <c r="I88" s="1722">
        <f t="shared" si="10"/>
        <v>64</v>
      </c>
      <c r="J88" s="1686"/>
      <c r="K88" s="1686"/>
      <c r="L88" s="1686"/>
      <c r="M88" s="1711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723"/>
      <c r="I89" s="1723"/>
      <c r="J89" s="1713"/>
      <c r="K89" s="1686"/>
      <c r="L89" s="1686"/>
      <c r="M89" s="1711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637" t="s">
        <v>128</v>
      </c>
      <c r="C90" s="1467"/>
      <c r="D90" s="1467"/>
      <c r="E90" s="1467"/>
      <c r="F90" s="1467"/>
      <c r="G90" s="1712"/>
      <c r="H90" s="1692"/>
      <c r="I90" s="1713"/>
      <c r="J90" s="1686"/>
      <c r="K90" s="1686"/>
      <c r="L90" s="1711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640"/>
      <c r="B91" s="1672" t="s">
        <v>129</v>
      </c>
      <c r="C91" s="1407" t="s">
        <v>44</v>
      </c>
      <c r="D91" s="1642" t="s">
        <v>45</v>
      </c>
      <c r="E91" s="1724" t="s">
        <v>15</v>
      </c>
      <c r="F91" s="1413" t="s">
        <v>16</v>
      </c>
      <c r="G91" s="1413" t="s">
        <v>17</v>
      </c>
      <c r="H91" s="1692"/>
      <c r="I91" s="1692"/>
      <c r="J91" s="1713"/>
      <c r="K91" s="1686"/>
      <c r="L91" s="1686"/>
      <c r="M91" s="1711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997" t="s">
        <v>130</v>
      </c>
      <c r="B92" s="1007">
        <f t="shared" ref="B92:B98" si="11">SUM(C92+D92)</f>
        <v>42</v>
      </c>
      <c r="C92" s="1717">
        <v>2</v>
      </c>
      <c r="D92" s="1725">
        <v>40</v>
      </c>
      <c r="E92" s="1726">
        <v>38</v>
      </c>
      <c r="F92" s="1727">
        <v>4</v>
      </c>
      <c r="G92" s="1727"/>
      <c r="H92" s="71" t="str">
        <f>CA92</f>
        <v/>
      </c>
      <c r="I92" s="1692"/>
      <c r="J92" s="1713"/>
      <c r="K92" s="1686"/>
      <c r="L92" s="1686"/>
      <c r="M92" s="1711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728" t="s">
        <v>131</v>
      </c>
      <c r="B93" s="1729">
        <f t="shared" si="11"/>
        <v>1</v>
      </c>
      <c r="C93" s="164"/>
      <c r="D93" s="1730">
        <v>1</v>
      </c>
      <c r="E93" s="1731">
        <v>1</v>
      </c>
      <c r="F93" s="1732"/>
      <c r="G93" s="1732"/>
      <c r="H93" s="71" t="str">
        <f t="shared" ref="H93:H99" si="13">CA93</f>
        <v/>
      </c>
      <c r="I93" s="1692"/>
      <c r="J93" s="1713"/>
      <c r="K93" s="1686"/>
      <c r="L93" s="1686"/>
      <c r="M93" s="1711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729">
        <f t="shared" si="11"/>
        <v>0</v>
      </c>
      <c r="C94" s="164"/>
      <c r="D94" s="1730"/>
      <c r="E94" s="1731"/>
      <c r="F94" s="1732"/>
      <c r="G94" s="1732"/>
      <c r="H94" s="71" t="str">
        <f t="shared" si="13"/>
        <v/>
      </c>
      <c r="I94" s="1692"/>
      <c r="J94" s="1713"/>
      <c r="K94" s="1686"/>
      <c r="L94" s="1686"/>
      <c r="M94" s="1711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729">
        <f t="shared" si="11"/>
        <v>24</v>
      </c>
      <c r="C95" s="164">
        <v>1</v>
      </c>
      <c r="D95" s="1730">
        <v>23</v>
      </c>
      <c r="E95" s="1731">
        <v>24</v>
      </c>
      <c r="F95" s="1732"/>
      <c r="G95" s="1732"/>
      <c r="H95" s="71" t="str">
        <f t="shared" si="13"/>
        <v/>
      </c>
      <c r="I95" s="1692"/>
      <c r="J95" s="1713"/>
      <c r="K95" s="1686"/>
      <c r="L95" s="1686"/>
      <c r="M95" s="1711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729">
        <f t="shared" si="11"/>
        <v>0</v>
      </c>
      <c r="C96" s="164"/>
      <c r="D96" s="1730"/>
      <c r="E96" s="1731"/>
      <c r="F96" s="1732"/>
      <c r="G96" s="1732"/>
      <c r="H96" s="71" t="str">
        <f t="shared" si="13"/>
        <v/>
      </c>
      <c r="I96" s="1696"/>
      <c r="J96" s="1733"/>
      <c r="K96" s="1695"/>
      <c r="L96" s="1695"/>
      <c r="M96" s="1734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728" t="s">
        <v>135</v>
      </c>
      <c r="B97" s="1729">
        <f t="shared" si="11"/>
        <v>0</v>
      </c>
      <c r="C97" s="164"/>
      <c r="D97" s="1730"/>
      <c r="E97" s="1731"/>
      <c r="F97" s="1732"/>
      <c r="G97" s="1732"/>
      <c r="H97" s="71" t="str">
        <f t="shared" si="13"/>
        <v/>
      </c>
      <c r="I97" s="1696"/>
      <c r="J97" s="1733"/>
      <c r="K97" s="1695"/>
      <c r="L97" s="1695"/>
      <c r="M97" s="1734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735" t="s">
        <v>136</v>
      </c>
      <c r="B98" s="1736">
        <f t="shared" si="11"/>
        <v>0</v>
      </c>
      <c r="C98" s="164"/>
      <c r="D98" s="1730"/>
      <c r="E98" s="1731"/>
      <c r="F98" s="181"/>
      <c r="G98" s="181"/>
      <c r="H98" s="71" t="str">
        <f t="shared" si="13"/>
        <v/>
      </c>
      <c r="I98" s="1696"/>
      <c r="J98" s="1733"/>
      <c r="K98" s="1695"/>
      <c r="L98" s="1695"/>
      <c r="M98" s="1734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737">
        <f t="shared" ref="B99:G99" si="15">SUM(B92:B98)</f>
        <v>67</v>
      </c>
      <c r="C99" s="1411">
        <f t="shared" si="15"/>
        <v>3</v>
      </c>
      <c r="D99" s="1738">
        <f t="shared" si="15"/>
        <v>64</v>
      </c>
      <c r="E99" s="1739">
        <f t="shared" si="15"/>
        <v>63</v>
      </c>
      <c r="F99" s="1420">
        <f t="shared" si="15"/>
        <v>4</v>
      </c>
      <c r="G99" s="1420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7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13940.4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877C1E57-6119-4A23-A8DB-3DF4E2DAA050}">
      <formula1>0</formula1>
      <formula2>1E+27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2" ht="16.35000000000000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",[2]NOMBRE!B6," - ","( ",[2]NOMBRE!C6,[2]NOMBRE!D6," )")</f>
        <v>MES: ENERO - ( 01 )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",[2]NOMBRE!B7)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490" t="s">
        <v>3</v>
      </c>
      <c r="B9" s="1491" t="s">
        <v>4</v>
      </c>
      <c r="C9" s="1492" t="s">
        <v>5</v>
      </c>
      <c r="D9" s="1493" t="s">
        <v>6</v>
      </c>
      <c r="E9" s="1493" t="s">
        <v>7</v>
      </c>
      <c r="F9" s="1495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490"/>
      <c r="B10" s="1491"/>
      <c r="C10" s="1492"/>
      <c r="D10" s="1463"/>
      <c r="E10" s="1463"/>
      <c r="F10" s="1495"/>
      <c r="G10" s="1478"/>
      <c r="H10" s="1443"/>
      <c r="I10" s="1443"/>
      <c r="J10" s="1479"/>
      <c r="K10" s="1478"/>
      <c r="L10" s="1443"/>
      <c r="M10" s="1443"/>
      <c r="N10" s="1443"/>
      <c r="O10" s="1479"/>
      <c r="P10" s="1478"/>
      <c r="Q10" s="1443"/>
      <c r="R10" s="1443"/>
      <c r="S10" s="1443"/>
      <c r="T10" s="1479"/>
      <c r="U10" s="1478"/>
      <c r="V10" s="1443"/>
      <c r="W10" s="1443"/>
      <c r="X10" s="1443"/>
      <c r="Y10" s="1479"/>
      <c r="Z10" s="1478"/>
      <c r="AA10" s="1443"/>
      <c r="AB10" s="1479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490"/>
      <c r="B11" s="1491"/>
      <c r="C11" s="1492"/>
      <c r="D11" s="1494"/>
      <c r="E11" s="1494"/>
      <c r="F11" s="1495"/>
      <c r="G11" s="426" t="s">
        <v>14</v>
      </c>
      <c r="H11" s="303" t="s">
        <v>15</v>
      </c>
      <c r="I11" s="303" t="s">
        <v>16</v>
      </c>
      <c r="J11" s="427" t="s">
        <v>17</v>
      </c>
      <c r="K11" s="426" t="s">
        <v>14</v>
      </c>
      <c r="L11" s="303" t="s">
        <v>15</v>
      </c>
      <c r="M11" s="303" t="s">
        <v>16</v>
      </c>
      <c r="N11" s="303" t="s">
        <v>17</v>
      </c>
      <c r="O11" s="427" t="s">
        <v>18</v>
      </c>
      <c r="P11" s="426" t="s">
        <v>14</v>
      </c>
      <c r="Q11" s="303" t="s">
        <v>15</v>
      </c>
      <c r="R11" s="303" t="s">
        <v>19</v>
      </c>
      <c r="S11" s="303" t="s">
        <v>17</v>
      </c>
      <c r="T11" s="427" t="s">
        <v>18</v>
      </c>
      <c r="U11" s="426" t="s">
        <v>14</v>
      </c>
      <c r="V11" s="303" t="s">
        <v>15</v>
      </c>
      <c r="W11" s="303" t="s">
        <v>16</v>
      </c>
      <c r="X11" s="303" t="s">
        <v>17</v>
      </c>
      <c r="Y11" s="427" t="s">
        <v>18</v>
      </c>
      <c r="Z11" s="426" t="s">
        <v>14</v>
      </c>
      <c r="AA11" s="303" t="s">
        <v>20</v>
      </c>
      <c r="AB11" s="428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429" t="s">
        <v>22</v>
      </c>
      <c r="B12" s="430">
        <f t="shared" ref="B12:Y12" si="0">SUM(B13:B16)</f>
        <v>6</v>
      </c>
      <c r="C12" s="431">
        <f t="shared" si="0"/>
        <v>5</v>
      </c>
      <c r="D12" s="304">
        <f t="shared" si="0"/>
        <v>5</v>
      </c>
      <c r="E12" s="304">
        <f t="shared" si="0"/>
        <v>1430</v>
      </c>
      <c r="F12" s="432">
        <f t="shared" si="0"/>
        <v>1348</v>
      </c>
      <c r="G12" s="433">
        <f t="shared" si="0"/>
        <v>628</v>
      </c>
      <c r="H12" s="304">
        <f t="shared" si="0"/>
        <v>628</v>
      </c>
      <c r="I12" s="304">
        <f t="shared" si="0"/>
        <v>0</v>
      </c>
      <c r="J12" s="432">
        <f t="shared" si="0"/>
        <v>0</v>
      </c>
      <c r="K12" s="433">
        <f t="shared" si="0"/>
        <v>610.83000000000004</v>
      </c>
      <c r="L12" s="304">
        <f t="shared" si="0"/>
        <v>466.4</v>
      </c>
      <c r="M12" s="304">
        <f t="shared" si="0"/>
        <v>0</v>
      </c>
      <c r="N12" s="304">
        <f t="shared" si="0"/>
        <v>2.93</v>
      </c>
      <c r="O12" s="432">
        <f t="shared" si="0"/>
        <v>141.5</v>
      </c>
      <c r="P12" s="433">
        <f t="shared" si="0"/>
        <v>345.47</v>
      </c>
      <c r="Q12" s="304">
        <f t="shared" si="0"/>
        <v>116</v>
      </c>
      <c r="R12" s="304">
        <f t="shared" si="0"/>
        <v>173.77</v>
      </c>
      <c r="S12" s="304">
        <f t="shared" si="0"/>
        <v>16.13</v>
      </c>
      <c r="T12" s="432">
        <f t="shared" si="0"/>
        <v>39.57</v>
      </c>
      <c r="U12" s="433">
        <f t="shared" si="0"/>
        <v>195.73</v>
      </c>
      <c r="V12" s="304">
        <f t="shared" si="0"/>
        <v>120.14999999999999</v>
      </c>
      <c r="W12" s="304">
        <f t="shared" si="0"/>
        <v>32.28</v>
      </c>
      <c r="X12" s="304">
        <f t="shared" si="0"/>
        <v>0.8</v>
      </c>
      <c r="Y12" s="432">
        <f t="shared" si="0"/>
        <v>42.5</v>
      </c>
      <c r="Z12" s="433">
        <f>SUM(Z13:Z16)</f>
        <v>45.61</v>
      </c>
      <c r="AA12" s="304">
        <f>SUM(AA13:AA16)</f>
        <v>33.300000000000004</v>
      </c>
      <c r="AB12" s="434">
        <f>SUM(AB13:AB16)</f>
        <v>12.309999999999999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435" t="s">
        <v>23</v>
      </c>
      <c r="B13" s="214">
        <v>5</v>
      </c>
      <c r="C13" s="215">
        <v>4</v>
      </c>
      <c r="D13" s="215">
        <v>4</v>
      </c>
      <c r="E13" s="215">
        <v>710</v>
      </c>
      <c r="F13" s="215">
        <v>628</v>
      </c>
      <c r="G13" s="322">
        <f>SUM(H13:J13)</f>
        <v>628</v>
      </c>
      <c r="H13" s="216">
        <v>628</v>
      </c>
      <c r="I13" s="215">
        <v>0</v>
      </c>
      <c r="J13" s="215">
        <v>0</v>
      </c>
      <c r="K13" s="436">
        <f>SUM(L13:O13)</f>
        <v>521.38</v>
      </c>
      <c r="L13" s="216">
        <v>393.95</v>
      </c>
      <c r="M13" s="215">
        <v>0</v>
      </c>
      <c r="N13" s="437">
        <v>2.93</v>
      </c>
      <c r="O13" s="217">
        <v>124.5</v>
      </c>
      <c r="P13" s="436">
        <f>SUM(Q13:T13)</f>
        <v>201.54</v>
      </c>
      <c r="Q13" s="216">
        <v>5.07</v>
      </c>
      <c r="R13" s="215">
        <v>173.77</v>
      </c>
      <c r="S13" s="437">
        <v>16.13</v>
      </c>
      <c r="T13" s="217">
        <v>6.57</v>
      </c>
      <c r="U13" s="436">
        <f>SUM(V13:Y13)</f>
        <v>86.35</v>
      </c>
      <c r="V13" s="216">
        <v>29.27</v>
      </c>
      <c r="W13" s="215">
        <v>32.28</v>
      </c>
      <c r="X13" s="437">
        <v>0.8</v>
      </c>
      <c r="Y13" s="217">
        <v>24</v>
      </c>
      <c r="Z13" s="436">
        <f>SUM(AA13:AB13)</f>
        <v>41.21</v>
      </c>
      <c r="AA13" s="218">
        <v>32.1</v>
      </c>
      <c r="AB13" s="27">
        <v>9.11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23" t="s">
        <v>24</v>
      </c>
      <c r="B14" s="29">
        <v>1</v>
      </c>
      <c r="C14" s="30">
        <v>1</v>
      </c>
      <c r="D14" s="30">
        <v>1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438">
        <f>SUM(L14:O14)</f>
        <v>89.45</v>
      </c>
      <c r="L14" s="32">
        <v>72.45</v>
      </c>
      <c r="M14" s="30">
        <v>0</v>
      </c>
      <c r="N14" s="439">
        <v>0</v>
      </c>
      <c r="O14" s="440">
        <v>17</v>
      </c>
      <c r="P14" s="438">
        <f>SUM(Q14:T14)</f>
        <v>143.93</v>
      </c>
      <c r="Q14" s="32">
        <v>110.93</v>
      </c>
      <c r="R14" s="30">
        <v>0</v>
      </c>
      <c r="S14" s="439">
        <v>0</v>
      </c>
      <c r="T14" s="440">
        <v>33</v>
      </c>
      <c r="U14" s="438">
        <f>SUM(V14:Y14)</f>
        <v>109.38</v>
      </c>
      <c r="V14" s="32">
        <v>90.88</v>
      </c>
      <c r="W14" s="30">
        <v>0</v>
      </c>
      <c r="X14" s="439">
        <v>0</v>
      </c>
      <c r="Y14" s="440">
        <v>18.5</v>
      </c>
      <c r="Z14" s="438">
        <f>SUM(AA14:AB14)</f>
        <v>4.4000000000000004</v>
      </c>
      <c r="AA14" s="34">
        <v>1.2</v>
      </c>
      <c r="AB14" s="35">
        <v>3.2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438">
        <f>SUM(H15:J15)</f>
        <v>0</v>
      </c>
      <c r="H15" s="32"/>
      <c r="I15" s="30"/>
      <c r="J15" s="30"/>
      <c r="K15" s="438">
        <f>SUM(L15:O15)</f>
        <v>0</v>
      </c>
      <c r="L15" s="32"/>
      <c r="M15" s="30"/>
      <c r="N15" s="439"/>
      <c r="O15" s="440"/>
      <c r="P15" s="438">
        <f>SUM(Q15:T15)</f>
        <v>0</v>
      </c>
      <c r="Q15" s="32"/>
      <c r="R15" s="30"/>
      <c r="S15" s="439"/>
      <c r="T15" s="440"/>
      <c r="U15" s="438">
        <f>SUM(V15:Y15)</f>
        <v>0</v>
      </c>
      <c r="V15" s="32"/>
      <c r="W15" s="30"/>
      <c r="X15" s="439"/>
      <c r="Y15" s="440"/>
      <c r="Z15" s="438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441"/>
      <c r="C16" s="442"/>
      <c r="D16" s="38"/>
      <c r="E16" s="38"/>
      <c r="F16" s="39"/>
      <c r="G16" s="219">
        <f>SUM(H16:J16)</f>
        <v>0</v>
      </c>
      <c r="H16" s="443"/>
      <c r="I16" s="442"/>
      <c r="J16" s="442"/>
      <c r="K16" s="325">
        <f>SUM(L16:O16)</f>
        <v>0</v>
      </c>
      <c r="L16" s="443"/>
      <c r="M16" s="442"/>
      <c r="N16" s="444"/>
      <c r="O16" s="445"/>
      <c r="P16" s="325">
        <f>SUM(Q16:T16)</f>
        <v>0</v>
      </c>
      <c r="Q16" s="443"/>
      <c r="R16" s="442"/>
      <c r="S16" s="444"/>
      <c r="T16" s="445"/>
      <c r="U16" s="325">
        <f>SUM(V16:Y16)</f>
        <v>0</v>
      </c>
      <c r="V16" s="443"/>
      <c r="W16" s="442"/>
      <c r="X16" s="444"/>
      <c r="Y16" s="445"/>
      <c r="Z16" s="219">
        <f>SUM(AA16:AB16)</f>
        <v>0</v>
      </c>
      <c r="AA16" s="446"/>
      <c r="AB16" s="202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234"/>
      <c r="D17" s="234"/>
      <c r="E17" s="234"/>
      <c r="F17" s="234"/>
      <c r="G17" s="42"/>
      <c r="H17" s="447"/>
      <c r="I17" s="448"/>
      <c r="J17" s="46"/>
      <c r="K17" s="449"/>
      <c r="L17" s="449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235"/>
      <c r="I18" s="234"/>
      <c r="J18" s="234"/>
      <c r="K18" s="232"/>
      <c r="L18" s="23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450" t="s">
        <v>35</v>
      </c>
      <c r="B19" s="451">
        <f>SUM(C19:G19)</f>
        <v>8</v>
      </c>
      <c r="C19" s="452"/>
      <c r="D19" s="220"/>
      <c r="E19" s="220">
        <v>8</v>
      </c>
      <c r="F19" s="220"/>
      <c r="G19" s="453"/>
      <c r="H19" s="236"/>
      <c r="I19" s="234"/>
      <c r="J19" s="234"/>
      <c r="K19" s="232"/>
      <c r="L19" s="23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221" t="s">
        <v>36</v>
      </c>
      <c r="B20" s="454">
        <f>SUM(C20:G20)</f>
        <v>189</v>
      </c>
      <c r="C20" s="222"/>
      <c r="D20" s="455"/>
      <c r="E20" s="455">
        <v>189</v>
      </c>
      <c r="F20" s="455"/>
      <c r="G20" s="223"/>
      <c r="H20" s="236"/>
      <c r="I20" s="234"/>
      <c r="J20" s="234"/>
      <c r="K20" s="232"/>
      <c r="L20" s="23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221" t="s">
        <v>37</v>
      </c>
      <c r="B21" s="454">
        <f>SUM(C21:G21)</f>
        <v>189</v>
      </c>
      <c r="C21" s="222"/>
      <c r="D21" s="455"/>
      <c r="E21" s="455">
        <v>189</v>
      </c>
      <c r="F21" s="455"/>
      <c r="G21" s="223"/>
      <c r="H21" s="236"/>
      <c r="I21" s="234"/>
      <c r="J21" s="234"/>
      <c r="K21" s="232"/>
      <c r="L21" s="23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221" t="s">
        <v>38</v>
      </c>
      <c r="B22" s="454">
        <f>SUM(C22:G22)</f>
        <v>189</v>
      </c>
      <c r="C22" s="222"/>
      <c r="D22" s="455"/>
      <c r="E22" s="455">
        <v>189</v>
      </c>
      <c r="F22" s="455"/>
      <c r="G22" s="223"/>
      <c r="H22" s="236"/>
      <c r="I22" s="234"/>
      <c r="J22" s="456"/>
      <c r="K22" s="232"/>
      <c r="L22" s="23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189</v>
      </c>
      <c r="C23" s="224"/>
      <c r="D23" s="334"/>
      <c r="E23" s="334">
        <v>189</v>
      </c>
      <c r="F23" s="334"/>
      <c r="G23" s="335"/>
      <c r="H23" s="236"/>
      <c r="I23" s="234"/>
      <c r="J23" s="234"/>
      <c r="K23" s="232"/>
      <c r="L23" s="23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457" t="s">
        <v>40</v>
      </c>
      <c r="B24" s="458"/>
      <c r="C24" s="456"/>
      <c r="D24" s="458"/>
      <c r="E24" s="458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459"/>
      <c r="D25" s="459"/>
      <c r="E25" s="459"/>
      <c r="F25" s="459"/>
      <c r="G25" s="459"/>
      <c r="H25" s="459"/>
      <c r="I25" s="225"/>
      <c r="J25" s="225"/>
      <c r="K25" s="458"/>
      <c r="L25" s="458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486" t="s">
        <v>42</v>
      </c>
      <c r="E26" s="1487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474"/>
      <c r="C27" s="1485"/>
      <c r="D27" s="460" t="s">
        <v>44</v>
      </c>
      <c r="E27" s="461" t="s">
        <v>45</v>
      </c>
      <c r="F27" s="462" t="s">
        <v>46</v>
      </c>
      <c r="G27" s="460" t="s">
        <v>47</v>
      </c>
      <c r="H27" s="460" t="s">
        <v>48</v>
      </c>
      <c r="I27" s="460" t="s">
        <v>49</v>
      </c>
      <c r="J27" s="460" t="s">
        <v>50</v>
      </c>
      <c r="K27" s="460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480" t="s">
        <v>36</v>
      </c>
      <c r="B28" s="1481"/>
      <c r="C28" s="463">
        <f t="shared" ref="C28:C34" si="1">SUM(D28:E28)</f>
        <v>94</v>
      </c>
      <c r="D28" s="464">
        <v>2</v>
      </c>
      <c r="E28" s="465">
        <v>92</v>
      </c>
      <c r="F28" s="466">
        <v>5</v>
      </c>
      <c r="G28" s="467">
        <v>17</v>
      </c>
      <c r="H28" s="467">
        <v>19</v>
      </c>
      <c r="I28" s="467">
        <v>53</v>
      </c>
      <c r="J28" s="467">
        <v>0</v>
      </c>
      <c r="K28" s="467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482" t="s">
        <v>37</v>
      </c>
      <c r="B29" s="1483"/>
      <c r="C29" s="463">
        <f t="shared" si="1"/>
        <v>106</v>
      </c>
      <c r="D29" s="467">
        <v>2</v>
      </c>
      <c r="E29" s="465">
        <v>104</v>
      </c>
      <c r="F29" s="466">
        <v>7</v>
      </c>
      <c r="G29" s="467">
        <v>20</v>
      </c>
      <c r="H29" s="467">
        <v>24</v>
      </c>
      <c r="I29" s="467">
        <v>55</v>
      </c>
      <c r="J29" s="467">
        <v>0</v>
      </c>
      <c r="K29" s="467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482" t="s">
        <v>38</v>
      </c>
      <c r="B30" s="1483"/>
      <c r="C30" s="463">
        <f t="shared" si="1"/>
        <v>681</v>
      </c>
      <c r="D30" s="467">
        <v>4</v>
      </c>
      <c r="E30" s="465">
        <v>677</v>
      </c>
      <c r="F30" s="466">
        <v>57</v>
      </c>
      <c r="G30" s="467">
        <v>202</v>
      </c>
      <c r="H30" s="467">
        <v>276</v>
      </c>
      <c r="I30" s="467">
        <v>146</v>
      </c>
      <c r="J30" s="467">
        <v>0</v>
      </c>
      <c r="K30" s="467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81</v>
      </c>
      <c r="D31" s="75">
        <v>2</v>
      </c>
      <c r="E31" s="76">
        <v>79</v>
      </c>
      <c r="F31" s="77">
        <v>5</v>
      </c>
      <c r="G31" s="75">
        <v>13</v>
      </c>
      <c r="H31" s="75">
        <v>11</v>
      </c>
      <c r="I31" s="75">
        <v>52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463">
        <f t="shared" si="1"/>
        <v>5</v>
      </c>
      <c r="D32" s="467">
        <v>0</v>
      </c>
      <c r="E32" s="465">
        <v>5</v>
      </c>
      <c r="F32" s="466">
        <v>0</v>
      </c>
      <c r="G32" s="467">
        <v>2</v>
      </c>
      <c r="H32" s="467">
        <v>3</v>
      </c>
      <c r="I32" s="467">
        <v>0</v>
      </c>
      <c r="J32" s="467">
        <v>0</v>
      </c>
      <c r="K32" s="467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484"/>
      <c r="B33" s="316" t="s">
        <v>54</v>
      </c>
      <c r="C33" s="468">
        <f t="shared" si="1"/>
        <v>0</v>
      </c>
      <c r="D33" s="206">
        <v>0</v>
      </c>
      <c r="E33" s="207">
        <v>0</v>
      </c>
      <c r="F33" s="469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476" t="s">
        <v>55</v>
      </c>
      <c r="B34" s="1477"/>
      <c r="C34" s="468">
        <f t="shared" si="1"/>
        <v>2</v>
      </c>
      <c r="D34" s="206">
        <v>0</v>
      </c>
      <c r="E34" s="207">
        <v>2</v>
      </c>
      <c r="F34" s="469">
        <v>1</v>
      </c>
      <c r="G34" s="206">
        <v>0</v>
      </c>
      <c r="H34" s="206">
        <v>1</v>
      </c>
      <c r="I34" s="206">
        <v>0</v>
      </c>
      <c r="J34" s="206">
        <v>0</v>
      </c>
      <c r="K34" s="206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470" t="s">
        <v>56</v>
      </c>
      <c r="B35" s="201"/>
      <c r="C35" s="83"/>
      <c r="D35" s="471"/>
      <c r="E35" s="471"/>
      <c r="F35" s="471"/>
      <c r="G35" s="471"/>
      <c r="H35" s="471"/>
      <c r="I35" s="471"/>
      <c r="J35" s="471"/>
      <c r="K35" s="471"/>
      <c r="L35" s="471"/>
      <c r="M35" s="472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460" t="s">
        <v>57</v>
      </c>
      <c r="B36" s="460" t="s">
        <v>58</v>
      </c>
      <c r="C36" s="473"/>
      <c r="D36" s="201"/>
      <c r="E36" s="201"/>
      <c r="F36" s="201"/>
      <c r="G36" s="472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463" t="s">
        <v>59</v>
      </c>
      <c r="B37" s="467">
        <v>224</v>
      </c>
      <c r="C37" s="473"/>
      <c r="D37" s="201"/>
      <c r="E37" s="201"/>
      <c r="F37" s="201"/>
      <c r="G37" s="472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463" t="s">
        <v>60</v>
      </c>
      <c r="B38" s="467">
        <v>413</v>
      </c>
      <c r="C38" s="473"/>
      <c r="D38" s="201"/>
      <c r="E38" s="201"/>
      <c r="F38" s="201"/>
      <c r="G38" s="472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463" t="s">
        <v>61</v>
      </c>
      <c r="B39" s="467">
        <v>669</v>
      </c>
      <c r="C39" s="473"/>
      <c r="D39" s="201"/>
      <c r="E39" s="201"/>
      <c r="F39" s="201"/>
      <c r="G39" s="472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463" t="s">
        <v>62</v>
      </c>
      <c r="B40" s="467">
        <v>0</v>
      </c>
      <c r="C40" s="473"/>
      <c r="D40" s="201"/>
      <c r="E40" s="201"/>
      <c r="F40" s="201"/>
      <c r="G40" s="472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463" t="s">
        <v>63</v>
      </c>
      <c r="B41" s="467">
        <v>241</v>
      </c>
      <c r="C41" s="473"/>
      <c r="D41" s="201"/>
      <c r="E41" s="201"/>
      <c r="F41" s="201"/>
      <c r="G41" s="472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463" t="s">
        <v>64</v>
      </c>
      <c r="B42" s="467">
        <v>0</v>
      </c>
      <c r="C42" s="473"/>
      <c r="D42" s="201"/>
      <c r="E42" s="201"/>
      <c r="F42" s="201"/>
      <c r="G42" s="472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463" t="s">
        <v>65</v>
      </c>
      <c r="B43" s="467">
        <v>30</v>
      </c>
      <c r="C43" s="473"/>
      <c r="D43" s="201"/>
      <c r="E43" s="201"/>
      <c r="F43" s="201"/>
      <c r="G43" s="472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14</v>
      </c>
      <c r="C44" s="473"/>
      <c r="D44" s="201"/>
      <c r="E44" s="201"/>
      <c r="F44" s="201"/>
      <c r="G44" s="472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6</v>
      </c>
      <c r="C45" s="473"/>
      <c r="D45" s="201"/>
      <c r="E45" s="201"/>
      <c r="F45" s="201"/>
      <c r="G45" s="472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237" t="s">
        <v>68</v>
      </c>
      <c r="B46" s="46"/>
      <c r="D46" s="238"/>
      <c r="E46" s="238"/>
      <c r="F46" s="201"/>
      <c r="G46" s="201"/>
      <c r="H46" s="201"/>
      <c r="I46" s="201"/>
      <c r="J46" s="201"/>
      <c r="K46" s="201"/>
      <c r="L46" s="201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460" t="s">
        <v>28</v>
      </c>
      <c r="B47" s="460" t="s">
        <v>29</v>
      </c>
      <c r="C47" s="460" t="s">
        <v>69</v>
      </c>
      <c r="D47" s="460" t="s">
        <v>70</v>
      </c>
      <c r="E47" s="201"/>
      <c r="F47" s="201"/>
      <c r="G47" s="201"/>
      <c r="H47" s="201"/>
      <c r="I47" s="201"/>
      <c r="J47" s="201"/>
      <c r="K47" s="201"/>
      <c r="L47" s="201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341" t="s">
        <v>71</v>
      </c>
      <c r="B48" s="474">
        <f>SUM(C48:D48)</f>
        <v>744</v>
      </c>
      <c r="C48" s="475">
        <v>744</v>
      </c>
      <c r="D48" s="475">
        <v>0</v>
      </c>
      <c r="E48" s="201"/>
      <c r="F48" s="201"/>
      <c r="G48" s="201"/>
      <c r="H48" s="201"/>
      <c r="I48" s="201"/>
      <c r="J48" s="201"/>
      <c r="K48" s="201"/>
      <c r="L48" s="201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341" t="s">
        <v>72</v>
      </c>
      <c r="B49" s="474">
        <f>SUM(C49:D49)</f>
        <v>681</v>
      </c>
      <c r="C49" s="475">
        <v>681</v>
      </c>
      <c r="D49" s="475">
        <v>0</v>
      </c>
      <c r="E49" s="201"/>
      <c r="F49" s="201"/>
      <c r="G49" s="201"/>
      <c r="H49" s="201"/>
      <c r="I49" s="201"/>
      <c r="J49" s="201"/>
      <c r="K49" s="201"/>
      <c r="L49" s="201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63</v>
      </c>
      <c r="C50" s="92">
        <v>63</v>
      </c>
      <c r="D50" s="92">
        <v>0</v>
      </c>
      <c r="E50" s="201"/>
      <c r="F50" s="201"/>
      <c r="G50" s="201"/>
      <c r="H50" s="201"/>
      <c r="I50" s="201"/>
      <c r="J50" s="201"/>
      <c r="K50" s="201"/>
      <c r="L50" s="201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476" t="s">
        <v>74</v>
      </c>
      <c r="B51" s="93"/>
      <c r="C51" s="94"/>
      <c r="D51" s="94"/>
      <c r="E51" s="200"/>
      <c r="F51" s="200"/>
      <c r="G51" s="200"/>
      <c r="H51" s="200"/>
      <c r="I51" s="200"/>
      <c r="J51" s="201"/>
      <c r="K51" s="201"/>
      <c r="L51" s="201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477" t="s">
        <v>75</v>
      </c>
      <c r="B52" s="477" t="s">
        <v>29</v>
      </c>
      <c r="C52" s="478" t="s">
        <v>76</v>
      </c>
      <c r="D52" s="479" t="s">
        <v>77</v>
      </c>
      <c r="E52" s="200"/>
      <c r="F52" s="200"/>
      <c r="G52" s="200"/>
      <c r="H52" s="200"/>
      <c r="I52" s="201"/>
      <c r="J52" s="201"/>
      <c r="K52" s="201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480" t="s">
        <v>78</v>
      </c>
      <c r="B53" s="481">
        <f>SUM(C53:D53)</f>
        <v>0</v>
      </c>
      <c r="C53" s="482"/>
      <c r="D53" s="483"/>
      <c r="E53" s="200"/>
      <c r="F53" s="200"/>
      <c r="G53" s="200"/>
      <c r="H53" s="200"/>
      <c r="I53" s="201"/>
      <c r="J53" s="201"/>
      <c r="K53" s="201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484" t="s">
        <v>79</v>
      </c>
      <c r="B54" s="485">
        <f t="shared" ref="B54:B55" si="5">SUM(C54:D54)</f>
        <v>0</v>
      </c>
      <c r="C54" s="486"/>
      <c r="D54" s="487"/>
      <c r="E54" s="200"/>
      <c r="F54" s="200"/>
      <c r="G54" s="200"/>
      <c r="H54" s="200"/>
      <c r="I54" s="201"/>
      <c r="J54" s="201"/>
      <c r="K54" s="201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03" t="s">
        <v>80</v>
      </c>
      <c r="B55" s="104">
        <f t="shared" si="5"/>
        <v>4</v>
      </c>
      <c r="C55" s="488"/>
      <c r="D55" s="489">
        <v>4</v>
      </c>
      <c r="E55" s="490"/>
      <c r="F55" s="490"/>
      <c r="G55" s="490"/>
      <c r="H55" s="490"/>
      <c r="I55" s="491"/>
      <c r="J55" s="491"/>
      <c r="K55" s="49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476" t="s">
        <v>81</v>
      </c>
      <c r="B56" s="107"/>
      <c r="C56" s="107"/>
      <c r="D56" s="107"/>
      <c r="E56" s="107"/>
      <c r="F56" s="490"/>
      <c r="G56" s="490"/>
      <c r="H56" s="490"/>
      <c r="I56" s="490"/>
      <c r="J56" s="491"/>
      <c r="K56" s="491"/>
      <c r="L56" s="49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492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490"/>
      <c r="G57" s="490"/>
      <c r="H57" s="490"/>
      <c r="I57" s="490"/>
      <c r="J57" s="491"/>
      <c r="K57" s="491"/>
      <c r="L57" s="49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493" t="s">
        <v>87</v>
      </c>
      <c r="B58" s="494"/>
      <c r="C58" s="482"/>
      <c r="D58" s="495"/>
      <c r="E58" s="496"/>
      <c r="F58" s="200"/>
      <c r="G58" s="200"/>
      <c r="H58" s="200"/>
      <c r="I58" s="200"/>
      <c r="J58" s="491"/>
      <c r="K58" s="491"/>
      <c r="L58" s="491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497" t="s">
        <v>88</v>
      </c>
      <c r="B59" s="498"/>
      <c r="C59" s="486"/>
      <c r="D59" s="499"/>
      <c r="E59" s="500"/>
      <c r="F59" s="200"/>
      <c r="G59" s="200"/>
      <c r="H59" s="200"/>
      <c r="I59" s="200"/>
      <c r="J59" s="491"/>
      <c r="K59" s="491"/>
      <c r="L59" s="491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497" t="s">
        <v>89</v>
      </c>
      <c r="B60" s="498"/>
      <c r="C60" s="228"/>
      <c r="D60" s="230"/>
      <c r="E60" s="500"/>
      <c r="F60" s="231"/>
      <c r="G60" s="231"/>
      <c r="H60" s="231"/>
      <c r="I60" s="231"/>
      <c r="J60" s="232"/>
      <c r="K60" s="232"/>
      <c r="L60" s="23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501" t="s">
        <v>90</v>
      </c>
      <c r="B61" s="284"/>
      <c r="C61" s="502"/>
      <c r="D61" s="285"/>
      <c r="E61" s="286"/>
      <c r="F61" s="301"/>
      <c r="G61" s="301"/>
      <c r="H61" s="301"/>
      <c r="I61" s="301"/>
      <c r="J61" s="302"/>
      <c r="K61" s="302"/>
      <c r="L61" s="302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503" t="s">
        <v>91</v>
      </c>
      <c r="B62" s="284"/>
      <c r="C62" s="502"/>
      <c r="D62" s="285"/>
      <c r="E62" s="286"/>
      <c r="F62" s="301"/>
      <c r="G62" s="301"/>
      <c r="H62" s="301"/>
      <c r="I62" s="301"/>
      <c r="J62" s="302"/>
      <c r="K62" s="302"/>
      <c r="L62" s="302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251" t="s">
        <v>92</v>
      </c>
      <c r="B63" s="123"/>
      <c r="C63" s="252"/>
      <c r="D63" s="504">
        <v>4</v>
      </c>
      <c r="E63" s="125"/>
      <c r="F63" s="231"/>
      <c r="G63" s="231"/>
      <c r="H63" s="231"/>
      <c r="I63" s="231"/>
      <c r="J63" s="232"/>
      <c r="K63" s="232"/>
      <c r="L63" s="232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505" t="s">
        <v>29</v>
      </c>
      <c r="B64" s="233">
        <f>SUM(B58:B63)</f>
        <v>0</v>
      </c>
      <c r="C64" s="233">
        <f>SUM(C58:C63)</f>
        <v>0</v>
      </c>
      <c r="D64" s="369">
        <f>SUM(D58:D63)</f>
        <v>4</v>
      </c>
      <c r="E64" s="506">
        <f>SUM(E58:E63)</f>
        <v>0</v>
      </c>
      <c r="F64" s="507"/>
      <c r="G64" s="231"/>
      <c r="H64" s="231"/>
      <c r="I64" s="231"/>
      <c r="J64" s="232"/>
      <c r="K64" s="232"/>
      <c r="L64" s="232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470" t="s">
        <v>93</v>
      </c>
      <c r="B65" s="1428"/>
      <c r="C65" s="1428"/>
      <c r="D65" s="1428"/>
      <c r="E65" s="1471"/>
      <c r="F65" s="459"/>
      <c r="G65" s="459"/>
      <c r="H65" s="459"/>
      <c r="I65" s="459"/>
      <c r="J65" s="458"/>
      <c r="K65" s="232"/>
      <c r="L65" s="232"/>
    </row>
    <row r="66" spans="1:92" ht="31.5" customHeight="1" x14ac:dyDescent="0.2">
      <c r="A66" s="508" t="s">
        <v>94</v>
      </c>
      <c r="B66" s="508" t="s">
        <v>95</v>
      </c>
      <c r="C66" s="508" t="s">
        <v>29</v>
      </c>
      <c r="D66" s="509" t="s">
        <v>96</v>
      </c>
      <c r="E66" s="510" t="s">
        <v>97</v>
      </c>
      <c r="F66" s="511" t="s">
        <v>98</v>
      </c>
      <c r="G66" s="511" t="s">
        <v>99</v>
      </c>
      <c r="H66" s="511" t="s">
        <v>100</v>
      </c>
      <c r="I66" s="512" t="s">
        <v>101</v>
      </c>
      <c r="J66" s="513"/>
      <c r="K66" s="514"/>
      <c r="L66" s="515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472" t="s">
        <v>102</v>
      </c>
      <c r="B67" s="1473"/>
      <c r="C67" s="516">
        <f>SUM(D67:I67)</f>
        <v>156</v>
      </c>
      <c r="D67" s="517">
        <v>28</v>
      </c>
      <c r="E67" s="518">
        <v>17</v>
      </c>
      <c r="F67" s="518">
        <v>25</v>
      </c>
      <c r="G67" s="518">
        <v>23</v>
      </c>
      <c r="H67" s="518">
        <v>26</v>
      </c>
      <c r="I67" s="519">
        <v>37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520" t="s">
        <v>104</v>
      </c>
      <c r="C68" s="521">
        <f>SUM(D68:I68)</f>
        <v>25</v>
      </c>
      <c r="D68" s="522">
        <v>9</v>
      </c>
      <c r="E68" s="523">
        <v>6</v>
      </c>
      <c r="F68" s="523">
        <v>10</v>
      </c>
      <c r="G68" s="523"/>
      <c r="H68" s="523"/>
      <c r="I68" s="524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426"/>
      <c r="B69" s="144" t="s">
        <v>105</v>
      </c>
      <c r="C69" s="145">
        <f>SUM(D69:I69)</f>
        <v>27</v>
      </c>
      <c r="D69" s="146">
        <v>12</v>
      </c>
      <c r="E69" s="147">
        <v>6</v>
      </c>
      <c r="F69" s="147">
        <v>9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520" t="s">
        <v>104</v>
      </c>
      <c r="C70" s="521">
        <f>SUM(D70:I70)</f>
        <v>92</v>
      </c>
      <c r="D70" s="525">
        <v>35</v>
      </c>
      <c r="E70" s="526">
        <v>29</v>
      </c>
      <c r="F70" s="526">
        <v>28</v>
      </c>
      <c r="G70" s="526"/>
      <c r="H70" s="526"/>
      <c r="I70" s="527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426"/>
      <c r="B71" s="204" t="s">
        <v>105</v>
      </c>
      <c r="C71" s="150">
        <f>SUM(D71:I71)</f>
        <v>106</v>
      </c>
      <c r="D71" s="242">
        <v>36</v>
      </c>
      <c r="E71" s="528">
        <v>44</v>
      </c>
      <c r="F71" s="528">
        <v>26</v>
      </c>
      <c r="G71" s="528"/>
      <c r="H71" s="528"/>
      <c r="I71" s="151"/>
      <c r="J71" s="71" t="str">
        <f>CA71&amp;CB71&amp;CC71&amp;CD71&amp;CE71&amp;CF71</f>
        <v/>
      </c>
      <c r="K71" s="458"/>
      <c r="L71" s="458"/>
      <c r="M71" s="458"/>
      <c r="N71" s="458"/>
      <c r="O71" s="458"/>
      <c r="P71" s="458"/>
      <c r="Q71" s="458"/>
      <c r="R71" s="458"/>
      <c r="S71" s="458"/>
      <c r="T71" s="458"/>
      <c r="U71" s="458"/>
      <c r="V71" s="458"/>
      <c r="W71" s="458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529" t="s">
        <v>107</v>
      </c>
      <c r="B72" s="471"/>
      <c r="C72" s="471"/>
      <c r="D72" s="232"/>
      <c r="E72" s="232"/>
      <c r="F72" s="232"/>
      <c r="G72" s="232"/>
      <c r="H72" s="530"/>
      <c r="I72" s="530"/>
      <c r="J72" s="458"/>
      <c r="K72" s="232"/>
      <c r="L72" s="232"/>
      <c r="M72" s="531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466" t="s">
        <v>111</v>
      </c>
      <c r="G73" s="1467"/>
      <c r="H73" s="1467"/>
      <c r="I73" s="1468"/>
      <c r="J73" s="456"/>
      <c r="K73" s="232"/>
      <c r="L73" s="232"/>
      <c r="M73" s="531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474"/>
      <c r="D74" s="1475"/>
      <c r="E74" s="1474"/>
      <c r="F74" s="1466" t="s">
        <v>112</v>
      </c>
      <c r="G74" s="1468"/>
      <c r="H74" s="1466" t="s">
        <v>113</v>
      </c>
      <c r="I74" s="1468"/>
      <c r="J74" s="532"/>
      <c r="K74" s="232"/>
      <c r="L74" s="232"/>
      <c r="M74" s="531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474"/>
      <c r="B75" s="533" t="s">
        <v>44</v>
      </c>
      <c r="C75" s="393" t="s">
        <v>45</v>
      </c>
      <c r="D75" s="533" t="s">
        <v>44</v>
      </c>
      <c r="E75" s="534" t="s">
        <v>45</v>
      </c>
      <c r="F75" s="533" t="s">
        <v>44</v>
      </c>
      <c r="G75" s="393" t="s">
        <v>45</v>
      </c>
      <c r="H75" s="533" t="s">
        <v>44</v>
      </c>
      <c r="I75" s="534" t="s">
        <v>45</v>
      </c>
      <c r="J75" s="532"/>
      <c r="K75" s="232"/>
      <c r="L75" s="232"/>
      <c r="M75" s="531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535" t="s">
        <v>114</v>
      </c>
      <c r="B76" s="395"/>
      <c r="C76" s="524">
        <v>351</v>
      </c>
      <c r="D76" s="395">
        <v>41</v>
      </c>
      <c r="E76" s="524">
        <v>124</v>
      </c>
      <c r="F76" s="397">
        <v>41</v>
      </c>
      <c r="G76" s="536">
        <v>132</v>
      </c>
      <c r="H76" s="397"/>
      <c r="I76" s="536">
        <v>8</v>
      </c>
      <c r="J76" s="71" t="str">
        <f>CA76</f>
        <v/>
      </c>
      <c r="K76" s="232"/>
      <c r="L76" s="232"/>
      <c r="M76" s="531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232"/>
      <c r="L77" s="232"/>
      <c r="M77" s="531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5</v>
      </c>
      <c r="D78" s="162">
        <v>1</v>
      </c>
      <c r="E78" s="163">
        <v>5</v>
      </c>
      <c r="F78" s="164">
        <v>1</v>
      </c>
      <c r="G78" s="165">
        <v>6</v>
      </c>
      <c r="H78" s="164"/>
      <c r="I78" s="165">
        <v>1</v>
      </c>
      <c r="J78" s="71" t="str">
        <f t="shared" si="7"/>
        <v/>
      </c>
      <c r="K78" s="232"/>
      <c r="L78" s="232"/>
      <c r="M78" s="531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67</v>
      </c>
      <c r="D79" s="162"/>
      <c r="E79" s="163">
        <v>8</v>
      </c>
      <c r="F79" s="164"/>
      <c r="G79" s="165">
        <v>8</v>
      </c>
      <c r="H79" s="164"/>
      <c r="I79" s="165"/>
      <c r="J79" s="71" t="str">
        <f t="shared" si="7"/>
        <v/>
      </c>
      <c r="K79" s="232"/>
      <c r="L79" s="232"/>
      <c r="M79" s="531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4</v>
      </c>
      <c r="C80" s="163">
        <v>244</v>
      </c>
      <c r="D80" s="162">
        <v>9</v>
      </c>
      <c r="E80" s="163">
        <v>59</v>
      </c>
      <c r="F80" s="164">
        <v>9</v>
      </c>
      <c r="G80" s="165">
        <v>62</v>
      </c>
      <c r="H80" s="164"/>
      <c r="I80" s="165">
        <v>3</v>
      </c>
      <c r="J80" s="71" t="str">
        <f t="shared" si="7"/>
        <v/>
      </c>
      <c r="K80" s="232"/>
      <c r="L80" s="232"/>
      <c r="M80" s="531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232"/>
      <c r="L81" s="232"/>
      <c r="M81" s="531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/>
      <c r="D82" s="162">
        <v>10</v>
      </c>
      <c r="E82" s="163">
        <v>16</v>
      </c>
      <c r="F82" s="164">
        <v>10</v>
      </c>
      <c r="G82" s="165">
        <v>17</v>
      </c>
      <c r="H82" s="164"/>
      <c r="I82" s="165">
        <v>1</v>
      </c>
      <c r="J82" s="71" t="str">
        <f t="shared" si="7"/>
        <v/>
      </c>
      <c r="K82" s="232"/>
      <c r="L82" s="232"/>
      <c r="M82" s="531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48</v>
      </c>
      <c r="F83" s="164"/>
      <c r="G83" s="165">
        <v>49</v>
      </c>
      <c r="H83" s="164"/>
      <c r="I83" s="165">
        <v>1</v>
      </c>
      <c r="J83" s="71" t="str">
        <f t="shared" si="7"/>
        <v/>
      </c>
      <c r="K83" s="232"/>
      <c r="L83" s="232"/>
      <c r="M83" s="531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8</v>
      </c>
      <c r="D84" s="162"/>
      <c r="E84" s="163">
        <v>57</v>
      </c>
      <c r="F84" s="164"/>
      <c r="G84" s="165">
        <v>57</v>
      </c>
      <c r="H84" s="164"/>
      <c r="I84" s="165"/>
      <c r="J84" s="71" t="str">
        <f t="shared" si="7"/>
        <v/>
      </c>
      <c r="K84" s="232"/>
      <c r="L84" s="232"/>
      <c r="M84" s="531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15</v>
      </c>
      <c r="D85" s="162"/>
      <c r="E85" s="163">
        <v>49</v>
      </c>
      <c r="F85" s="164"/>
      <c r="G85" s="165">
        <v>50</v>
      </c>
      <c r="H85" s="164"/>
      <c r="I85" s="165">
        <v>1</v>
      </c>
      <c r="J85" s="71" t="str">
        <f t="shared" si="7"/>
        <v/>
      </c>
      <c r="K85" s="232"/>
      <c r="L85" s="232"/>
      <c r="M85" s="531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36</v>
      </c>
      <c r="D86" s="162"/>
      <c r="E86" s="163">
        <v>38</v>
      </c>
      <c r="F86" s="164"/>
      <c r="G86" s="165">
        <v>44</v>
      </c>
      <c r="H86" s="164"/>
      <c r="I86" s="165">
        <v>6</v>
      </c>
      <c r="J86" s="71" t="str">
        <f t="shared" si="7"/>
        <v/>
      </c>
      <c r="K86" s="232"/>
      <c r="L86" s="232"/>
      <c r="M86" s="456"/>
      <c r="N86" s="232"/>
      <c r="O86" s="232"/>
      <c r="P86" s="531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243"/>
      <c r="I87" s="166"/>
      <c r="J87" s="71" t="str">
        <f t="shared" si="7"/>
        <v/>
      </c>
      <c r="K87" s="232"/>
      <c r="L87" s="232"/>
      <c r="M87" s="456"/>
      <c r="N87" s="232"/>
      <c r="O87" s="232"/>
      <c r="P87" s="531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537" t="s">
        <v>29</v>
      </c>
      <c r="B88" s="538">
        <f t="shared" ref="B88:I88" si="10">SUM(B76:B87)</f>
        <v>4</v>
      </c>
      <c r="C88" s="539">
        <f t="shared" si="10"/>
        <v>726</v>
      </c>
      <c r="D88" s="538">
        <f t="shared" si="10"/>
        <v>61</v>
      </c>
      <c r="E88" s="539">
        <f t="shared" si="10"/>
        <v>404</v>
      </c>
      <c r="F88" s="540">
        <f t="shared" si="10"/>
        <v>61</v>
      </c>
      <c r="G88" s="541">
        <f t="shared" si="10"/>
        <v>425</v>
      </c>
      <c r="H88" s="540">
        <f t="shared" si="10"/>
        <v>0</v>
      </c>
      <c r="I88" s="541">
        <f t="shared" si="10"/>
        <v>21</v>
      </c>
      <c r="J88" s="232"/>
      <c r="K88" s="232"/>
      <c r="L88" s="232"/>
      <c r="M88" s="531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542"/>
      <c r="I89" s="542"/>
      <c r="J89" s="456"/>
      <c r="K89" s="232"/>
      <c r="L89" s="232"/>
      <c r="M89" s="531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466" t="s">
        <v>128</v>
      </c>
      <c r="C90" s="1467"/>
      <c r="D90" s="1467"/>
      <c r="E90" s="1467"/>
      <c r="F90" s="1467"/>
      <c r="G90" s="1468"/>
      <c r="H90" s="458"/>
      <c r="I90" s="456"/>
      <c r="J90" s="232"/>
      <c r="K90" s="232"/>
      <c r="L90" s="531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426"/>
      <c r="B91" s="543" t="s">
        <v>129</v>
      </c>
      <c r="C91" s="533" t="s">
        <v>44</v>
      </c>
      <c r="D91" s="544" t="s">
        <v>45</v>
      </c>
      <c r="E91" s="545" t="s">
        <v>15</v>
      </c>
      <c r="F91" s="546" t="s">
        <v>16</v>
      </c>
      <c r="G91" s="546" t="s">
        <v>17</v>
      </c>
      <c r="H91" s="458"/>
      <c r="I91" s="458"/>
      <c r="J91" s="456"/>
      <c r="K91" s="232"/>
      <c r="L91" s="232"/>
      <c r="M91" s="531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535" t="s">
        <v>130</v>
      </c>
      <c r="B92" s="451">
        <f t="shared" ref="B92:B98" si="11">SUM(C92+D92)</f>
        <v>17</v>
      </c>
      <c r="C92" s="397"/>
      <c r="D92" s="547">
        <v>17</v>
      </c>
      <c r="E92" s="548">
        <v>16</v>
      </c>
      <c r="F92" s="549">
        <v>1</v>
      </c>
      <c r="G92" s="549"/>
      <c r="H92" s="71" t="str">
        <f>CA92</f>
        <v/>
      </c>
      <c r="I92" s="458"/>
      <c r="J92" s="456"/>
      <c r="K92" s="232"/>
      <c r="L92" s="232"/>
      <c r="M92" s="531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550" t="s">
        <v>131</v>
      </c>
      <c r="B93" s="551">
        <f t="shared" si="11"/>
        <v>1</v>
      </c>
      <c r="C93" s="164"/>
      <c r="D93" s="552">
        <v>1</v>
      </c>
      <c r="E93" s="553">
        <v>1</v>
      </c>
      <c r="F93" s="223"/>
      <c r="G93" s="223"/>
      <c r="H93" s="71" t="str">
        <f t="shared" ref="H93:H99" si="13">CA93</f>
        <v/>
      </c>
      <c r="I93" s="458"/>
      <c r="J93" s="456"/>
      <c r="K93" s="232"/>
      <c r="L93" s="232"/>
      <c r="M93" s="531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551">
        <f t="shared" si="11"/>
        <v>2</v>
      </c>
      <c r="C94" s="164"/>
      <c r="D94" s="552">
        <v>2</v>
      </c>
      <c r="E94" s="553">
        <v>2</v>
      </c>
      <c r="F94" s="223"/>
      <c r="G94" s="223"/>
      <c r="H94" s="71" t="str">
        <f t="shared" si="13"/>
        <v/>
      </c>
      <c r="I94" s="458"/>
      <c r="J94" s="456"/>
      <c r="K94" s="232"/>
      <c r="L94" s="232"/>
      <c r="M94" s="531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551">
        <f t="shared" si="11"/>
        <v>1</v>
      </c>
      <c r="C95" s="164"/>
      <c r="D95" s="552">
        <v>1</v>
      </c>
      <c r="E95" s="553">
        <v>1</v>
      </c>
      <c r="F95" s="223"/>
      <c r="G95" s="223"/>
      <c r="H95" s="71" t="str">
        <f t="shared" si="13"/>
        <v/>
      </c>
      <c r="I95" s="458"/>
      <c r="J95" s="456"/>
      <c r="K95" s="232"/>
      <c r="L95" s="232"/>
      <c r="M95" s="531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551">
        <f t="shared" si="11"/>
        <v>0</v>
      </c>
      <c r="C96" s="164"/>
      <c r="D96" s="552"/>
      <c r="E96" s="553"/>
      <c r="F96" s="223"/>
      <c r="G96" s="223"/>
      <c r="H96" s="71" t="str">
        <f t="shared" si="13"/>
        <v/>
      </c>
      <c r="I96" s="515"/>
      <c r="J96" s="554"/>
      <c r="K96" s="514"/>
      <c r="L96" s="514"/>
      <c r="M96" s="555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550" t="s">
        <v>135</v>
      </c>
      <c r="B97" s="551">
        <f t="shared" si="11"/>
        <v>0</v>
      </c>
      <c r="C97" s="164"/>
      <c r="D97" s="552"/>
      <c r="E97" s="553"/>
      <c r="F97" s="223"/>
      <c r="G97" s="223"/>
      <c r="H97" s="71" t="str">
        <f t="shared" si="13"/>
        <v/>
      </c>
      <c r="I97" s="515"/>
      <c r="J97" s="554"/>
      <c r="K97" s="514"/>
      <c r="L97" s="514"/>
      <c r="M97" s="555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79" t="s">
        <v>136</v>
      </c>
      <c r="B98" s="180">
        <f t="shared" si="11"/>
        <v>0</v>
      </c>
      <c r="C98" s="164"/>
      <c r="D98" s="552"/>
      <c r="E98" s="553"/>
      <c r="F98" s="556"/>
      <c r="G98" s="556"/>
      <c r="H98" s="71" t="str">
        <f t="shared" si="13"/>
        <v/>
      </c>
      <c r="I98" s="515"/>
      <c r="J98" s="554"/>
      <c r="K98" s="514"/>
      <c r="L98" s="514"/>
      <c r="M98" s="555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557">
        <f t="shared" ref="B99:G99" si="15">SUM(B92:B98)</f>
        <v>21</v>
      </c>
      <c r="C99" s="540">
        <f t="shared" si="15"/>
        <v>0</v>
      </c>
      <c r="D99" s="558">
        <f t="shared" si="15"/>
        <v>21</v>
      </c>
      <c r="E99" s="559">
        <f t="shared" si="15"/>
        <v>20</v>
      </c>
      <c r="F99" s="560">
        <f t="shared" si="15"/>
        <v>1</v>
      </c>
      <c r="G99" s="560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53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12260.66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E94B8C29-CECC-4347-9A0B-67618B585AB4}">
      <formula1>0</formula1>
      <formula2>1E+27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2" ht="16.35000000000000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",[3]NOMBRE!B6," - ","( ",[3]NOMBRE!C6,[3]NOMBRE!D6," )")</f>
        <v>MES: FEBRERO - ( 02 )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",[3]NOMBRE!B7)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10" t="s">
        <v>3</v>
      </c>
      <c r="B9" s="1511" t="s">
        <v>4</v>
      </c>
      <c r="C9" s="1512" t="s">
        <v>5</v>
      </c>
      <c r="D9" s="1493" t="s">
        <v>6</v>
      </c>
      <c r="E9" s="1493" t="s">
        <v>7</v>
      </c>
      <c r="F9" s="1513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10"/>
      <c r="B10" s="1511"/>
      <c r="C10" s="1512"/>
      <c r="D10" s="1463"/>
      <c r="E10" s="1463"/>
      <c r="F10" s="1513"/>
      <c r="G10" s="1503"/>
      <c r="H10" s="1443"/>
      <c r="I10" s="1443"/>
      <c r="J10" s="1504"/>
      <c r="K10" s="1503"/>
      <c r="L10" s="1443"/>
      <c r="M10" s="1443"/>
      <c r="N10" s="1443"/>
      <c r="O10" s="1504"/>
      <c r="P10" s="1503"/>
      <c r="Q10" s="1443"/>
      <c r="R10" s="1443"/>
      <c r="S10" s="1443"/>
      <c r="T10" s="1504"/>
      <c r="U10" s="1503"/>
      <c r="V10" s="1443"/>
      <c r="W10" s="1443"/>
      <c r="X10" s="1443"/>
      <c r="Y10" s="1504"/>
      <c r="Z10" s="1503"/>
      <c r="AA10" s="1443"/>
      <c r="AB10" s="1504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10"/>
      <c r="B11" s="1511"/>
      <c r="C11" s="1512"/>
      <c r="D11" s="1494"/>
      <c r="E11" s="1494"/>
      <c r="F11" s="1513"/>
      <c r="G11" s="561" t="s">
        <v>14</v>
      </c>
      <c r="H11" s="562" t="s">
        <v>15</v>
      </c>
      <c r="I11" s="562" t="s">
        <v>16</v>
      </c>
      <c r="J11" s="563" t="s">
        <v>17</v>
      </c>
      <c r="K11" s="561" t="s">
        <v>14</v>
      </c>
      <c r="L11" s="562" t="s">
        <v>15</v>
      </c>
      <c r="M11" s="562" t="s">
        <v>16</v>
      </c>
      <c r="N11" s="562" t="s">
        <v>17</v>
      </c>
      <c r="O11" s="563" t="s">
        <v>18</v>
      </c>
      <c r="P11" s="561" t="s">
        <v>14</v>
      </c>
      <c r="Q11" s="562" t="s">
        <v>15</v>
      </c>
      <c r="R11" s="562" t="s">
        <v>19</v>
      </c>
      <c r="S11" s="562" t="s">
        <v>17</v>
      </c>
      <c r="T11" s="563" t="s">
        <v>18</v>
      </c>
      <c r="U11" s="561" t="s">
        <v>14</v>
      </c>
      <c r="V11" s="562" t="s">
        <v>15</v>
      </c>
      <c r="W11" s="562" t="s">
        <v>16</v>
      </c>
      <c r="X11" s="562" t="s">
        <v>17</v>
      </c>
      <c r="Y11" s="563" t="s">
        <v>18</v>
      </c>
      <c r="Z11" s="561" t="s">
        <v>14</v>
      </c>
      <c r="AA11" s="562" t="s">
        <v>20</v>
      </c>
      <c r="AB11" s="564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565" t="s">
        <v>22</v>
      </c>
      <c r="B12" s="566">
        <f t="shared" ref="B12:Y12" si="0">SUM(B13:B16)</f>
        <v>6</v>
      </c>
      <c r="C12" s="567">
        <f t="shared" si="0"/>
        <v>6</v>
      </c>
      <c r="D12" s="568">
        <f t="shared" si="0"/>
        <v>5</v>
      </c>
      <c r="E12" s="568">
        <f t="shared" si="0"/>
        <v>1374</v>
      </c>
      <c r="F12" s="569">
        <f t="shared" si="0"/>
        <v>1170</v>
      </c>
      <c r="G12" s="570">
        <f t="shared" si="0"/>
        <v>450</v>
      </c>
      <c r="H12" s="568">
        <f t="shared" si="0"/>
        <v>450</v>
      </c>
      <c r="I12" s="568">
        <f t="shared" si="0"/>
        <v>0</v>
      </c>
      <c r="J12" s="569">
        <f t="shared" si="0"/>
        <v>0</v>
      </c>
      <c r="K12" s="570">
        <f t="shared" si="0"/>
        <v>476.16999999999996</v>
      </c>
      <c r="L12" s="568">
        <f t="shared" si="0"/>
        <v>362.35</v>
      </c>
      <c r="M12" s="568">
        <f t="shared" si="0"/>
        <v>0</v>
      </c>
      <c r="N12" s="568">
        <f t="shared" si="0"/>
        <v>2.3199999999999998</v>
      </c>
      <c r="O12" s="569">
        <f t="shared" si="0"/>
        <v>111.5</v>
      </c>
      <c r="P12" s="570">
        <f t="shared" si="0"/>
        <v>334.3</v>
      </c>
      <c r="Q12" s="568">
        <f t="shared" si="0"/>
        <v>148.95000000000002</v>
      </c>
      <c r="R12" s="568">
        <f t="shared" si="0"/>
        <v>121.07</v>
      </c>
      <c r="S12" s="568">
        <f t="shared" si="0"/>
        <v>4.7300000000000004</v>
      </c>
      <c r="T12" s="569">
        <f t="shared" si="0"/>
        <v>59.55</v>
      </c>
      <c r="U12" s="570">
        <f t="shared" si="0"/>
        <v>155.69999999999999</v>
      </c>
      <c r="V12" s="568">
        <f t="shared" si="0"/>
        <v>113.53</v>
      </c>
      <c r="W12" s="568">
        <f t="shared" si="0"/>
        <v>9.17</v>
      </c>
      <c r="X12" s="568">
        <f t="shared" si="0"/>
        <v>0</v>
      </c>
      <c r="Y12" s="569">
        <f t="shared" si="0"/>
        <v>33</v>
      </c>
      <c r="Z12" s="570">
        <f>SUM(Z13:Z16)</f>
        <v>72.2</v>
      </c>
      <c r="AA12" s="568">
        <f>SUM(AA13:AA16)</f>
        <v>46.599999999999994</v>
      </c>
      <c r="AB12" s="571">
        <f>SUM(AB13:AB16)</f>
        <v>25.6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572" t="s">
        <v>23</v>
      </c>
      <c r="B13" s="573">
        <v>4</v>
      </c>
      <c r="C13" s="574">
        <v>4</v>
      </c>
      <c r="D13" s="574">
        <v>3</v>
      </c>
      <c r="E13" s="574">
        <v>654</v>
      </c>
      <c r="F13" s="574">
        <v>450</v>
      </c>
      <c r="G13" s="575">
        <f>SUM(H13:J13)</f>
        <v>450</v>
      </c>
      <c r="H13" s="576">
        <v>450</v>
      </c>
      <c r="I13" s="574">
        <v>0</v>
      </c>
      <c r="J13" s="574">
        <v>0</v>
      </c>
      <c r="K13" s="577">
        <f>SUM(L13:O13)</f>
        <v>389.45</v>
      </c>
      <c r="L13" s="576">
        <v>287.13</v>
      </c>
      <c r="M13" s="574">
        <v>0</v>
      </c>
      <c r="N13" s="300">
        <v>2.3199999999999998</v>
      </c>
      <c r="O13" s="578">
        <v>100</v>
      </c>
      <c r="P13" s="577">
        <f>SUM(Q13:T13)</f>
        <v>165.9</v>
      </c>
      <c r="Q13" s="576">
        <v>12.55</v>
      </c>
      <c r="R13" s="574">
        <v>121.07</v>
      </c>
      <c r="S13" s="300">
        <v>4.7300000000000004</v>
      </c>
      <c r="T13" s="578">
        <v>27.55</v>
      </c>
      <c r="U13" s="577">
        <f>SUM(V13:Y13)</f>
        <v>27.85</v>
      </c>
      <c r="V13" s="576">
        <v>6.68</v>
      </c>
      <c r="W13" s="574">
        <v>9.17</v>
      </c>
      <c r="X13" s="300">
        <v>0</v>
      </c>
      <c r="Y13" s="578">
        <v>12</v>
      </c>
      <c r="Z13" s="577">
        <f>SUM(AA13:AB13)</f>
        <v>39</v>
      </c>
      <c r="AA13" s="579">
        <v>26.9</v>
      </c>
      <c r="AB13" s="27">
        <v>12.1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580" t="s">
        <v>24</v>
      </c>
      <c r="B14" s="29">
        <v>2</v>
      </c>
      <c r="C14" s="30">
        <v>2</v>
      </c>
      <c r="D14" s="30">
        <v>2</v>
      </c>
      <c r="E14" s="30">
        <v>720</v>
      </c>
      <c r="F14" s="30">
        <v>720</v>
      </c>
      <c r="G14" s="31">
        <f>SUM(H14:J14)</f>
        <v>0</v>
      </c>
      <c r="H14" s="32">
        <v>0</v>
      </c>
      <c r="I14" s="30">
        <v>0</v>
      </c>
      <c r="J14" s="30">
        <v>0</v>
      </c>
      <c r="K14" s="581">
        <f>SUM(L14:O14)</f>
        <v>86.72</v>
      </c>
      <c r="L14" s="32">
        <v>75.22</v>
      </c>
      <c r="M14" s="30">
        <v>0</v>
      </c>
      <c r="N14" s="582">
        <v>0</v>
      </c>
      <c r="O14" s="583">
        <v>11.5</v>
      </c>
      <c r="P14" s="581">
        <f>SUM(Q14:T14)</f>
        <v>168.4</v>
      </c>
      <c r="Q14" s="32">
        <v>136.4</v>
      </c>
      <c r="R14" s="30">
        <v>0</v>
      </c>
      <c r="S14" s="582">
        <v>0</v>
      </c>
      <c r="T14" s="583">
        <v>32</v>
      </c>
      <c r="U14" s="581">
        <f>SUM(V14:Y14)</f>
        <v>127.85</v>
      </c>
      <c r="V14" s="32">
        <v>106.85</v>
      </c>
      <c r="W14" s="30">
        <v>0</v>
      </c>
      <c r="X14" s="582">
        <v>0</v>
      </c>
      <c r="Y14" s="583">
        <v>21</v>
      </c>
      <c r="Z14" s="581">
        <f>SUM(AA14:AB14)</f>
        <v>33.200000000000003</v>
      </c>
      <c r="AA14" s="34">
        <v>19.7</v>
      </c>
      <c r="AB14" s="35">
        <v>13.5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581">
        <f>SUM(H15:J15)</f>
        <v>0</v>
      </c>
      <c r="H15" s="32"/>
      <c r="I15" s="30"/>
      <c r="J15" s="30"/>
      <c r="K15" s="581">
        <f>SUM(L15:O15)</f>
        <v>0</v>
      </c>
      <c r="L15" s="32"/>
      <c r="M15" s="30"/>
      <c r="N15" s="582"/>
      <c r="O15" s="583"/>
      <c r="P15" s="581">
        <f>SUM(Q15:T15)</f>
        <v>0</v>
      </c>
      <c r="Q15" s="32"/>
      <c r="R15" s="30"/>
      <c r="S15" s="582"/>
      <c r="T15" s="583"/>
      <c r="U15" s="581">
        <f>SUM(V15:Y15)</f>
        <v>0</v>
      </c>
      <c r="V15" s="32"/>
      <c r="W15" s="30"/>
      <c r="X15" s="582"/>
      <c r="Y15" s="583"/>
      <c r="Z15" s="58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584"/>
      <c r="C16" s="585"/>
      <c r="D16" s="38"/>
      <c r="E16" s="38"/>
      <c r="F16" s="39"/>
      <c r="G16" s="219">
        <f>SUM(H16:J16)</f>
        <v>0</v>
      </c>
      <c r="H16" s="586"/>
      <c r="I16" s="585"/>
      <c r="J16" s="585"/>
      <c r="K16" s="41">
        <f>SUM(L16:O16)</f>
        <v>0</v>
      </c>
      <c r="L16" s="586"/>
      <c r="M16" s="585"/>
      <c r="N16" s="587"/>
      <c r="O16" s="588"/>
      <c r="P16" s="41">
        <f>SUM(Q16:T16)</f>
        <v>0</v>
      </c>
      <c r="Q16" s="586"/>
      <c r="R16" s="585"/>
      <c r="S16" s="587"/>
      <c r="T16" s="588"/>
      <c r="U16" s="41">
        <f>SUM(V16:Y16)</f>
        <v>0</v>
      </c>
      <c r="V16" s="586"/>
      <c r="W16" s="585"/>
      <c r="X16" s="587"/>
      <c r="Y16" s="588"/>
      <c r="Z16" s="219">
        <f>SUM(AA16:AB16)</f>
        <v>0</v>
      </c>
      <c r="AA16" s="589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234"/>
      <c r="D17" s="234"/>
      <c r="E17" s="234"/>
      <c r="F17" s="234"/>
      <c r="G17" s="42"/>
      <c r="H17" s="591"/>
      <c r="I17" s="592"/>
      <c r="J17" s="46"/>
      <c r="K17" s="593"/>
      <c r="L17" s="593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235"/>
      <c r="I18" s="234"/>
      <c r="J18" s="234"/>
      <c r="K18" s="232"/>
      <c r="L18" s="232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594" t="s">
        <v>35</v>
      </c>
      <c r="B19" s="595">
        <f>SUM(C19:G19)</f>
        <v>9</v>
      </c>
      <c r="C19" s="596"/>
      <c r="D19" s="597"/>
      <c r="E19" s="597">
        <v>9</v>
      </c>
      <c r="F19" s="597"/>
      <c r="G19" s="598"/>
      <c r="H19" s="236"/>
      <c r="I19" s="234"/>
      <c r="J19" s="234"/>
      <c r="K19" s="232"/>
      <c r="L19" s="232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599" t="s">
        <v>36</v>
      </c>
      <c r="B20" s="551">
        <f>SUM(C20:G20)</f>
        <v>158</v>
      </c>
      <c r="C20" s="222"/>
      <c r="D20" s="455"/>
      <c r="E20" s="455">
        <v>158</v>
      </c>
      <c r="F20" s="455"/>
      <c r="G20" s="223"/>
      <c r="H20" s="236"/>
      <c r="I20" s="234"/>
      <c r="J20" s="234"/>
      <c r="K20" s="232"/>
      <c r="L20" s="232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599" t="s">
        <v>37</v>
      </c>
      <c r="B21" s="551">
        <f>SUM(C21:G21)</f>
        <v>158</v>
      </c>
      <c r="C21" s="222"/>
      <c r="D21" s="455"/>
      <c r="E21" s="455">
        <v>158</v>
      </c>
      <c r="F21" s="455"/>
      <c r="G21" s="223"/>
      <c r="H21" s="236"/>
      <c r="I21" s="234"/>
      <c r="J21" s="234"/>
      <c r="K21" s="232"/>
      <c r="L21" s="232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599" t="s">
        <v>38</v>
      </c>
      <c r="B22" s="551">
        <f>SUM(C22:G22)</f>
        <v>158</v>
      </c>
      <c r="C22" s="222"/>
      <c r="D22" s="455"/>
      <c r="E22" s="455">
        <v>158</v>
      </c>
      <c r="F22" s="455"/>
      <c r="G22" s="223"/>
      <c r="H22" s="236"/>
      <c r="I22" s="234"/>
      <c r="J22" s="456"/>
      <c r="K22" s="232"/>
      <c r="L22" s="232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600" t="s">
        <v>39</v>
      </c>
      <c r="B23" s="62">
        <f>SUM(C23:G23)</f>
        <v>158</v>
      </c>
      <c r="C23" s="224"/>
      <c r="D23" s="334"/>
      <c r="E23" s="334">
        <v>158</v>
      </c>
      <c r="F23" s="334"/>
      <c r="G23" s="335"/>
      <c r="H23" s="236"/>
      <c r="I23" s="234"/>
      <c r="J23" s="234"/>
      <c r="K23" s="232"/>
      <c r="L23" s="232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457" t="s">
        <v>40</v>
      </c>
      <c r="B24" s="458"/>
      <c r="C24" s="456"/>
      <c r="D24" s="458"/>
      <c r="E24" s="458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459"/>
      <c r="D25" s="459"/>
      <c r="E25" s="459"/>
      <c r="F25" s="459"/>
      <c r="G25" s="459"/>
      <c r="H25" s="459"/>
      <c r="I25" s="225"/>
      <c r="J25" s="225"/>
      <c r="K25" s="458"/>
      <c r="L25" s="458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486" t="s">
        <v>42</v>
      </c>
      <c r="E26" s="1487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426"/>
      <c r="D27" s="460" t="s">
        <v>44</v>
      </c>
      <c r="E27" s="461" t="s">
        <v>45</v>
      </c>
      <c r="F27" s="462" t="s">
        <v>46</v>
      </c>
      <c r="G27" s="460" t="s">
        <v>47</v>
      </c>
      <c r="H27" s="460" t="s">
        <v>48</v>
      </c>
      <c r="I27" s="460" t="s">
        <v>49</v>
      </c>
      <c r="J27" s="460" t="s">
        <v>50</v>
      </c>
      <c r="K27" s="460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05" t="s">
        <v>36</v>
      </c>
      <c r="B28" s="1506"/>
      <c r="C28" s="601">
        <f t="shared" ref="C28:C34" si="1">SUM(D28:E28)</f>
        <v>101</v>
      </c>
      <c r="D28" s="602">
        <v>2</v>
      </c>
      <c r="E28" s="603">
        <v>99</v>
      </c>
      <c r="F28" s="604">
        <v>9</v>
      </c>
      <c r="G28" s="605">
        <v>22</v>
      </c>
      <c r="H28" s="605">
        <v>21</v>
      </c>
      <c r="I28" s="605">
        <v>47</v>
      </c>
      <c r="J28" s="605">
        <v>0</v>
      </c>
      <c r="K28" s="605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07" t="s">
        <v>37</v>
      </c>
      <c r="B29" s="1508"/>
      <c r="C29" s="601">
        <f t="shared" si="1"/>
        <v>119</v>
      </c>
      <c r="D29" s="605">
        <v>2</v>
      </c>
      <c r="E29" s="603">
        <v>117</v>
      </c>
      <c r="F29" s="604">
        <v>10</v>
      </c>
      <c r="G29" s="605">
        <v>27</v>
      </c>
      <c r="H29" s="605">
        <v>30</v>
      </c>
      <c r="I29" s="605">
        <v>50</v>
      </c>
      <c r="J29" s="605">
        <v>0</v>
      </c>
      <c r="K29" s="605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07" t="s">
        <v>38</v>
      </c>
      <c r="B30" s="1508"/>
      <c r="C30" s="601">
        <f t="shared" si="1"/>
        <v>615</v>
      </c>
      <c r="D30" s="605">
        <v>4</v>
      </c>
      <c r="E30" s="603">
        <v>611</v>
      </c>
      <c r="F30" s="604">
        <v>63</v>
      </c>
      <c r="G30" s="605">
        <v>184</v>
      </c>
      <c r="H30" s="605">
        <v>241</v>
      </c>
      <c r="I30" s="605">
        <v>123</v>
      </c>
      <c r="J30" s="605">
        <v>0</v>
      </c>
      <c r="K30" s="605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80</v>
      </c>
      <c r="D31" s="75">
        <v>2</v>
      </c>
      <c r="E31" s="76">
        <v>78</v>
      </c>
      <c r="F31" s="77">
        <v>3</v>
      </c>
      <c r="G31" s="75">
        <v>14</v>
      </c>
      <c r="H31" s="75">
        <v>17</v>
      </c>
      <c r="I31" s="75">
        <v>44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601">
        <f t="shared" si="1"/>
        <v>8</v>
      </c>
      <c r="D32" s="605">
        <v>0</v>
      </c>
      <c r="E32" s="603">
        <v>8</v>
      </c>
      <c r="F32" s="604">
        <v>1</v>
      </c>
      <c r="G32" s="605">
        <v>5</v>
      </c>
      <c r="H32" s="605">
        <v>0</v>
      </c>
      <c r="I32" s="605">
        <v>2</v>
      </c>
      <c r="J32" s="605">
        <v>0</v>
      </c>
      <c r="K32" s="605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09"/>
      <c r="B33" s="316" t="s">
        <v>54</v>
      </c>
      <c r="C33" s="203">
        <f t="shared" si="1"/>
        <v>0</v>
      </c>
      <c r="D33" s="606">
        <v>0</v>
      </c>
      <c r="E33" s="81">
        <v>0</v>
      </c>
      <c r="F33" s="607">
        <v>0</v>
      </c>
      <c r="G33" s="606">
        <v>0</v>
      </c>
      <c r="H33" s="606">
        <v>0</v>
      </c>
      <c r="I33" s="606">
        <v>0</v>
      </c>
      <c r="J33" s="606">
        <v>0</v>
      </c>
      <c r="K33" s="606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0</v>
      </c>
      <c r="D34" s="606">
        <v>0</v>
      </c>
      <c r="E34" s="81">
        <v>0</v>
      </c>
      <c r="F34" s="607">
        <v>0</v>
      </c>
      <c r="G34" s="606">
        <v>0</v>
      </c>
      <c r="H34" s="606">
        <v>0</v>
      </c>
      <c r="I34" s="606">
        <v>0</v>
      </c>
      <c r="J34" s="606">
        <v>0</v>
      </c>
      <c r="K34" s="606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608" t="s">
        <v>56</v>
      </c>
      <c r="B35" s="232"/>
      <c r="C35" s="83"/>
      <c r="D35" s="609"/>
      <c r="E35" s="609"/>
      <c r="F35" s="609"/>
      <c r="G35" s="609"/>
      <c r="H35" s="609"/>
      <c r="I35" s="609"/>
      <c r="J35" s="609"/>
      <c r="K35" s="609"/>
      <c r="L35" s="609"/>
      <c r="M35" s="531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460" t="s">
        <v>57</v>
      </c>
      <c r="B36" s="460" t="s">
        <v>58</v>
      </c>
      <c r="C36" s="234"/>
      <c r="D36" s="232"/>
      <c r="E36" s="232"/>
      <c r="F36" s="232"/>
      <c r="G36" s="531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601" t="s">
        <v>59</v>
      </c>
      <c r="B37" s="605">
        <v>230</v>
      </c>
      <c r="C37" s="234"/>
      <c r="D37" s="232"/>
      <c r="E37" s="232"/>
      <c r="F37" s="232"/>
      <c r="G37" s="531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601" t="s">
        <v>60</v>
      </c>
      <c r="B38" s="605">
        <v>384</v>
      </c>
      <c r="C38" s="234"/>
      <c r="D38" s="232"/>
      <c r="E38" s="232"/>
      <c r="F38" s="232"/>
      <c r="G38" s="531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601" t="s">
        <v>61</v>
      </c>
      <c r="B39" s="605">
        <v>609</v>
      </c>
      <c r="C39" s="234"/>
      <c r="D39" s="232"/>
      <c r="E39" s="232"/>
      <c r="F39" s="232"/>
      <c r="G39" s="531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601" t="s">
        <v>62</v>
      </c>
      <c r="B40" s="605">
        <v>0</v>
      </c>
      <c r="C40" s="234"/>
      <c r="D40" s="232"/>
      <c r="E40" s="232"/>
      <c r="F40" s="232"/>
      <c r="G40" s="531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601" t="s">
        <v>63</v>
      </c>
      <c r="B41" s="605">
        <v>326</v>
      </c>
      <c r="C41" s="234"/>
      <c r="D41" s="232"/>
      <c r="E41" s="232"/>
      <c r="F41" s="232"/>
      <c r="G41" s="531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601" t="s">
        <v>64</v>
      </c>
      <c r="B42" s="605">
        <v>0</v>
      </c>
      <c r="C42" s="234"/>
      <c r="D42" s="232"/>
      <c r="E42" s="232"/>
      <c r="F42" s="232"/>
      <c r="G42" s="531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601" t="s">
        <v>65</v>
      </c>
      <c r="B43" s="605">
        <v>40</v>
      </c>
      <c r="C43" s="234"/>
      <c r="D43" s="232"/>
      <c r="E43" s="232"/>
      <c r="F43" s="232"/>
      <c r="G43" s="531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8</v>
      </c>
      <c r="C44" s="234"/>
      <c r="D44" s="232"/>
      <c r="E44" s="232"/>
      <c r="F44" s="232"/>
      <c r="G44" s="531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234"/>
      <c r="D45" s="232"/>
      <c r="E45" s="232"/>
      <c r="F45" s="232"/>
      <c r="G45" s="531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610" t="s">
        <v>68</v>
      </c>
      <c r="B46" s="46"/>
      <c r="D46" s="609"/>
      <c r="E46" s="609"/>
      <c r="F46" s="232"/>
      <c r="G46" s="232"/>
      <c r="H46" s="232"/>
      <c r="I46" s="232"/>
      <c r="J46" s="232"/>
      <c r="K46" s="232"/>
      <c r="L46" s="232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460" t="s">
        <v>28</v>
      </c>
      <c r="B47" s="460" t="s">
        <v>29</v>
      </c>
      <c r="C47" s="460" t="s">
        <v>69</v>
      </c>
      <c r="D47" s="460" t="s">
        <v>70</v>
      </c>
      <c r="E47" s="232"/>
      <c r="F47" s="232"/>
      <c r="G47" s="232"/>
      <c r="H47" s="232"/>
      <c r="I47" s="232"/>
      <c r="J47" s="232"/>
      <c r="K47" s="232"/>
      <c r="L47" s="232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11" t="s">
        <v>71</v>
      </c>
      <c r="B48" s="612">
        <f>SUM(C48:D48)</f>
        <v>784</v>
      </c>
      <c r="C48" s="613">
        <v>784</v>
      </c>
      <c r="D48" s="613">
        <v>0</v>
      </c>
      <c r="E48" s="232"/>
      <c r="F48" s="232"/>
      <c r="G48" s="232"/>
      <c r="H48" s="232"/>
      <c r="I48" s="232"/>
      <c r="J48" s="232"/>
      <c r="K48" s="232"/>
      <c r="L48" s="232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11" t="s">
        <v>72</v>
      </c>
      <c r="B49" s="612">
        <f>SUM(C49:D49)</f>
        <v>615</v>
      </c>
      <c r="C49" s="613">
        <v>615</v>
      </c>
      <c r="D49" s="613">
        <v>0</v>
      </c>
      <c r="E49" s="232"/>
      <c r="F49" s="232"/>
      <c r="G49" s="232"/>
      <c r="H49" s="232"/>
      <c r="I49" s="232"/>
      <c r="J49" s="232"/>
      <c r="K49" s="232"/>
      <c r="L49" s="232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169</v>
      </c>
      <c r="C50" s="92">
        <v>169</v>
      </c>
      <c r="D50" s="92">
        <v>0</v>
      </c>
      <c r="E50" s="232"/>
      <c r="F50" s="232"/>
      <c r="G50" s="232"/>
      <c r="H50" s="232"/>
      <c r="I50" s="232"/>
      <c r="J50" s="232"/>
      <c r="K50" s="232"/>
      <c r="L50" s="232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10" t="s">
        <v>74</v>
      </c>
      <c r="B51" s="93"/>
      <c r="C51" s="94"/>
      <c r="D51" s="94"/>
      <c r="E51" s="231"/>
      <c r="F51" s="231"/>
      <c r="G51" s="231"/>
      <c r="H51" s="231"/>
      <c r="I51" s="231"/>
      <c r="J51" s="232"/>
      <c r="K51" s="232"/>
      <c r="L51" s="232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477" t="s">
        <v>75</v>
      </c>
      <c r="B52" s="477" t="s">
        <v>29</v>
      </c>
      <c r="C52" s="614" t="s">
        <v>76</v>
      </c>
      <c r="D52" s="615" t="s">
        <v>77</v>
      </c>
      <c r="E52" s="231"/>
      <c r="F52" s="231"/>
      <c r="G52" s="231"/>
      <c r="H52" s="231"/>
      <c r="I52" s="232"/>
      <c r="J52" s="232"/>
      <c r="K52" s="232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616" t="s">
        <v>78</v>
      </c>
      <c r="B53" s="617">
        <f>SUM(C53:D53)</f>
        <v>0</v>
      </c>
      <c r="C53" s="482"/>
      <c r="D53" s="483"/>
      <c r="E53" s="231"/>
      <c r="F53" s="231"/>
      <c r="G53" s="231"/>
      <c r="H53" s="231"/>
      <c r="I53" s="232"/>
      <c r="J53" s="232"/>
      <c r="K53" s="232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484" t="s">
        <v>79</v>
      </c>
      <c r="B54" s="485">
        <f t="shared" ref="B54:B55" si="5">SUM(C54:D54)</f>
        <v>0</v>
      </c>
      <c r="C54" s="228"/>
      <c r="D54" s="229"/>
      <c r="E54" s="231"/>
      <c r="F54" s="231"/>
      <c r="G54" s="231"/>
      <c r="H54" s="231"/>
      <c r="I54" s="232"/>
      <c r="J54" s="232"/>
      <c r="K54" s="232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03" t="s">
        <v>80</v>
      </c>
      <c r="B55" s="104">
        <f t="shared" si="5"/>
        <v>4</v>
      </c>
      <c r="C55" s="252"/>
      <c r="D55" s="307">
        <v>4</v>
      </c>
      <c r="E55" s="618"/>
      <c r="F55" s="618"/>
      <c r="G55" s="618"/>
      <c r="H55" s="618"/>
      <c r="I55" s="619"/>
      <c r="J55" s="619"/>
      <c r="K55" s="619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10" t="s">
        <v>81</v>
      </c>
      <c r="B56" s="107"/>
      <c r="C56" s="107"/>
      <c r="D56" s="107"/>
      <c r="E56" s="107"/>
      <c r="F56" s="618"/>
      <c r="G56" s="618"/>
      <c r="H56" s="618"/>
      <c r="I56" s="618"/>
      <c r="J56" s="619"/>
      <c r="K56" s="619"/>
      <c r="L56" s="619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62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231"/>
      <c r="G57" s="231"/>
      <c r="H57" s="231"/>
      <c r="I57" s="231"/>
      <c r="J57" s="619"/>
      <c r="K57" s="619"/>
      <c r="L57" s="61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493" t="s">
        <v>87</v>
      </c>
      <c r="B58" s="621"/>
      <c r="C58" s="482"/>
      <c r="D58" s="495"/>
      <c r="E58" s="622"/>
      <c r="F58" s="231"/>
      <c r="G58" s="231"/>
      <c r="H58" s="231"/>
      <c r="I58" s="231"/>
      <c r="J58" s="619"/>
      <c r="K58" s="619"/>
      <c r="L58" s="61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503" t="s">
        <v>88</v>
      </c>
      <c r="B59" s="623"/>
      <c r="C59" s="624"/>
      <c r="D59" s="625"/>
      <c r="E59" s="626"/>
      <c r="F59" s="365"/>
      <c r="G59" s="365"/>
      <c r="H59" s="365"/>
      <c r="I59" s="365"/>
      <c r="J59" s="366"/>
      <c r="K59" s="366"/>
      <c r="L59" s="366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627" t="s">
        <v>89</v>
      </c>
      <c r="B60" s="628"/>
      <c r="C60" s="629"/>
      <c r="D60" s="630"/>
      <c r="E60" s="631"/>
      <c r="F60" s="632"/>
      <c r="G60" s="632"/>
      <c r="H60" s="632"/>
      <c r="I60" s="632"/>
      <c r="J60" s="633"/>
      <c r="K60" s="633"/>
      <c r="L60" s="633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634" t="s">
        <v>90</v>
      </c>
      <c r="B61" s="628"/>
      <c r="C61" s="629"/>
      <c r="D61" s="630"/>
      <c r="E61" s="631"/>
      <c r="F61" s="632"/>
      <c r="G61" s="632"/>
      <c r="H61" s="632"/>
      <c r="I61" s="632"/>
      <c r="J61" s="633"/>
      <c r="K61" s="633"/>
      <c r="L61" s="633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634" t="s">
        <v>91</v>
      </c>
      <c r="B62" s="628"/>
      <c r="C62" s="635"/>
      <c r="D62" s="636"/>
      <c r="E62" s="631"/>
      <c r="F62" s="637"/>
      <c r="G62" s="637"/>
      <c r="H62" s="637"/>
      <c r="I62" s="637"/>
      <c r="J62" s="638"/>
      <c r="K62" s="638"/>
      <c r="L62" s="638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639" t="s">
        <v>92</v>
      </c>
      <c r="B63" s="123">
        <v>4</v>
      </c>
      <c r="C63" s="640">
        <v>2</v>
      </c>
      <c r="D63" s="641">
        <v>4</v>
      </c>
      <c r="E63" s="125">
        <v>1</v>
      </c>
      <c r="F63" s="365"/>
      <c r="G63" s="365"/>
      <c r="H63" s="365"/>
      <c r="I63" s="365"/>
      <c r="J63" s="366"/>
      <c r="K63" s="366"/>
      <c r="L63" s="36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642" t="s">
        <v>29</v>
      </c>
      <c r="B64" s="233">
        <f>SUM(B58:B63)</f>
        <v>4</v>
      </c>
      <c r="C64" s="233">
        <f>SUM(C58:C63)</f>
        <v>2</v>
      </c>
      <c r="D64" s="369">
        <f>SUM(D58:D63)</f>
        <v>4</v>
      </c>
      <c r="E64" s="643">
        <f>SUM(E58:E63)</f>
        <v>1</v>
      </c>
      <c r="F64" s="371"/>
      <c r="G64" s="365"/>
      <c r="H64" s="365"/>
      <c r="I64" s="365"/>
      <c r="J64" s="366"/>
      <c r="K64" s="366"/>
      <c r="L64" s="36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470" t="s">
        <v>93</v>
      </c>
      <c r="B65" s="1428"/>
      <c r="C65" s="1428"/>
      <c r="D65" s="1428"/>
      <c r="E65" s="1471"/>
      <c r="F65" s="372"/>
      <c r="G65" s="372"/>
      <c r="H65" s="372"/>
      <c r="I65" s="372"/>
      <c r="J65" s="373"/>
      <c r="K65" s="366"/>
      <c r="L65" s="366"/>
    </row>
    <row r="66" spans="1:92" ht="31.5" customHeight="1" x14ac:dyDescent="0.2">
      <c r="A66" s="644" t="s">
        <v>94</v>
      </c>
      <c r="B66" s="644" t="s">
        <v>95</v>
      </c>
      <c r="C66" s="644" t="s">
        <v>29</v>
      </c>
      <c r="D66" s="645" t="s">
        <v>96</v>
      </c>
      <c r="E66" s="646" t="s">
        <v>97</v>
      </c>
      <c r="F66" s="647" t="s">
        <v>98</v>
      </c>
      <c r="G66" s="647" t="s">
        <v>99</v>
      </c>
      <c r="H66" s="647" t="s">
        <v>100</v>
      </c>
      <c r="I66" s="648" t="s">
        <v>101</v>
      </c>
      <c r="J66" s="377"/>
      <c r="K66" s="378"/>
      <c r="L66" s="379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498" t="s">
        <v>102</v>
      </c>
      <c r="B67" s="1499"/>
      <c r="C67" s="649">
        <f>SUM(D67:I67)</f>
        <v>76</v>
      </c>
      <c r="D67" s="650">
        <v>16</v>
      </c>
      <c r="E67" s="651">
        <v>9</v>
      </c>
      <c r="F67" s="651">
        <v>11</v>
      </c>
      <c r="G67" s="651">
        <v>8</v>
      </c>
      <c r="H67" s="651">
        <v>15</v>
      </c>
      <c r="I67" s="652">
        <v>17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653" t="s">
        <v>104</v>
      </c>
      <c r="C68" s="654">
        <f>SUM(D68:I68)</f>
        <v>17</v>
      </c>
      <c r="D68" s="655">
        <v>8</v>
      </c>
      <c r="E68" s="656">
        <v>5</v>
      </c>
      <c r="F68" s="656">
        <v>4</v>
      </c>
      <c r="G68" s="656"/>
      <c r="H68" s="656"/>
      <c r="I68" s="657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426"/>
      <c r="B69" s="144" t="s">
        <v>105</v>
      </c>
      <c r="C69" s="145">
        <f>SUM(D69:I69)</f>
        <v>9</v>
      </c>
      <c r="D69" s="146">
        <v>4</v>
      </c>
      <c r="E69" s="147">
        <v>3</v>
      </c>
      <c r="F69" s="147">
        <v>2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653" t="s">
        <v>104</v>
      </c>
      <c r="C70" s="654">
        <f>SUM(D70:I70)</f>
        <v>92</v>
      </c>
      <c r="D70" s="525">
        <v>37</v>
      </c>
      <c r="E70" s="526">
        <v>30</v>
      </c>
      <c r="F70" s="526">
        <v>25</v>
      </c>
      <c r="G70" s="526"/>
      <c r="H70" s="526"/>
      <c r="I70" s="658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426"/>
      <c r="B71" s="204" t="s">
        <v>105</v>
      </c>
      <c r="C71" s="150">
        <f>SUM(D71:I71)</f>
        <v>55</v>
      </c>
      <c r="D71" s="385">
        <v>27</v>
      </c>
      <c r="E71" s="659">
        <v>22</v>
      </c>
      <c r="F71" s="659">
        <v>6</v>
      </c>
      <c r="G71" s="659"/>
      <c r="H71" s="659"/>
      <c r="I71" s="151"/>
      <c r="J71" s="71" t="str">
        <f>CA71&amp;CB71&amp;CC71&amp;CD71&amp;CE71&amp;CF71</f>
        <v/>
      </c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660" t="s">
        <v>107</v>
      </c>
      <c r="B72" s="661"/>
      <c r="C72" s="661"/>
      <c r="D72" s="366"/>
      <c r="E72" s="366"/>
      <c r="F72" s="366"/>
      <c r="G72" s="366"/>
      <c r="H72" s="388"/>
      <c r="I72" s="388"/>
      <c r="J72" s="373"/>
      <c r="K72" s="366"/>
      <c r="L72" s="366"/>
      <c r="M72" s="389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496" t="s">
        <v>111</v>
      </c>
      <c r="G73" s="1467"/>
      <c r="H73" s="1467"/>
      <c r="I73" s="1497"/>
      <c r="J73" s="390"/>
      <c r="K73" s="366"/>
      <c r="L73" s="366"/>
      <c r="M73" s="389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496" t="s">
        <v>112</v>
      </c>
      <c r="G74" s="1497"/>
      <c r="H74" s="1496" t="s">
        <v>113</v>
      </c>
      <c r="I74" s="1497"/>
      <c r="J74" s="391"/>
      <c r="K74" s="366"/>
      <c r="L74" s="366"/>
      <c r="M74" s="389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662" t="s">
        <v>44</v>
      </c>
      <c r="C75" s="393" t="s">
        <v>45</v>
      </c>
      <c r="D75" s="662" t="s">
        <v>44</v>
      </c>
      <c r="E75" s="663" t="s">
        <v>45</v>
      </c>
      <c r="F75" s="662" t="s">
        <v>44</v>
      </c>
      <c r="G75" s="393" t="s">
        <v>45</v>
      </c>
      <c r="H75" s="662" t="s">
        <v>44</v>
      </c>
      <c r="I75" s="663" t="s">
        <v>45</v>
      </c>
      <c r="J75" s="391"/>
      <c r="K75" s="366"/>
      <c r="L75" s="366"/>
      <c r="M75" s="389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664" t="s">
        <v>114</v>
      </c>
      <c r="B76" s="665"/>
      <c r="C76" s="666">
        <v>255</v>
      </c>
      <c r="D76" s="665"/>
      <c r="E76" s="666">
        <v>58</v>
      </c>
      <c r="F76" s="667"/>
      <c r="G76" s="668">
        <v>68</v>
      </c>
      <c r="H76" s="667"/>
      <c r="I76" s="668">
        <v>10</v>
      </c>
      <c r="J76" s="71" t="str">
        <f>CA76</f>
        <v/>
      </c>
      <c r="K76" s="366"/>
      <c r="L76" s="366"/>
      <c r="M76" s="389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366"/>
      <c r="L77" s="366"/>
      <c r="M77" s="389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21</v>
      </c>
      <c r="D78" s="162"/>
      <c r="E78" s="163">
        <v>3</v>
      </c>
      <c r="F78" s="164">
        <v>1</v>
      </c>
      <c r="G78" s="165">
        <v>3</v>
      </c>
      <c r="H78" s="164">
        <v>1</v>
      </c>
      <c r="I78" s="165"/>
      <c r="J78" s="71" t="str">
        <f t="shared" si="7"/>
        <v/>
      </c>
      <c r="K78" s="366"/>
      <c r="L78" s="366"/>
      <c r="M78" s="389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104</v>
      </c>
      <c r="D79" s="162"/>
      <c r="E79" s="163">
        <v>10</v>
      </c>
      <c r="F79" s="164"/>
      <c r="G79" s="165">
        <v>10</v>
      </c>
      <c r="H79" s="164"/>
      <c r="I79" s="165"/>
      <c r="J79" s="71" t="str">
        <f t="shared" si="7"/>
        <v/>
      </c>
      <c r="K79" s="366"/>
      <c r="L79" s="366"/>
      <c r="M79" s="389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32</v>
      </c>
      <c r="C80" s="163">
        <v>263</v>
      </c>
      <c r="D80" s="162">
        <v>7</v>
      </c>
      <c r="E80" s="163">
        <v>41</v>
      </c>
      <c r="F80" s="164">
        <v>9</v>
      </c>
      <c r="G80" s="165">
        <v>47</v>
      </c>
      <c r="H80" s="164">
        <v>2</v>
      </c>
      <c r="I80" s="165">
        <v>6</v>
      </c>
      <c r="J80" s="71" t="str">
        <f t="shared" si="7"/>
        <v/>
      </c>
      <c r="K80" s="366"/>
      <c r="L80" s="366"/>
      <c r="M80" s="389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366"/>
      <c r="L81" s="366"/>
      <c r="M81" s="389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>
        <v>1</v>
      </c>
      <c r="C82" s="163"/>
      <c r="D82" s="162">
        <v>2</v>
      </c>
      <c r="E82" s="163"/>
      <c r="F82" s="164">
        <v>2</v>
      </c>
      <c r="G82" s="165"/>
      <c r="H82" s="164"/>
      <c r="I82" s="165"/>
      <c r="J82" s="71" t="str">
        <f t="shared" si="7"/>
        <v/>
      </c>
      <c r="K82" s="366"/>
      <c r="L82" s="366"/>
      <c r="M82" s="389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89</v>
      </c>
      <c r="F83" s="164"/>
      <c r="G83" s="165">
        <v>94</v>
      </c>
      <c r="H83" s="164"/>
      <c r="I83" s="165">
        <v>5</v>
      </c>
      <c r="J83" s="71" t="str">
        <f t="shared" si="7"/>
        <v/>
      </c>
      <c r="K83" s="366"/>
      <c r="L83" s="366"/>
      <c r="M83" s="389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24</v>
      </c>
      <c r="D84" s="162"/>
      <c r="E84" s="163">
        <v>53</v>
      </c>
      <c r="F84" s="164"/>
      <c r="G84" s="165">
        <v>53</v>
      </c>
      <c r="H84" s="164"/>
      <c r="I84" s="165"/>
      <c r="J84" s="71" t="str">
        <f t="shared" si="7"/>
        <v/>
      </c>
      <c r="K84" s="366"/>
      <c r="L84" s="366"/>
      <c r="M84" s="389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13</v>
      </c>
      <c r="D85" s="162"/>
      <c r="E85" s="163">
        <v>16</v>
      </c>
      <c r="F85" s="164"/>
      <c r="G85" s="165">
        <v>20</v>
      </c>
      <c r="H85" s="164"/>
      <c r="I85" s="165">
        <v>4</v>
      </c>
      <c r="J85" s="71" t="str">
        <f t="shared" si="7"/>
        <v/>
      </c>
      <c r="K85" s="366"/>
      <c r="L85" s="366"/>
      <c r="M85" s="389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25</v>
      </c>
      <c r="D86" s="162">
        <v>1</v>
      </c>
      <c r="E86" s="163">
        <v>21</v>
      </c>
      <c r="F86" s="164">
        <v>1</v>
      </c>
      <c r="G86" s="165">
        <v>25</v>
      </c>
      <c r="H86" s="164"/>
      <c r="I86" s="165">
        <v>4</v>
      </c>
      <c r="J86" s="71" t="str">
        <f t="shared" si="7"/>
        <v/>
      </c>
      <c r="K86" s="366"/>
      <c r="L86" s="366"/>
      <c r="M86" s="390"/>
      <c r="N86" s="366"/>
      <c r="O86" s="366"/>
      <c r="P86" s="389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399"/>
      <c r="I87" s="166"/>
      <c r="J87" s="71" t="str">
        <f t="shared" si="7"/>
        <v/>
      </c>
      <c r="K87" s="366"/>
      <c r="L87" s="366"/>
      <c r="M87" s="390"/>
      <c r="N87" s="366"/>
      <c r="O87" s="366"/>
      <c r="P87" s="389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669" t="s">
        <v>29</v>
      </c>
      <c r="B88" s="670">
        <f t="shared" ref="B88:I88" si="10">SUM(B76:B87)</f>
        <v>33</v>
      </c>
      <c r="C88" s="671">
        <f t="shared" si="10"/>
        <v>705</v>
      </c>
      <c r="D88" s="670">
        <f t="shared" si="10"/>
        <v>10</v>
      </c>
      <c r="E88" s="671">
        <f t="shared" si="10"/>
        <v>291</v>
      </c>
      <c r="F88" s="672">
        <f t="shared" si="10"/>
        <v>13</v>
      </c>
      <c r="G88" s="673">
        <f t="shared" si="10"/>
        <v>320</v>
      </c>
      <c r="H88" s="672">
        <f t="shared" si="10"/>
        <v>3</v>
      </c>
      <c r="I88" s="673">
        <f t="shared" si="10"/>
        <v>29</v>
      </c>
      <c r="J88" s="366"/>
      <c r="K88" s="366"/>
      <c r="L88" s="366"/>
      <c r="M88" s="389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674"/>
      <c r="I89" s="674"/>
      <c r="J89" s="390"/>
      <c r="K89" s="366"/>
      <c r="L89" s="366"/>
      <c r="M89" s="389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496" t="s">
        <v>128</v>
      </c>
      <c r="C90" s="1467"/>
      <c r="D90" s="1467"/>
      <c r="E90" s="1467"/>
      <c r="F90" s="1467"/>
      <c r="G90" s="1497"/>
      <c r="H90" s="373"/>
      <c r="I90" s="390"/>
      <c r="J90" s="366"/>
      <c r="K90" s="366"/>
      <c r="L90" s="389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426"/>
      <c r="B91" s="620" t="s">
        <v>129</v>
      </c>
      <c r="C91" s="662" t="s">
        <v>44</v>
      </c>
      <c r="D91" s="675" t="s">
        <v>45</v>
      </c>
      <c r="E91" s="676" t="s">
        <v>15</v>
      </c>
      <c r="F91" s="677" t="s">
        <v>16</v>
      </c>
      <c r="G91" s="677" t="s">
        <v>17</v>
      </c>
      <c r="H91" s="373"/>
      <c r="I91" s="373"/>
      <c r="J91" s="390"/>
      <c r="K91" s="366"/>
      <c r="L91" s="366"/>
      <c r="M91" s="389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664" t="s">
        <v>130</v>
      </c>
      <c r="B92" s="595">
        <f t="shared" ref="B92:B98" si="11">SUM(C92+D92)</f>
        <v>29</v>
      </c>
      <c r="C92" s="667">
        <v>3</v>
      </c>
      <c r="D92" s="678">
        <v>26</v>
      </c>
      <c r="E92" s="679">
        <v>27</v>
      </c>
      <c r="F92" s="680">
        <v>2</v>
      </c>
      <c r="G92" s="680"/>
      <c r="H92" s="71" t="str">
        <f>CA92</f>
        <v/>
      </c>
      <c r="I92" s="373"/>
      <c r="J92" s="390"/>
      <c r="K92" s="366"/>
      <c r="L92" s="366"/>
      <c r="M92" s="389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681" t="s">
        <v>131</v>
      </c>
      <c r="B93" s="682">
        <f t="shared" si="11"/>
        <v>1</v>
      </c>
      <c r="C93" s="164"/>
      <c r="D93" s="683">
        <v>1</v>
      </c>
      <c r="E93" s="684">
        <v>1</v>
      </c>
      <c r="F93" s="413"/>
      <c r="G93" s="413"/>
      <c r="H93" s="71" t="str">
        <f t="shared" ref="H93:H99" si="13">CA93</f>
        <v/>
      </c>
      <c r="I93" s="373"/>
      <c r="J93" s="390"/>
      <c r="K93" s="366"/>
      <c r="L93" s="366"/>
      <c r="M93" s="389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682">
        <f t="shared" si="11"/>
        <v>0</v>
      </c>
      <c r="C94" s="164"/>
      <c r="D94" s="683"/>
      <c r="E94" s="684"/>
      <c r="F94" s="413"/>
      <c r="G94" s="413"/>
      <c r="H94" s="71" t="str">
        <f t="shared" si="13"/>
        <v/>
      </c>
      <c r="I94" s="373"/>
      <c r="J94" s="390"/>
      <c r="K94" s="366"/>
      <c r="L94" s="366"/>
      <c r="M94" s="389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682">
        <f t="shared" si="11"/>
        <v>2</v>
      </c>
      <c r="C95" s="164"/>
      <c r="D95" s="683">
        <v>2</v>
      </c>
      <c r="E95" s="684">
        <v>2</v>
      </c>
      <c r="F95" s="413"/>
      <c r="G95" s="413"/>
      <c r="H95" s="71" t="str">
        <f t="shared" si="13"/>
        <v/>
      </c>
      <c r="I95" s="373"/>
      <c r="J95" s="390"/>
      <c r="K95" s="366"/>
      <c r="L95" s="366"/>
      <c r="M95" s="389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682">
        <f t="shared" si="11"/>
        <v>0</v>
      </c>
      <c r="C96" s="164"/>
      <c r="D96" s="683"/>
      <c r="E96" s="684"/>
      <c r="F96" s="413"/>
      <c r="G96" s="413"/>
      <c r="H96" s="71" t="str">
        <f t="shared" si="13"/>
        <v/>
      </c>
      <c r="I96" s="379"/>
      <c r="J96" s="414"/>
      <c r="K96" s="378"/>
      <c r="L96" s="378"/>
      <c r="M96" s="415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681" t="s">
        <v>135</v>
      </c>
      <c r="B97" s="682">
        <f t="shared" si="11"/>
        <v>0</v>
      </c>
      <c r="C97" s="164"/>
      <c r="D97" s="683"/>
      <c r="E97" s="684"/>
      <c r="F97" s="413"/>
      <c r="G97" s="413"/>
      <c r="H97" s="71" t="str">
        <f t="shared" si="13"/>
        <v/>
      </c>
      <c r="I97" s="379"/>
      <c r="J97" s="414"/>
      <c r="K97" s="378"/>
      <c r="L97" s="378"/>
      <c r="M97" s="415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79" t="s">
        <v>136</v>
      </c>
      <c r="B98" s="180">
        <f t="shared" si="11"/>
        <v>0</v>
      </c>
      <c r="C98" s="164"/>
      <c r="D98" s="683"/>
      <c r="E98" s="684"/>
      <c r="F98" s="556"/>
      <c r="G98" s="556"/>
      <c r="H98" s="71" t="str">
        <f t="shared" si="13"/>
        <v/>
      </c>
      <c r="I98" s="379"/>
      <c r="J98" s="414"/>
      <c r="K98" s="378"/>
      <c r="L98" s="378"/>
      <c r="M98" s="415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685">
        <f t="shared" ref="B99:G99" si="15">SUM(B92:B98)</f>
        <v>32</v>
      </c>
      <c r="C99" s="672">
        <f t="shared" si="15"/>
        <v>3</v>
      </c>
      <c r="D99" s="686">
        <f t="shared" si="15"/>
        <v>29</v>
      </c>
      <c r="E99" s="687">
        <f t="shared" si="15"/>
        <v>30</v>
      </c>
      <c r="F99" s="688">
        <f t="shared" si="15"/>
        <v>2</v>
      </c>
      <c r="G99" s="688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389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10891.34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92D9E8A4-89AF-40E8-8F80-3B331031FF2F}">
      <formula1>0</formula1>
      <formula2>1E+27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2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",[4]NOMBRE!B6," - ","( ",[4]NOMBRE!C6,[4]NOMBRE!D6," )")</f>
        <v>MES: MARZO - ( 03 )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",[4]NOMBRE!B7)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28" t="s">
        <v>3</v>
      </c>
      <c r="B9" s="1529" t="s">
        <v>4</v>
      </c>
      <c r="C9" s="1530" t="s">
        <v>5</v>
      </c>
      <c r="D9" s="1493" t="s">
        <v>6</v>
      </c>
      <c r="E9" s="1493" t="s">
        <v>7</v>
      </c>
      <c r="F9" s="1531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28"/>
      <c r="B10" s="1529"/>
      <c r="C10" s="1530"/>
      <c r="D10" s="1463"/>
      <c r="E10" s="1463"/>
      <c r="F10" s="1531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28"/>
      <c r="B11" s="1529"/>
      <c r="C11" s="1530"/>
      <c r="D11" s="1494"/>
      <c r="E11" s="1494"/>
      <c r="F11" s="1531"/>
      <c r="G11" s="689" t="s">
        <v>14</v>
      </c>
      <c r="H11" s="690" t="s">
        <v>15</v>
      </c>
      <c r="I11" s="690" t="s">
        <v>16</v>
      </c>
      <c r="J11" s="691" t="s">
        <v>17</v>
      </c>
      <c r="K11" s="689" t="s">
        <v>14</v>
      </c>
      <c r="L11" s="690" t="s">
        <v>15</v>
      </c>
      <c r="M11" s="690" t="s">
        <v>16</v>
      </c>
      <c r="N11" s="690" t="s">
        <v>17</v>
      </c>
      <c r="O11" s="691" t="s">
        <v>18</v>
      </c>
      <c r="P11" s="689" t="s">
        <v>14</v>
      </c>
      <c r="Q11" s="690" t="s">
        <v>15</v>
      </c>
      <c r="R11" s="690" t="s">
        <v>19</v>
      </c>
      <c r="S11" s="690" t="s">
        <v>17</v>
      </c>
      <c r="T11" s="691" t="s">
        <v>18</v>
      </c>
      <c r="U11" s="689" t="s">
        <v>14</v>
      </c>
      <c r="V11" s="690" t="s">
        <v>15</v>
      </c>
      <c r="W11" s="690" t="s">
        <v>16</v>
      </c>
      <c r="X11" s="690" t="s">
        <v>17</v>
      </c>
      <c r="Y11" s="691" t="s">
        <v>18</v>
      </c>
      <c r="Z11" s="689" t="s">
        <v>14</v>
      </c>
      <c r="AA11" s="690" t="s">
        <v>20</v>
      </c>
      <c r="AB11" s="692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693" t="s">
        <v>22</v>
      </c>
      <c r="B12" s="694">
        <f t="shared" ref="B12:Y12" si="0">SUM(B13:B16)</f>
        <v>6</v>
      </c>
      <c r="C12" s="695">
        <f t="shared" si="0"/>
        <v>5</v>
      </c>
      <c r="D12" s="696">
        <f t="shared" si="0"/>
        <v>4.5</v>
      </c>
      <c r="E12" s="696">
        <f t="shared" si="0"/>
        <v>1474</v>
      </c>
      <c r="F12" s="697">
        <f t="shared" si="0"/>
        <v>1350</v>
      </c>
      <c r="G12" s="698">
        <f t="shared" si="0"/>
        <v>606</v>
      </c>
      <c r="H12" s="696">
        <f t="shared" si="0"/>
        <v>606</v>
      </c>
      <c r="I12" s="696">
        <f t="shared" si="0"/>
        <v>0</v>
      </c>
      <c r="J12" s="697">
        <f t="shared" si="0"/>
        <v>0</v>
      </c>
      <c r="K12" s="698">
        <f t="shared" si="0"/>
        <v>625.41999999999996</v>
      </c>
      <c r="L12" s="696">
        <f t="shared" si="0"/>
        <v>469.82</v>
      </c>
      <c r="M12" s="696">
        <f t="shared" si="0"/>
        <v>0</v>
      </c>
      <c r="N12" s="696">
        <f t="shared" si="0"/>
        <v>0.6</v>
      </c>
      <c r="O12" s="697">
        <f t="shared" si="0"/>
        <v>155</v>
      </c>
      <c r="P12" s="698">
        <f t="shared" si="0"/>
        <v>287.16999999999996</v>
      </c>
      <c r="Q12" s="696">
        <f t="shared" si="0"/>
        <v>112.95</v>
      </c>
      <c r="R12" s="696">
        <f t="shared" si="0"/>
        <v>132.80000000000001</v>
      </c>
      <c r="S12" s="696">
        <f t="shared" si="0"/>
        <v>14.92</v>
      </c>
      <c r="T12" s="697">
        <f t="shared" si="0"/>
        <v>26.5</v>
      </c>
      <c r="U12" s="698">
        <f t="shared" si="0"/>
        <v>109.37</v>
      </c>
      <c r="V12" s="696">
        <f t="shared" si="0"/>
        <v>74.12</v>
      </c>
      <c r="W12" s="696">
        <f t="shared" si="0"/>
        <v>10.25</v>
      </c>
      <c r="X12" s="696">
        <f t="shared" si="0"/>
        <v>0</v>
      </c>
      <c r="Y12" s="697">
        <f t="shared" si="0"/>
        <v>25</v>
      </c>
      <c r="Z12" s="698">
        <f>SUM(Z13:Z16)</f>
        <v>92.94</v>
      </c>
      <c r="AA12" s="696">
        <f>SUM(AA13:AA16)</f>
        <v>60.45</v>
      </c>
      <c r="AB12" s="699">
        <f>SUM(AB13:AB16)</f>
        <v>32.49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572" t="s">
        <v>23</v>
      </c>
      <c r="B13" s="700">
        <v>5</v>
      </c>
      <c r="C13" s="701">
        <v>4</v>
      </c>
      <c r="D13" s="701">
        <v>3.5</v>
      </c>
      <c r="E13" s="701">
        <v>730</v>
      </c>
      <c r="F13" s="701">
        <v>606</v>
      </c>
      <c r="G13" s="575">
        <f>SUM(H13:J13)</f>
        <v>606</v>
      </c>
      <c r="H13" s="702">
        <v>606</v>
      </c>
      <c r="I13" s="701">
        <v>0</v>
      </c>
      <c r="J13" s="701">
        <v>0</v>
      </c>
      <c r="K13" s="577">
        <f>SUM(L13:O13)</f>
        <v>533.29999999999995</v>
      </c>
      <c r="L13" s="702">
        <v>396.2</v>
      </c>
      <c r="M13" s="701">
        <v>0</v>
      </c>
      <c r="N13" s="300">
        <v>0.6</v>
      </c>
      <c r="O13" s="703">
        <v>136.5</v>
      </c>
      <c r="P13" s="577">
        <f>SUM(Q13:T13)</f>
        <v>147.72</v>
      </c>
      <c r="Q13" s="702">
        <v>0</v>
      </c>
      <c r="R13" s="701">
        <v>132.80000000000001</v>
      </c>
      <c r="S13" s="300">
        <v>14.92</v>
      </c>
      <c r="T13" s="703">
        <v>0</v>
      </c>
      <c r="U13" s="577">
        <f>SUM(V13:Y13)</f>
        <v>41.95</v>
      </c>
      <c r="V13" s="702">
        <v>20.2</v>
      </c>
      <c r="W13" s="701">
        <v>10.25</v>
      </c>
      <c r="X13" s="300">
        <v>0</v>
      </c>
      <c r="Y13" s="703">
        <v>11.5</v>
      </c>
      <c r="Z13" s="577">
        <f>SUM(AA13:AB13)</f>
        <v>48.260000000000005</v>
      </c>
      <c r="AA13" s="704">
        <v>30.6</v>
      </c>
      <c r="AB13" s="27">
        <v>17.66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705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324">
        <f>SUM(L14:O14)</f>
        <v>92.12</v>
      </c>
      <c r="L14" s="32">
        <v>73.62</v>
      </c>
      <c r="M14" s="30"/>
      <c r="N14" s="706"/>
      <c r="O14" s="707">
        <v>18.5</v>
      </c>
      <c r="P14" s="324">
        <f>SUM(Q14:T14)</f>
        <v>139.44999999999999</v>
      </c>
      <c r="Q14" s="32">
        <v>112.95</v>
      </c>
      <c r="R14" s="30"/>
      <c r="S14" s="706"/>
      <c r="T14" s="707">
        <v>26.5</v>
      </c>
      <c r="U14" s="324">
        <f>SUM(V14:Y14)</f>
        <v>67.42</v>
      </c>
      <c r="V14" s="32">
        <v>53.92</v>
      </c>
      <c r="W14" s="30"/>
      <c r="X14" s="706"/>
      <c r="Y14" s="707">
        <v>13.5</v>
      </c>
      <c r="Z14" s="324">
        <f>SUM(AA14:AB14)</f>
        <v>44.68</v>
      </c>
      <c r="AA14" s="34">
        <v>29.85</v>
      </c>
      <c r="AB14" s="35">
        <v>14.83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324">
        <f>SUM(H15:J15)</f>
        <v>0</v>
      </c>
      <c r="H15" s="32"/>
      <c r="I15" s="30"/>
      <c r="J15" s="30"/>
      <c r="K15" s="324">
        <f>SUM(L15:O15)</f>
        <v>0</v>
      </c>
      <c r="L15" s="32"/>
      <c r="M15" s="30"/>
      <c r="N15" s="706"/>
      <c r="O15" s="707"/>
      <c r="P15" s="324">
        <f>SUM(Q15:T15)</f>
        <v>0</v>
      </c>
      <c r="Q15" s="32"/>
      <c r="R15" s="30"/>
      <c r="S15" s="706"/>
      <c r="T15" s="707"/>
      <c r="U15" s="324">
        <f>SUM(V15:Y15)</f>
        <v>0</v>
      </c>
      <c r="V15" s="32"/>
      <c r="W15" s="30"/>
      <c r="X15" s="706"/>
      <c r="Y15" s="707"/>
      <c r="Z15" s="324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708"/>
      <c r="C16" s="709"/>
      <c r="D16" s="38"/>
      <c r="E16" s="38"/>
      <c r="F16" s="39"/>
      <c r="G16" s="710">
        <f>SUM(H16:J16)</f>
        <v>0</v>
      </c>
      <c r="H16" s="711"/>
      <c r="I16" s="709"/>
      <c r="J16" s="709"/>
      <c r="K16" s="41">
        <f>SUM(L16:O16)</f>
        <v>0</v>
      </c>
      <c r="L16" s="711"/>
      <c r="M16" s="709"/>
      <c r="N16" s="712"/>
      <c r="O16" s="713"/>
      <c r="P16" s="41">
        <f>SUM(Q16:T16)</f>
        <v>0</v>
      </c>
      <c r="Q16" s="711"/>
      <c r="R16" s="709"/>
      <c r="S16" s="712"/>
      <c r="T16" s="713"/>
      <c r="U16" s="41">
        <f>SUM(V16:Y16)</f>
        <v>0</v>
      </c>
      <c r="V16" s="711"/>
      <c r="W16" s="709"/>
      <c r="X16" s="712"/>
      <c r="Y16" s="713"/>
      <c r="Z16" s="710">
        <f>SUM(AA16:AB16)</f>
        <v>0</v>
      </c>
      <c r="AA16" s="714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715"/>
      <c r="D17" s="715"/>
      <c r="E17" s="715"/>
      <c r="F17" s="715"/>
      <c r="G17" s="42"/>
      <c r="H17" s="716"/>
      <c r="I17" s="717"/>
      <c r="J17" s="46"/>
      <c r="K17" s="718"/>
      <c r="L17" s="71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719"/>
      <c r="I18" s="715"/>
      <c r="J18" s="715"/>
      <c r="K18" s="366"/>
      <c r="L18" s="366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720" t="s">
        <v>35</v>
      </c>
      <c r="B19" s="721">
        <f>SUM(C19:G19)</f>
        <v>10</v>
      </c>
      <c r="C19" s="722"/>
      <c r="D19" s="723"/>
      <c r="E19" s="723">
        <v>10</v>
      </c>
      <c r="F19" s="723"/>
      <c r="G19" s="724"/>
      <c r="H19" s="725"/>
      <c r="I19" s="715"/>
      <c r="J19" s="715"/>
      <c r="K19" s="366"/>
      <c r="L19" s="366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726" t="s">
        <v>36</v>
      </c>
      <c r="B20" s="682">
        <f>SUM(C20:G20)</f>
        <v>226</v>
      </c>
      <c r="C20" s="727"/>
      <c r="D20" s="728"/>
      <c r="E20" s="728">
        <v>226</v>
      </c>
      <c r="F20" s="728"/>
      <c r="G20" s="413"/>
      <c r="H20" s="725"/>
      <c r="I20" s="715"/>
      <c r="J20" s="715"/>
      <c r="K20" s="366"/>
      <c r="L20" s="366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726" t="s">
        <v>37</v>
      </c>
      <c r="B21" s="682">
        <f>SUM(C21:G21)</f>
        <v>226</v>
      </c>
      <c r="C21" s="727"/>
      <c r="D21" s="728"/>
      <c r="E21" s="728">
        <v>226</v>
      </c>
      <c r="F21" s="728"/>
      <c r="G21" s="413"/>
      <c r="H21" s="725"/>
      <c r="I21" s="715"/>
      <c r="J21" s="715"/>
      <c r="K21" s="366"/>
      <c r="L21" s="366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726" t="s">
        <v>38</v>
      </c>
      <c r="B22" s="682">
        <f>SUM(C22:G22)</f>
        <v>226</v>
      </c>
      <c r="C22" s="727"/>
      <c r="D22" s="728"/>
      <c r="E22" s="728">
        <v>226</v>
      </c>
      <c r="F22" s="728"/>
      <c r="G22" s="413"/>
      <c r="H22" s="725"/>
      <c r="I22" s="715"/>
      <c r="J22" s="390"/>
      <c r="K22" s="366"/>
      <c r="L22" s="366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226</v>
      </c>
      <c r="C23" s="729"/>
      <c r="D23" s="334"/>
      <c r="E23" s="334">
        <v>226</v>
      </c>
      <c r="F23" s="334"/>
      <c r="G23" s="335"/>
      <c r="H23" s="725"/>
      <c r="I23" s="715"/>
      <c r="J23" s="715"/>
      <c r="K23" s="366"/>
      <c r="L23" s="366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730" t="s">
        <v>40</v>
      </c>
      <c r="B24" s="373"/>
      <c r="C24" s="390"/>
      <c r="D24" s="373"/>
      <c r="E24" s="373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372"/>
      <c r="D25" s="372"/>
      <c r="E25" s="372"/>
      <c r="F25" s="372"/>
      <c r="G25" s="372"/>
      <c r="H25" s="372"/>
      <c r="I25" s="731"/>
      <c r="J25" s="731"/>
      <c r="K25" s="373"/>
      <c r="L25" s="373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486" t="s">
        <v>42</v>
      </c>
      <c r="E26" s="1487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460" t="s">
        <v>44</v>
      </c>
      <c r="E27" s="461" t="s">
        <v>45</v>
      </c>
      <c r="F27" s="462" t="s">
        <v>46</v>
      </c>
      <c r="G27" s="460" t="s">
        <v>47</v>
      </c>
      <c r="H27" s="460" t="s">
        <v>48</v>
      </c>
      <c r="I27" s="460" t="s">
        <v>49</v>
      </c>
      <c r="J27" s="460" t="s">
        <v>50</v>
      </c>
      <c r="K27" s="460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22" t="s">
        <v>36</v>
      </c>
      <c r="B28" s="1523"/>
      <c r="C28" s="732">
        <f t="shared" ref="C28:C34" si="1">SUM(D28:E28)</f>
        <v>76</v>
      </c>
      <c r="D28" s="733">
        <v>1</v>
      </c>
      <c r="E28" s="734">
        <v>75</v>
      </c>
      <c r="F28" s="735">
        <v>6</v>
      </c>
      <c r="G28" s="736">
        <v>23</v>
      </c>
      <c r="H28" s="736">
        <v>28</v>
      </c>
      <c r="I28" s="736">
        <v>18</v>
      </c>
      <c r="J28" s="736">
        <v>0</v>
      </c>
      <c r="K28" s="736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24" t="s">
        <v>37</v>
      </c>
      <c r="B29" s="1525"/>
      <c r="C29" s="732">
        <f t="shared" si="1"/>
        <v>107</v>
      </c>
      <c r="D29" s="736">
        <v>1</v>
      </c>
      <c r="E29" s="734">
        <v>106</v>
      </c>
      <c r="F29" s="735">
        <v>12</v>
      </c>
      <c r="G29" s="736">
        <v>31</v>
      </c>
      <c r="H29" s="736">
        <v>41</v>
      </c>
      <c r="I29" s="736">
        <v>22</v>
      </c>
      <c r="J29" s="736">
        <v>0</v>
      </c>
      <c r="K29" s="736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24" t="s">
        <v>38</v>
      </c>
      <c r="B30" s="1525"/>
      <c r="C30" s="732">
        <f t="shared" si="1"/>
        <v>936</v>
      </c>
      <c r="D30" s="736">
        <v>2</v>
      </c>
      <c r="E30" s="734">
        <v>934</v>
      </c>
      <c r="F30" s="735">
        <v>149</v>
      </c>
      <c r="G30" s="736">
        <v>271</v>
      </c>
      <c r="H30" s="736">
        <v>383</v>
      </c>
      <c r="I30" s="736">
        <v>131</v>
      </c>
      <c r="J30" s="736">
        <v>0</v>
      </c>
      <c r="K30" s="736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72</v>
      </c>
      <c r="D31" s="75">
        <v>1</v>
      </c>
      <c r="E31" s="76">
        <v>71</v>
      </c>
      <c r="F31" s="77">
        <v>9</v>
      </c>
      <c r="G31" s="75">
        <v>20</v>
      </c>
      <c r="H31" s="75">
        <v>24</v>
      </c>
      <c r="I31" s="75">
        <v>18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732">
        <f t="shared" si="1"/>
        <v>3</v>
      </c>
      <c r="D32" s="736">
        <v>0</v>
      </c>
      <c r="E32" s="734">
        <v>3</v>
      </c>
      <c r="F32" s="735">
        <v>0</v>
      </c>
      <c r="G32" s="736">
        <v>1</v>
      </c>
      <c r="H32" s="736">
        <v>2</v>
      </c>
      <c r="I32" s="736">
        <v>0</v>
      </c>
      <c r="J32" s="736">
        <v>0</v>
      </c>
      <c r="K32" s="736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737">
        <f t="shared" si="1"/>
        <v>0</v>
      </c>
      <c r="D33" s="738">
        <v>0</v>
      </c>
      <c r="E33" s="739">
        <v>0</v>
      </c>
      <c r="F33" s="740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19" t="s">
        <v>55</v>
      </c>
      <c r="B34" s="1520"/>
      <c r="C34" s="737">
        <f t="shared" si="1"/>
        <v>4</v>
      </c>
      <c r="D34" s="738">
        <v>0</v>
      </c>
      <c r="E34" s="739">
        <v>4</v>
      </c>
      <c r="F34" s="740">
        <v>1</v>
      </c>
      <c r="G34" s="738">
        <v>1</v>
      </c>
      <c r="H34" s="738">
        <v>2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741" t="s">
        <v>56</v>
      </c>
      <c r="B35" s="366"/>
      <c r="C35" s="83"/>
      <c r="D35" s="661"/>
      <c r="E35" s="661"/>
      <c r="F35" s="661"/>
      <c r="G35" s="661"/>
      <c r="H35" s="661"/>
      <c r="I35" s="661"/>
      <c r="J35" s="661"/>
      <c r="K35" s="661"/>
      <c r="L35" s="661"/>
      <c r="M35" s="389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460" t="s">
        <v>57</v>
      </c>
      <c r="B36" s="460" t="s">
        <v>58</v>
      </c>
      <c r="C36" s="715"/>
      <c r="D36" s="366"/>
      <c r="E36" s="366"/>
      <c r="F36" s="366"/>
      <c r="G36" s="389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732" t="s">
        <v>59</v>
      </c>
      <c r="B37" s="736">
        <v>377</v>
      </c>
      <c r="C37" s="715"/>
      <c r="D37" s="366"/>
      <c r="E37" s="366"/>
      <c r="F37" s="366"/>
      <c r="G37" s="389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732" t="s">
        <v>60</v>
      </c>
      <c r="B38" s="736">
        <v>639</v>
      </c>
      <c r="C38" s="715"/>
      <c r="D38" s="366"/>
      <c r="E38" s="366"/>
      <c r="F38" s="366"/>
      <c r="G38" s="389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732" t="s">
        <v>61</v>
      </c>
      <c r="B39" s="736">
        <v>897</v>
      </c>
      <c r="C39" s="715"/>
      <c r="D39" s="366"/>
      <c r="E39" s="366"/>
      <c r="F39" s="366"/>
      <c r="G39" s="389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732" t="s">
        <v>62</v>
      </c>
      <c r="B40" s="736">
        <v>0</v>
      </c>
      <c r="C40" s="715"/>
      <c r="D40" s="366"/>
      <c r="E40" s="366"/>
      <c r="F40" s="366"/>
      <c r="G40" s="389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732" t="s">
        <v>63</v>
      </c>
      <c r="B41" s="736">
        <v>523</v>
      </c>
      <c r="C41" s="715"/>
      <c r="D41" s="366"/>
      <c r="E41" s="366"/>
      <c r="F41" s="366"/>
      <c r="G41" s="389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732" t="s">
        <v>64</v>
      </c>
      <c r="B42" s="736">
        <v>0</v>
      </c>
      <c r="C42" s="715"/>
      <c r="D42" s="366"/>
      <c r="E42" s="366"/>
      <c r="F42" s="366"/>
      <c r="G42" s="389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732" t="s">
        <v>65</v>
      </c>
      <c r="B43" s="736">
        <v>83</v>
      </c>
      <c r="C43" s="715"/>
      <c r="D43" s="366"/>
      <c r="E43" s="366"/>
      <c r="F43" s="366"/>
      <c r="G43" s="389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14</v>
      </c>
      <c r="C44" s="715"/>
      <c r="D44" s="366"/>
      <c r="E44" s="366"/>
      <c r="F44" s="366"/>
      <c r="G44" s="389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715"/>
      <c r="D45" s="366"/>
      <c r="E45" s="366"/>
      <c r="F45" s="366"/>
      <c r="G45" s="389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660" t="s">
        <v>68</v>
      </c>
      <c r="B46" s="46"/>
      <c r="D46" s="661"/>
      <c r="E46" s="661"/>
      <c r="F46" s="366"/>
      <c r="G46" s="366"/>
      <c r="H46" s="366"/>
      <c r="I46" s="366"/>
      <c r="J46" s="366"/>
      <c r="K46" s="366"/>
      <c r="L46" s="366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460" t="s">
        <v>28</v>
      </c>
      <c r="B47" s="460" t="s">
        <v>29</v>
      </c>
      <c r="C47" s="460" t="s">
        <v>69</v>
      </c>
      <c r="D47" s="460" t="s">
        <v>70</v>
      </c>
      <c r="E47" s="366"/>
      <c r="F47" s="366"/>
      <c r="G47" s="366"/>
      <c r="H47" s="366"/>
      <c r="I47" s="366"/>
      <c r="J47" s="366"/>
      <c r="K47" s="366"/>
      <c r="L47" s="366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11" t="s">
        <v>71</v>
      </c>
      <c r="B48" s="612">
        <f>SUM(C48:D48)</f>
        <v>992</v>
      </c>
      <c r="C48" s="613">
        <v>992</v>
      </c>
      <c r="D48" s="613">
        <v>0</v>
      </c>
      <c r="E48" s="366"/>
      <c r="F48" s="366"/>
      <c r="G48" s="366"/>
      <c r="H48" s="366"/>
      <c r="I48" s="366"/>
      <c r="J48" s="366"/>
      <c r="K48" s="366"/>
      <c r="L48" s="366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11" t="s">
        <v>72</v>
      </c>
      <c r="B49" s="612">
        <f>SUM(C49:D49)</f>
        <v>936</v>
      </c>
      <c r="C49" s="613">
        <v>936</v>
      </c>
      <c r="D49" s="613">
        <v>0</v>
      </c>
      <c r="E49" s="366"/>
      <c r="F49" s="366"/>
      <c r="G49" s="366"/>
      <c r="H49" s="366"/>
      <c r="I49" s="366"/>
      <c r="J49" s="366"/>
      <c r="K49" s="366"/>
      <c r="L49" s="366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56</v>
      </c>
      <c r="C50" s="92">
        <v>56</v>
      </c>
      <c r="D50" s="92">
        <v>0</v>
      </c>
      <c r="E50" s="366"/>
      <c r="F50" s="366"/>
      <c r="G50" s="366"/>
      <c r="H50" s="366"/>
      <c r="I50" s="366"/>
      <c r="J50" s="366"/>
      <c r="K50" s="366"/>
      <c r="L50" s="366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660" t="s">
        <v>74</v>
      </c>
      <c r="B51" s="93"/>
      <c r="C51" s="94"/>
      <c r="D51" s="94"/>
      <c r="E51" s="365"/>
      <c r="F51" s="365"/>
      <c r="G51" s="365"/>
      <c r="H51" s="365"/>
      <c r="I51" s="365"/>
      <c r="J51" s="366"/>
      <c r="K51" s="366"/>
      <c r="L51" s="366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477" t="s">
        <v>75</v>
      </c>
      <c r="B52" s="477" t="s">
        <v>29</v>
      </c>
      <c r="C52" s="742" t="s">
        <v>76</v>
      </c>
      <c r="D52" s="743" t="s">
        <v>77</v>
      </c>
      <c r="E52" s="365"/>
      <c r="F52" s="365"/>
      <c r="G52" s="365"/>
      <c r="H52" s="365"/>
      <c r="I52" s="366"/>
      <c r="J52" s="366"/>
      <c r="K52" s="366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44" t="s">
        <v>78</v>
      </c>
      <c r="B53" s="745">
        <f>SUM(C53:D53)</f>
        <v>0</v>
      </c>
      <c r="C53" s="746"/>
      <c r="D53" s="747"/>
      <c r="E53" s="365"/>
      <c r="F53" s="365"/>
      <c r="G53" s="365"/>
      <c r="H53" s="365"/>
      <c r="I53" s="366"/>
      <c r="J53" s="366"/>
      <c r="K53" s="366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748" t="s">
        <v>79</v>
      </c>
      <c r="B54" s="749">
        <f t="shared" ref="B54:B55" si="5">SUM(C54:D54)</f>
        <v>0</v>
      </c>
      <c r="C54" s="624"/>
      <c r="D54" s="750"/>
      <c r="E54" s="365"/>
      <c r="F54" s="365"/>
      <c r="G54" s="365"/>
      <c r="H54" s="365"/>
      <c r="I54" s="366"/>
      <c r="J54" s="366"/>
      <c r="K54" s="366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103" t="s">
        <v>80</v>
      </c>
      <c r="B55" s="104">
        <f t="shared" si="5"/>
        <v>8</v>
      </c>
      <c r="C55" s="640"/>
      <c r="D55" s="751">
        <v>8</v>
      </c>
      <c r="E55" s="752"/>
      <c r="F55" s="752"/>
      <c r="G55" s="752"/>
      <c r="H55" s="752"/>
      <c r="I55" s="753"/>
      <c r="J55" s="753"/>
      <c r="K55" s="753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660" t="s">
        <v>81</v>
      </c>
      <c r="B56" s="107"/>
      <c r="C56" s="107"/>
      <c r="D56" s="107"/>
      <c r="E56" s="107"/>
      <c r="F56" s="752"/>
      <c r="G56" s="752"/>
      <c r="H56" s="752"/>
      <c r="I56" s="752"/>
      <c r="J56" s="753"/>
      <c r="K56" s="753"/>
      <c r="L56" s="753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492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752"/>
      <c r="G57" s="752"/>
      <c r="H57" s="752"/>
      <c r="I57" s="752"/>
      <c r="J57" s="753"/>
      <c r="K57" s="753"/>
      <c r="L57" s="753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754" t="s">
        <v>87</v>
      </c>
      <c r="B58" s="755"/>
      <c r="C58" s="746"/>
      <c r="D58" s="756"/>
      <c r="E58" s="757"/>
      <c r="F58" s="752"/>
      <c r="G58" s="752"/>
      <c r="H58" s="752"/>
      <c r="I58" s="752"/>
      <c r="J58" s="753"/>
      <c r="K58" s="753"/>
      <c r="L58" s="753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758" t="s">
        <v>88</v>
      </c>
      <c r="B59" s="759"/>
      <c r="C59" s="760"/>
      <c r="D59" s="761"/>
      <c r="E59" s="762"/>
      <c r="F59" s="763"/>
      <c r="G59" s="763"/>
      <c r="H59" s="763"/>
      <c r="I59" s="763"/>
      <c r="J59" s="764"/>
      <c r="K59" s="764"/>
      <c r="L59" s="764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765" t="s">
        <v>89</v>
      </c>
      <c r="B60" s="759"/>
      <c r="C60" s="760"/>
      <c r="D60" s="761"/>
      <c r="E60" s="762"/>
      <c r="F60" s="763"/>
      <c r="G60" s="763"/>
      <c r="H60" s="763"/>
      <c r="I60" s="763"/>
      <c r="J60" s="764"/>
      <c r="K60" s="764"/>
      <c r="L60" s="764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765" t="s">
        <v>90</v>
      </c>
      <c r="B61" s="759"/>
      <c r="C61" s="766"/>
      <c r="D61" s="767"/>
      <c r="E61" s="762"/>
      <c r="F61" s="768"/>
      <c r="G61" s="768"/>
      <c r="H61" s="768"/>
      <c r="I61" s="768"/>
      <c r="J61" s="769"/>
      <c r="K61" s="769"/>
      <c r="L61" s="769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770" t="s">
        <v>91</v>
      </c>
      <c r="B62" s="759"/>
      <c r="C62" s="771"/>
      <c r="D62" s="772"/>
      <c r="E62" s="762"/>
      <c r="F62" s="773"/>
      <c r="G62" s="773"/>
      <c r="H62" s="773"/>
      <c r="I62" s="773"/>
      <c r="J62" s="774"/>
      <c r="K62" s="774"/>
      <c r="L62" s="774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8</v>
      </c>
      <c r="C63" s="124">
        <v>5</v>
      </c>
      <c r="D63" s="775">
        <v>3</v>
      </c>
      <c r="E63" s="125">
        <v>8</v>
      </c>
      <c r="F63" s="773"/>
      <c r="G63" s="773"/>
      <c r="H63" s="773"/>
      <c r="I63" s="773"/>
      <c r="J63" s="774"/>
      <c r="K63" s="774"/>
      <c r="L63" s="774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776" t="s">
        <v>29</v>
      </c>
      <c r="B64" s="777">
        <f>SUM(B58:B63)</f>
        <v>8</v>
      </c>
      <c r="C64" s="777">
        <f>SUM(C58:C63)</f>
        <v>5</v>
      </c>
      <c r="D64" s="369">
        <f>SUM(D58:D63)</f>
        <v>3</v>
      </c>
      <c r="E64" s="778">
        <f>SUM(E58:E63)</f>
        <v>8</v>
      </c>
      <c r="F64" s="779"/>
      <c r="G64" s="773"/>
      <c r="H64" s="773"/>
      <c r="I64" s="773"/>
      <c r="J64" s="774"/>
      <c r="K64" s="774"/>
      <c r="L64" s="774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16" t="s">
        <v>93</v>
      </c>
      <c r="B65" s="1428"/>
      <c r="C65" s="1428"/>
      <c r="D65" s="1428"/>
      <c r="E65" s="1471"/>
      <c r="F65" s="780"/>
      <c r="G65" s="780"/>
      <c r="H65" s="780"/>
      <c r="I65" s="780"/>
      <c r="J65" s="781"/>
      <c r="K65" s="774"/>
      <c r="L65" s="774"/>
    </row>
    <row r="66" spans="1:92" ht="31.5" customHeight="1" x14ac:dyDescent="0.2">
      <c r="A66" s="782" t="s">
        <v>94</v>
      </c>
      <c r="B66" s="782" t="s">
        <v>95</v>
      </c>
      <c r="C66" s="782" t="s">
        <v>29</v>
      </c>
      <c r="D66" s="783" t="s">
        <v>96</v>
      </c>
      <c r="E66" s="784" t="s">
        <v>97</v>
      </c>
      <c r="F66" s="785" t="s">
        <v>98</v>
      </c>
      <c r="G66" s="785" t="s">
        <v>99</v>
      </c>
      <c r="H66" s="785" t="s">
        <v>100</v>
      </c>
      <c r="I66" s="786" t="s">
        <v>101</v>
      </c>
      <c r="J66" s="787"/>
      <c r="K66" s="788"/>
      <c r="L66" s="789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17" t="s">
        <v>102</v>
      </c>
      <c r="B67" s="1518"/>
      <c r="C67" s="790">
        <f>SUM(D67:I67)</f>
        <v>146</v>
      </c>
      <c r="D67" s="791">
        <v>25</v>
      </c>
      <c r="E67" s="792">
        <v>17</v>
      </c>
      <c r="F67" s="792">
        <v>14</v>
      </c>
      <c r="G67" s="792">
        <v>25</v>
      </c>
      <c r="H67" s="792">
        <v>25</v>
      </c>
      <c r="I67" s="793">
        <v>40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794" t="s">
        <v>104</v>
      </c>
      <c r="C68" s="795">
        <f>SUM(D68:I68)</f>
        <v>30</v>
      </c>
      <c r="D68" s="796">
        <v>15</v>
      </c>
      <c r="E68" s="797">
        <v>9</v>
      </c>
      <c r="F68" s="797">
        <v>6</v>
      </c>
      <c r="G68" s="797"/>
      <c r="H68" s="797"/>
      <c r="I68" s="798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426"/>
      <c r="B69" s="144" t="s">
        <v>105</v>
      </c>
      <c r="C69" s="145">
        <f>SUM(D69:I69)</f>
        <v>7</v>
      </c>
      <c r="D69" s="146">
        <v>6</v>
      </c>
      <c r="E69" s="147">
        <v>1</v>
      </c>
      <c r="F69" s="147"/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794" t="s">
        <v>104</v>
      </c>
      <c r="C70" s="795">
        <f>SUM(D70:I70)</f>
        <v>90</v>
      </c>
      <c r="D70" s="799">
        <v>41</v>
      </c>
      <c r="E70" s="800">
        <v>43</v>
      </c>
      <c r="F70" s="800">
        <v>6</v>
      </c>
      <c r="G70" s="800"/>
      <c r="H70" s="800"/>
      <c r="I70" s="801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426"/>
      <c r="B71" s="204" t="s">
        <v>105</v>
      </c>
      <c r="C71" s="150">
        <f>SUM(D71:I71)</f>
        <v>81</v>
      </c>
      <c r="D71" s="802">
        <v>32</v>
      </c>
      <c r="E71" s="803">
        <v>49</v>
      </c>
      <c r="F71" s="803"/>
      <c r="G71" s="803"/>
      <c r="H71" s="803"/>
      <c r="I71" s="151"/>
      <c r="J71" s="71" t="str">
        <f>CA71&amp;CB71&amp;CC71&amp;CD71&amp;CE71&amp;CF71</f>
        <v/>
      </c>
      <c r="K71" s="781"/>
      <c r="L71" s="781"/>
      <c r="M71" s="781"/>
      <c r="N71" s="781"/>
      <c r="O71" s="781"/>
      <c r="P71" s="781"/>
      <c r="Q71" s="781"/>
      <c r="R71" s="781"/>
      <c r="S71" s="781"/>
      <c r="T71" s="781"/>
      <c r="U71" s="781"/>
      <c r="V71" s="781"/>
      <c r="W71" s="781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804" t="s">
        <v>107</v>
      </c>
      <c r="B72" s="805"/>
      <c r="C72" s="805"/>
      <c r="D72" s="774"/>
      <c r="E72" s="774"/>
      <c r="F72" s="774"/>
      <c r="G72" s="774"/>
      <c r="H72" s="806"/>
      <c r="I72" s="806"/>
      <c r="J72" s="781"/>
      <c r="K72" s="774"/>
      <c r="L72" s="774"/>
      <c r="M72" s="807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14" t="s">
        <v>111</v>
      </c>
      <c r="G73" s="1467"/>
      <c r="H73" s="1467"/>
      <c r="I73" s="1515"/>
      <c r="J73" s="808"/>
      <c r="K73" s="774"/>
      <c r="L73" s="774"/>
      <c r="M73" s="807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14" t="s">
        <v>112</v>
      </c>
      <c r="G74" s="1515"/>
      <c r="H74" s="1514" t="s">
        <v>113</v>
      </c>
      <c r="I74" s="1515"/>
      <c r="J74" s="809"/>
      <c r="K74" s="774"/>
      <c r="L74" s="774"/>
      <c r="M74" s="807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810" t="s">
        <v>44</v>
      </c>
      <c r="C75" s="393" t="s">
        <v>45</v>
      </c>
      <c r="D75" s="810" t="s">
        <v>44</v>
      </c>
      <c r="E75" s="462" t="s">
        <v>45</v>
      </c>
      <c r="F75" s="810" t="s">
        <v>44</v>
      </c>
      <c r="G75" s="393" t="s">
        <v>45</v>
      </c>
      <c r="H75" s="810" t="s">
        <v>44</v>
      </c>
      <c r="I75" s="462" t="s">
        <v>45</v>
      </c>
      <c r="J75" s="809"/>
      <c r="K75" s="774"/>
      <c r="L75" s="774"/>
      <c r="M75" s="807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811" t="s">
        <v>114</v>
      </c>
      <c r="B76" s="665">
        <v>64</v>
      </c>
      <c r="C76" s="798">
        <v>171</v>
      </c>
      <c r="D76" s="665">
        <v>39</v>
      </c>
      <c r="E76" s="798">
        <v>104</v>
      </c>
      <c r="F76" s="667">
        <v>44</v>
      </c>
      <c r="G76" s="812">
        <v>112</v>
      </c>
      <c r="H76" s="667">
        <v>5</v>
      </c>
      <c r="I76" s="812">
        <v>8</v>
      </c>
      <c r="J76" s="71" t="str">
        <f>CA76</f>
        <v/>
      </c>
      <c r="K76" s="774"/>
      <c r="L76" s="774"/>
      <c r="M76" s="807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774"/>
      <c r="L77" s="774"/>
      <c r="M77" s="807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6</v>
      </c>
      <c r="D78" s="162"/>
      <c r="E78" s="163">
        <v>1</v>
      </c>
      <c r="F78" s="164"/>
      <c r="G78" s="165">
        <v>1</v>
      </c>
      <c r="H78" s="164"/>
      <c r="I78" s="165"/>
      <c r="J78" s="71" t="str">
        <f t="shared" si="7"/>
        <v/>
      </c>
      <c r="K78" s="774"/>
      <c r="L78" s="774"/>
      <c r="M78" s="807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43</v>
      </c>
      <c r="D79" s="162"/>
      <c r="E79" s="163">
        <v>7</v>
      </c>
      <c r="F79" s="164"/>
      <c r="G79" s="165">
        <v>7</v>
      </c>
      <c r="H79" s="164"/>
      <c r="I79" s="165"/>
      <c r="J79" s="71" t="str">
        <f t="shared" si="7"/>
        <v/>
      </c>
      <c r="K79" s="774"/>
      <c r="L79" s="774"/>
      <c r="M79" s="807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/>
      <c r="C80" s="163">
        <v>177</v>
      </c>
      <c r="D80" s="162">
        <v>7</v>
      </c>
      <c r="E80" s="163">
        <v>55</v>
      </c>
      <c r="F80" s="164">
        <v>10</v>
      </c>
      <c r="G80" s="165">
        <v>61</v>
      </c>
      <c r="H80" s="164">
        <v>3</v>
      </c>
      <c r="I80" s="165">
        <v>6</v>
      </c>
      <c r="J80" s="71" t="str">
        <f t="shared" si="7"/>
        <v/>
      </c>
      <c r="K80" s="774"/>
      <c r="L80" s="774"/>
      <c r="M80" s="807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774"/>
      <c r="L81" s="774"/>
      <c r="M81" s="807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>
        <v>1</v>
      </c>
      <c r="C82" s="163"/>
      <c r="D82" s="162">
        <v>28</v>
      </c>
      <c r="E82" s="163">
        <v>7</v>
      </c>
      <c r="F82" s="164">
        <v>29</v>
      </c>
      <c r="G82" s="165">
        <v>7</v>
      </c>
      <c r="H82" s="164">
        <v>1</v>
      </c>
      <c r="I82" s="165"/>
      <c r="J82" s="71" t="str">
        <f t="shared" si="7"/>
        <v/>
      </c>
      <c r="K82" s="774"/>
      <c r="L82" s="774"/>
      <c r="M82" s="807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51</v>
      </c>
      <c r="F83" s="164"/>
      <c r="G83" s="165">
        <v>60</v>
      </c>
      <c r="H83" s="164"/>
      <c r="I83" s="165">
        <v>9</v>
      </c>
      <c r="J83" s="71" t="str">
        <f t="shared" si="7"/>
        <v/>
      </c>
      <c r="K83" s="774"/>
      <c r="L83" s="774"/>
      <c r="M83" s="807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26</v>
      </c>
      <c r="D84" s="162"/>
      <c r="E84" s="163">
        <v>63</v>
      </c>
      <c r="F84" s="164"/>
      <c r="G84" s="165">
        <v>63</v>
      </c>
      <c r="H84" s="164"/>
      <c r="I84" s="165"/>
      <c r="J84" s="71" t="str">
        <f t="shared" si="7"/>
        <v/>
      </c>
      <c r="K84" s="774"/>
      <c r="L84" s="774"/>
      <c r="M84" s="807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34</v>
      </c>
      <c r="D85" s="162">
        <v>1</v>
      </c>
      <c r="E85" s="163">
        <v>28</v>
      </c>
      <c r="F85" s="164">
        <v>1</v>
      </c>
      <c r="G85" s="165">
        <v>30</v>
      </c>
      <c r="H85" s="164"/>
      <c r="I85" s="165">
        <v>2</v>
      </c>
      <c r="J85" s="71" t="str">
        <f t="shared" si="7"/>
        <v/>
      </c>
      <c r="K85" s="774"/>
      <c r="L85" s="774"/>
      <c r="M85" s="807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69</v>
      </c>
      <c r="D86" s="162"/>
      <c r="E86" s="163">
        <v>35</v>
      </c>
      <c r="F86" s="164"/>
      <c r="G86" s="165">
        <v>39</v>
      </c>
      <c r="H86" s="164"/>
      <c r="I86" s="165">
        <v>4</v>
      </c>
      <c r="J86" s="71" t="str">
        <f t="shared" si="7"/>
        <v/>
      </c>
      <c r="K86" s="774"/>
      <c r="L86" s="774"/>
      <c r="M86" s="808"/>
      <c r="N86" s="774"/>
      <c r="O86" s="774"/>
      <c r="P86" s="807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813"/>
      <c r="I87" s="166"/>
      <c r="J87" s="71" t="str">
        <f t="shared" si="7"/>
        <v/>
      </c>
      <c r="K87" s="774"/>
      <c r="L87" s="774"/>
      <c r="M87" s="808"/>
      <c r="N87" s="774"/>
      <c r="O87" s="774"/>
      <c r="P87" s="807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814" t="s">
        <v>29</v>
      </c>
      <c r="B88" s="815">
        <f t="shared" ref="B88:I88" si="10">SUM(B76:B87)</f>
        <v>65</v>
      </c>
      <c r="C88" s="816">
        <f t="shared" si="10"/>
        <v>526</v>
      </c>
      <c r="D88" s="815">
        <f t="shared" si="10"/>
        <v>75</v>
      </c>
      <c r="E88" s="816">
        <f t="shared" si="10"/>
        <v>351</v>
      </c>
      <c r="F88" s="817">
        <f t="shared" si="10"/>
        <v>84</v>
      </c>
      <c r="G88" s="818">
        <f t="shared" si="10"/>
        <v>380</v>
      </c>
      <c r="H88" s="817">
        <f t="shared" si="10"/>
        <v>9</v>
      </c>
      <c r="I88" s="818">
        <f t="shared" si="10"/>
        <v>29</v>
      </c>
      <c r="J88" s="774"/>
      <c r="K88" s="774"/>
      <c r="L88" s="774"/>
      <c r="M88" s="807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819"/>
      <c r="I89" s="819"/>
      <c r="J89" s="808"/>
      <c r="K89" s="774"/>
      <c r="L89" s="774"/>
      <c r="M89" s="807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14" t="s">
        <v>128</v>
      </c>
      <c r="C90" s="1467"/>
      <c r="D90" s="1467"/>
      <c r="E90" s="1467"/>
      <c r="F90" s="1467"/>
      <c r="G90" s="1515"/>
      <c r="H90" s="781"/>
      <c r="I90" s="808"/>
      <c r="J90" s="774"/>
      <c r="K90" s="774"/>
      <c r="L90" s="807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426"/>
      <c r="B91" s="820" t="s">
        <v>129</v>
      </c>
      <c r="C91" s="810" t="s">
        <v>44</v>
      </c>
      <c r="D91" s="821" t="s">
        <v>45</v>
      </c>
      <c r="E91" s="822" t="s">
        <v>15</v>
      </c>
      <c r="F91" s="823" t="s">
        <v>16</v>
      </c>
      <c r="G91" s="823" t="s">
        <v>17</v>
      </c>
      <c r="H91" s="781"/>
      <c r="I91" s="781"/>
      <c r="J91" s="808"/>
      <c r="K91" s="774"/>
      <c r="L91" s="774"/>
      <c r="M91" s="807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811" t="s">
        <v>130</v>
      </c>
      <c r="B92" s="721">
        <f t="shared" ref="B92:B98" si="11">SUM(C92+D92)</f>
        <v>35</v>
      </c>
      <c r="C92" s="667">
        <v>9</v>
      </c>
      <c r="D92" s="824">
        <v>26</v>
      </c>
      <c r="E92" s="825">
        <v>32</v>
      </c>
      <c r="F92" s="826">
        <v>3</v>
      </c>
      <c r="G92" s="826"/>
      <c r="H92" s="71" t="str">
        <f>CA92</f>
        <v/>
      </c>
      <c r="I92" s="781"/>
      <c r="J92" s="808"/>
      <c r="K92" s="774"/>
      <c r="L92" s="774"/>
      <c r="M92" s="807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827" t="s">
        <v>131</v>
      </c>
      <c r="B93" s="828">
        <f t="shared" si="11"/>
        <v>0</v>
      </c>
      <c r="C93" s="164"/>
      <c r="D93" s="829"/>
      <c r="E93" s="830"/>
      <c r="F93" s="831"/>
      <c r="G93" s="831"/>
      <c r="H93" s="71" t="str">
        <f t="shared" ref="H93:H99" si="13">CA93</f>
        <v/>
      </c>
      <c r="I93" s="781"/>
      <c r="J93" s="808"/>
      <c r="K93" s="774"/>
      <c r="L93" s="774"/>
      <c r="M93" s="807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828">
        <f t="shared" si="11"/>
        <v>0</v>
      </c>
      <c r="C94" s="164"/>
      <c r="D94" s="829"/>
      <c r="E94" s="830"/>
      <c r="F94" s="831"/>
      <c r="G94" s="831"/>
      <c r="H94" s="71" t="str">
        <f t="shared" si="13"/>
        <v/>
      </c>
      <c r="I94" s="781"/>
      <c r="J94" s="808"/>
      <c r="K94" s="774"/>
      <c r="L94" s="774"/>
      <c r="M94" s="807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828">
        <f t="shared" si="11"/>
        <v>3</v>
      </c>
      <c r="C95" s="164"/>
      <c r="D95" s="829">
        <v>3</v>
      </c>
      <c r="E95" s="830">
        <v>3</v>
      </c>
      <c r="F95" s="831"/>
      <c r="G95" s="831"/>
      <c r="H95" s="71" t="str">
        <f t="shared" si="13"/>
        <v/>
      </c>
      <c r="I95" s="781"/>
      <c r="J95" s="808"/>
      <c r="K95" s="774"/>
      <c r="L95" s="774"/>
      <c r="M95" s="807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828">
        <f t="shared" si="11"/>
        <v>0</v>
      </c>
      <c r="C96" s="164"/>
      <c r="D96" s="829"/>
      <c r="E96" s="830"/>
      <c r="F96" s="831"/>
      <c r="G96" s="831"/>
      <c r="H96" s="71" t="str">
        <f t="shared" si="13"/>
        <v/>
      </c>
      <c r="I96" s="789"/>
      <c r="J96" s="832"/>
      <c r="K96" s="788"/>
      <c r="L96" s="788"/>
      <c r="M96" s="83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827" t="s">
        <v>135</v>
      </c>
      <c r="B97" s="828">
        <f t="shared" si="11"/>
        <v>0</v>
      </c>
      <c r="C97" s="164"/>
      <c r="D97" s="829"/>
      <c r="E97" s="830"/>
      <c r="F97" s="831"/>
      <c r="G97" s="831"/>
      <c r="H97" s="71" t="str">
        <f t="shared" si="13"/>
        <v/>
      </c>
      <c r="I97" s="789"/>
      <c r="J97" s="832"/>
      <c r="K97" s="788"/>
      <c r="L97" s="788"/>
      <c r="M97" s="83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179" t="s">
        <v>136</v>
      </c>
      <c r="B98" s="180">
        <f t="shared" si="11"/>
        <v>0</v>
      </c>
      <c r="C98" s="164"/>
      <c r="D98" s="829"/>
      <c r="E98" s="830"/>
      <c r="F98" s="556"/>
      <c r="G98" s="556"/>
      <c r="H98" s="71" t="str">
        <f t="shared" si="13"/>
        <v/>
      </c>
      <c r="I98" s="789"/>
      <c r="J98" s="832"/>
      <c r="K98" s="788"/>
      <c r="L98" s="788"/>
      <c r="M98" s="83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834">
        <f t="shared" ref="B99:G99" si="15">SUM(B92:B98)</f>
        <v>38</v>
      </c>
      <c r="C99" s="817">
        <f t="shared" si="15"/>
        <v>9</v>
      </c>
      <c r="D99" s="835">
        <f t="shared" si="15"/>
        <v>29</v>
      </c>
      <c r="E99" s="836">
        <f t="shared" si="15"/>
        <v>35</v>
      </c>
      <c r="F99" s="837">
        <f t="shared" si="15"/>
        <v>3</v>
      </c>
      <c r="G99" s="837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80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13918.34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FB1D9CAB-3B9D-4404-B501-F4347E29F1D4}">
      <formula1>0</formula1>
      <formula2>1E+27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2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",[5]NOMBRE!B6," - ","( ",[5]NOMBRE!C6,[5]NOMBRE!D6," )")</f>
        <v>MES: ABRIL - ( 04 )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",[5]NOMBRE!B7)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35" t="s">
        <v>3</v>
      </c>
      <c r="B9" s="1536" t="s">
        <v>4</v>
      </c>
      <c r="C9" s="1537" t="s">
        <v>5</v>
      </c>
      <c r="D9" s="1493" t="s">
        <v>6</v>
      </c>
      <c r="E9" s="1493" t="s">
        <v>7</v>
      </c>
      <c r="F9" s="1538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35"/>
      <c r="B10" s="1536"/>
      <c r="C10" s="1537"/>
      <c r="D10" s="1463"/>
      <c r="E10" s="1463"/>
      <c r="F10" s="1538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35"/>
      <c r="B11" s="1536"/>
      <c r="C11" s="1537"/>
      <c r="D11" s="1494"/>
      <c r="E11" s="1494"/>
      <c r="F11" s="1538"/>
      <c r="G11" s="838" t="s">
        <v>14</v>
      </c>
      <c r="H11" s="839" t="s">
        <v>15</v>
      </c>
      <c r="I11" s="839" t="s">
        <v>16</v>
      </c>
      <c r="J11" s="840" t="s">
        <v>17</v>
      </c>
      <c r="K11" s="838" t="s">
        <v>14</v>
      </c>
      <c r="L11" s="839" t="s">
        <v>15</v>
      </c>
      <c r="M11" s="839" t="s">
        <v>16</v>
      </c>
      <c r="N11" s="839" t="s">
        <v>17</v>
      </c>
      <c r="O11" s="840" t="s">
        <v>18</v>
      </c>
      <c r="P11" s="838" t="s">
        <v>14</v>
      </c>
      <c r="Q11" s="839" t="s">
        <v>15</v>
      </c>
      <c r="R11" s="839" t="s">
        <v>19</v>
      </c>
      <c r="S11" s="839" t="s">
        <v>17</v>
      </c>
      <c r="T11" s="840" t="s">
        <v>18</v>
      </c>
      <c r="U11" s="838" t="s">
        <v>14</v>
      </c>
      <c r="V11" s="839" t="s">
        <v>15</v>
      </c>
      <c r="W11" s="839" t="s">
        <v>16</v>
      </c>
      <c r="X11" s="839" t="s">
        <v>17</v>
      </c>
      <c r="Y11" s="840" t="s">
        <v>18</v>
      </c>
      <c r="Z11" s="838" t="s">
        <v>14</v>
      </c>
      <c r="AA11" s="839" t="s">
        <v>20</v>
      </c>
      <c r="AB11" s="841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842" t="s">
        <v>22</v>
      </c>
      <c r="B12" s="843">
        <f t="shared" ref="B12:Y12" si="0">SUM(B13:B16)</f>
        <v>6</v>
      </c>
      <c r="C12" s="844">
        <f t="shared" si="0"/>
        <v>5</v>
      </c>
      <c r="D12" s="845">
        <f t="shared" si="0"/>
        <v>5</v>
      </c>
      <c r="E12" s="845">
        <f t="shared" si="0"/>
        <v>1465</v>
      </c>
      <c r="F12" s="846">
        <f t="shared" si="0"/>
        <v>1319</v>
      </c>
      <c r="G12" s="847">
        <f t="shared" si="0"/>
        <v>575</v>
      </c>
      <c r="H12" s="845">
        <f t="shared" si="0"/>
        <v>575</v>
      </c>
      <c r="I12" s="845">
        <f t="shared" si="0"/>
        <v>0</v>
      </c>
      <c r="J12" s="846">
        <f t="shared" si="0"/>
        <v>0</v>
      </c>
      <c r="K12" s="847">
        <f t="shared" si="0"/>
        <v>639.30999999999995</v>
      </c>
      <c r="L12" s="845">
        <f t="shared" si="0"/>
        <v>466.97</v>
      </c>
      <c r="M12" s="845">
        <f t="shared" si="0"/>
        <v>5.57</v>
      </c>
      <c r="N12" s="845">
        <f t="shared" si="0"/>
        <v>1.77</v>
      </c>
      <c r="O12" s="846">
        <f t="shared" si="0"/>
        <v>165</v>
      </c>
      <c r="P12" s="847">
        <f t="shared" si="0"/>
        <v>178.44</v>
      </c>
      <c r="Q12" s="845">
        <f t="shared" si="0"/>
        <v>108.25</v>
      </c>
      <c r="R12" s="845">
        <f t="shared" si="0"/>
        <v>16.53</v>
      </c>
      <c r="S12" s="845">
        <f t="shared" si="0"/>
        <v>17.03</v>
      </c>
      <c r="T12" s="846">
        <f t="shared" si="0"/>
        <v>36.630000000000003</v>
      </c>
      <c r="U12" s="847">
        <f t="shared" si="0"/>
        <v>123.37</v>
      </c>
      <c r="V12" s="845">
        <f t="shared" si="0"/>
        <v>74.650000000000006</v>
      </c>
      <c r="W12" s="845">
        <f t="shared" si="0"/>
        <v>13.47</v>
      </c>
      <c r="X12" s="845">
        <f t="shared" si="0"/>
        <v>8.75</v>
      </c>
      <c r="Y12" s="846">
        <f t="shared" si="0"/>
        <v>26.5</v>
      </c>
      <c r="Z12" s="847">
        <f>SUM(Z13:Z16)</f>
        <v>119.7</v>
      </c>
      <c r="AA12" s="845">
        <f>SUM(AA13:AA16)</f>
        <v>97</v>
      </c>
      <c r="AB12" s="848">
        <f>SUM(AB13:AB16)</f>
        <v>22.7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572" t="s">
        <v>23</v>
      </c>
      <c r="B13" s="700">
        <v>5</v>
      </c>
      <c r="C13" s="701">
        <v>4</v>
      </c>
      <c r="D13" s="701">
        <v>4</v>
      </c>
      <c r="E13" s="701">
        <v>721</v>
      </c>
      <c r="F13" s="701">
        <v>575</v>
      </c>
      <c r="G13" s="575">
        <f>SUM(H13:J13)</f>
        <v>575</v>
      </c>
      <c r="H13" s="702">
        <v>575</v>
      </c>
      <c r="I13" s="701">
        <v>0</v>
      </c>
      <c r="J13" s="701">
        <v>0</v>
      </c>
      <c r="K13" s="849">
        <f>SUM(L13:O13)</f>
        <v>556.16</v>
      </c>
      <c r="L13" s="702">
        <v>401.32</v>
      </c>
      <c r="M13" s="701">
        <v>5.57</v>
      </c>
      <c r="N13" s="850">
        <v>1.77</v>
      </c>
      <c r="O13" s="703">
        <v>147.5</v>
      </c>
      <c r="P13" s="849">
        <f>SUM(Q13:T13)</f>
        <v>46.32</v>
      </c>
      <c r="Q13" s="702">
        <v>5.63</v>
      </c>
      <c r="R13" s="701">
        <v>16.53</v>
      </c>
      <c r="S13" s="850">
        <v>17.03</v>
      </c>
      <c r="T13" s="703">
        <v>7.13</v>
      </c>
      <c r="U13" s="849">
        <f>SUM(V13:Y13)</f>
        <v>29.72</v>
      </c>
      <c r="V13" s="702">
        <v>0</v>
      </c>
      <c r="W13" s="701">
        <v>13.47</v>
      </c>
      <c r="X13" s="850">
        <v>8.75</v>
      </c>
      <c r="Y13" s="703">
        <v>7.5</v>
      </c>
      <c r="Z13" s="849">
        <f>SUM(AA13:AB13)</f>
        <v>65.7</v>
      </c>
      <c r="AA13" s="704">
        <v>54</v>
      </c>
      <c r="AB13" s="27">
        <v>11.7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851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852">
        <f>SUM(L14:O14)</f>
        <v>83.15</v>
      </c>
      <c r="L14" s="32">
        <v>65.650000000000006</v>
      </c>
      <c r="M14" s="30">
        <v>0</v>
      </c>
      <c r="N14" s="706">
        <v>0</v>
      </c>
      <c r="O14" s="707">
        <v>17.5</v>
      </c>
      <c r="P14" s="852">
        <f>SUM(Q14:T14)</f>
        <v>132.12</v>
      </c>
      <c r="Q14" s="32">
        <v>102.62</v>
      </c>
      <c r="R14" s="30">
        <v>0</v>
      </c>
      <c r="S14" s="706">
        <v>0</v>
      </c>
      <c r="T14" s="707">
        <v>29.5</v>
      </c>
      <c r="U14" s="852">
        <f>SUM(V14:Y14)</f>
        <v>93.65</v>
      </c>
      <c r="V14" s="32">
        <v>74.650000000000006</v>
      </c>
      <c r="W14" s="30">
        <v>0</v>
      </c>
      <c r="X14" s="706">
        <v>0</v>
      </c>
      <c r="Y14" s="707">
        <v>19</v>
      </c>
      <c r="Z14" s="852">
        <f>SUM(AA14:AB14)</f>
        <v>54</v>
      </c>
      <c r="AA14" s="34">
        <v>43</v>
      </c>
      <c r="AB14" s="35">
        <v>11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852">
        <f>SUM(H15:J15)</f>
        <v>0</v>
      </c>
      <c r="H15" s="32"/>
      <c r="I15" s="30"/>
      <c r="J15" s="30"/>
      <c r="K15" s="852">
        <f>SUM(L15:O15)</f>
        <v>0</v>
      </c>
      <c r="L15" s="32"/>
      <c r="M15" s="30"/>
      <c r="N15" s="706"/>
      <c r="O15" s="707"/>
      <c r="P15" s="852">
        <f>SUM(Q15:T15)</f>
        <v>0</v>
      </c>
      <c r="Q15" s="32"/>
      <c r="R15" s="30"/>
      <c r="S15" s="706"/>
      <c r="T15" s="707"/>
      <c r="U15" s="852">
        <f>SUM(V15:Y15)</f>
        <v>0</v>
      </c>
      <c r="V15" s="32"/>
      <c r="W15" s="30"/>
      <c r="X15" s="706"/>
      <c r="Y15" s="707"/>
      <c r="Z15" s="852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708"/>
      <c r="C16" s="709"/>
      <c r="D16" s="38"/>
      <c r="E16" s="38"/>
      <c r="F16" s="39"/>
      <c r="G16" s="710">
        <f>SUM(H16:J16)</f>
        <v>0</v>
      </c>
      <c r="H16" s="711"/>
      <c r="I16" s="709"/>
      <c r="J16" s="709"/>
      <c r="K16" s="41">
        <f>SUM(L16:O16)</f>
        <v>0</v>
      </c>
      <c r="L16" s="711"/>
      <c r="M16" s="709"/>
      <c r="N16" s="712"/>
      <c r="O16" s="713"/>
      <c r="P16" s="41">
        <f>SUM(Q16:T16)</f>
        <v>0</v>
      </c>
      <c r="Q16" s="711"/>
      <c r="R16" s="709"/>
      <c r="S16" s="712"/>
      <c r="T16" s="713"/>
      <c r="U16" s="41">
        <f>SUM(V16:Y16)</f>
        <v>0</v>
      </c>
      <c r="V16" s="711"/>
      <c r="W16" s="709"/>
      <c r="X16" s="712"/>
      <c r="Y16" s="713"/>
      <c r="Z16" s="710">
        <f>SUM(AA16:AB16)</f>
        <v>0</v>
      </c>
      <c r="AA16" s="714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853"/>
      <c r="D17" s="853"/>
      <c r="E17" s="853"/>
      <c r="F17" s="853"/>
      <c r="G17" s="42"/>
      <c r="H17" s="854"/>
      <c r="I17" s="717"/>
      <c r="J17" s="46"/>
      <c r="K17" s="718"/>
      <c r="L17" s="71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855"/>
      <c r="I18" s="853"/>
      <c r="J18" s="853"/>
      <c r="K18" s="769"/>
      <c r="L18" s="769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720" t="s">
        <v>35</v>
      </c>
      <c r="B19" s="721">
        <f>SUM(C19:G19)</f>
        <v>9</v>
      </c>
      <c r="C19" s="722"/>
      <c r="D19" s="723"/>
      <c r="E19" s="723">
        <v>9</v>
      </c>
      <c r="F19" s="723"/>
      <c r="G19" s="724"/>
      <c r="H19" s="856"/>
      <c r="I19" s="853"/>
      <c r="J19" s="853"/>
      <c r="K19" s="769"/>
      <c r="L19" s="769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828">
        <f>SUM(C20:G20)</f>
        <v>185</v>
      </c>
      <c r="C20" s="858"/>
      <c r="D20" s="859"/>
      <c r="E20" s="859">
        <v>185</v>
      </c>
      <c r="F20" s="859"/>
      <c r="G20" s="860"/>
      <c r="H20" s="856"/>
      <c r="I20" s="853"/>
      <c r="J20" s="853"/>
      <c r="K20" s="769"/>
      <c r="L20" s="769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828">
        <f>SUM(C21:G21)</f>
        <v>185</v>
      </c>
      <c r="C21" s="858"/>
      <c r="D21" s="859"/>
      <c r="E21" s="859">
        <v>185</v>
      </c>
      <c r="F21" s="859"/>
      <c r="G21" s="860"/>
      <c r="H21" s="856"/>
      <c r="I21" s="853"/>
      <c r="J21" s="853"/>
      <c r="K21" s="769"/>
      <c r="L21" s="769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828">
        <f>SUM(C22:G22)</f>
        <v>185</v>
      </c>
      <c r="C22" s="858"/>
      <c r="D22" s="859"/>
      <c r="E22" s="859">
        <v>185</v>
      </c>
      <c r="F22" s="859"/>
      <c r="G22" s="860"/>
      <c r="H22" s="856"/>
      <c r="I22" s="853"/>
      <c r="J22" s="861"/>
      <c r="K22" s="769"/>
      <c r="L22" s="769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185</v>
      </c>
      <c r="C23" s="729"/>
      <c r="D23" s="334"/>
      <c r="E23" s="334">
        <v>185</v>
      </c>
      <c r="F23" s="334"/>
      <c r="G23" s="335"/>
      <c r="H23" s="856"/>
      <c r="I23" s="853"/>
      <c r="J23" s="853"/>
      <c r="K23" s="769"/>
      <c r="L23" s="769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862" t="s">
        <v>40</v>
      </c>
      <c r="B24" s="863"/>
      <c r="C24" s="861"/>
      <c r="D24" s="863"/>
      <c r="E24" s="863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864"/>
      <c r="D25" s="864"/>
      <c r="E25" s="864"/>
      <c r="F25" s="864"/>
      <c r="G25" s="864"/>
      <c r="H25" s="864"/>
      <c r="I25" s="865"/>
      <c r="J25" s="865"/>
      <c r="K25" s="863"/>
      <c r="L25" s="863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14" t="s">
        <v>42</v>
      </c>
      <c r="E26" s="1534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782" t="s">
        <v>44</v>
      </c>
      <c r="E27" s="821" t="s">
        <v>45</v>
      </c>
      <c r="F27" s="462" t="s">
        <v>46</v>
      </c>
      <c r="G27" s="782" t="s">
        <v>47</v>
      </c>
      <c r="H27" s="782" t="s">
        <v>48</v>
      </c>
      <c r="I27" s="782" t="s">
        <v>49</v>
      </c>
      <c r="J27" s="782" t="s">
        <v>50</v>
      </c>
      <c r="K27" s="782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22" t="s">
        <v>36</v>
      </c>
      <c r="B28" s="1523"/>
      <c r="C28" s="866">
        <f t="shared" ref="C28:C34" si="1">SUM(D28:E28)</f>
        <v>56</v>
      </c>
      <c r="D28" s="733">
        <v>0</v>
      </c>
      <c r="E28" s="867">
        <v>56</v>
      </c>
      <c r="F28" s="868">
        <v>6</v>
      </c>
      <c r="G28" s="869">
        <v>22</v>
      </c>
      <c r="H28" s="869">
        <v>21</v>
      </c>
      <c r="I28" s="869">
        <v>7</v>
      </c>
      <c r="J28" s="869">
        <v>0</v>
      </c>
      <c r="K28" s="869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866">
        <f t="shared" si="1"/>
        <v>84</v>
      </c>
      <c r="D29" s="869">
        <v>0</v>
      </c>
      <c r="E29" s="867">
        <v>84</v>
      </c>
      <c r="F29" s="868">
        <v>8</v>
      </c>
      <c r="G29" s="869">
        <v>31</v>
      </c>
      <c r="H29" s="869">
        <v>34</v>
      </c>
      <c r="I29" s="869">
        <v>11</v>
      </c>
      <c r="J29" s="869">
        <v>0</v>
      </c>
      <c r="K29" s="869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866">
        <f t="shared" si="1"/>
        <v>744</v>
      </c>
      <c r="D30" s="869">
        <v>0</v>
      </c>
      <c r="E30" s="867">
        <v>744</v>
      </c>
      <c r="F30" s="868">
        <v>51</v>
      </c>
      <c r="G30" s="869">
        <v>254</v>
      </c>
      <c r="H30" s="869">
        <v>380</v>
      </c>
      <c r="I30" s="869">
        <v>59</v>
      </c>
      <c r="J30" s="869">
        <v>0</v>
      </c>
      <c r="K30" s="869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55</v>
      </c>
      <c r="D31" s="75">
        <v>0</v>
      </c>
      <c r="E31" s="76">
        <v>55</v>
      </c>
      <c r="F31" s="77">
        <v>3</v>
      </c>
      <c r="G31" s="75">
        <v>21</v>
      </c>
      <c r="H31" s="75">
        <v>22</v>
      </c>
      <c r="I31" s="75">
        <v>9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866">
        <f t="shared" si="1"/>
        <v>6</v>
      </c>
      <c r="D32" s="869">
        <v>0</v>
      </c>
      <c r="E32" s="867">
        <v>6</v>
      </c>
      <c r="F32" s="868">
        <v>1</v>
      </c>
      <c r="G32" s="869">
        <v>2</v>
      </c>
      <c r="H32" s="869">
        <v>2</v>
      </c>
      <c r="I32" s="869">
        <v>1</v>
      </c>
      <c r="J32" s="869">
        <v>0</v>
      </c>
      <c r="K32" s="869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3</v>
      </c>
      <c r="D34" s="738">
        <v>0</v>
      </c>
      <c r="E34" s="739">
        <v>3</v>
      </c>
      <c r="F34" s="607">
        <v>0</v>
      </c>
      <c r="G34" s="738">
        <v>3</v>
      </c>
      <c r="H34" s="738">
        <v>0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870" t="s">
        <v>56</v>
      </c>
      <c r="B35" s="769"/>
      <c r="C35" s="83"/>
      <c r="D35" s="805"/>
      <c r="E35" s="805"/>
      <c r="F35" s="805"/>
      <c r="G35" s="805"/>
      <c r="H35" s="805"/>
      <c r="I35" s="805"/>
      <c r="J35" s="805"/>
      <c r="K35" s="805"/>
      <c r="L35" s="805"/>
      <c r="M35" s="871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782" t="s">
        <v>57</v>
      </c>
      <c r="B36" s="782" t="s">
        <v>58</v>
      </c>
      <c r="C36" s="853"/>
      <c r="D36" s="769"/>
      <c r="E36" s="769"/>
      <c r="F36" s="769"/>
      <c r="G36" s="871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866" t="s">
        <v>59</v>
      </c>
      <c r="B37" s="869">
        <v>289</v>
      </c>
      <c r="C37" s="853"/>
      <c r="D37" s="769"/>
      <c r="E37" s="769"/>
      <c r="F37" s="769"/>
      <c r="G37" s="871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866" t="s">
        <v>60</v>
      </c>
      <c r="B38" s="869">
        <v>497</v>
      </c>
      <c r="C38" s="853"/>
      <c r="D38" s="769"/>
      <c r="E38" s="769"/>
      <c r="F38" s="769"/>
      <c r="G38" s="871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866" t="s">
        <v>61</v>
      </c>
      <c r="B39" s="869">
        <v>731</v>
      </c>
      <c r="C39" s="853"/>
      <c r="D39" s="769"/>
      <c r="E39" s="769"/>
      <c r="F39" s="769"/>
      <c r="G39" s="871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866" t="s">
        <v>62</v>
      </c>
      <c r="B40" s="869">
        <v>0</v>
      </c>
      <c r="C40" s="853"/>
      <c r="D40" s="769"/>
      <c r="E40" s="769"/>
      <c r="F40" s="769"/>
      <c r="G40" s="871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866" t="s">
        <v>63</v>
      </c>
      <c r="B41" s="869">
        <v>510</v>
      </c>
      <c r="C41" s="853"/>
      <c r="D41" s="769"/>
      <c r="E41" s="769"/>
      <c r="F41" s="769"/>
      <c r="G41" s="871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866" t="s">
        <v>64</v>
      </c>
      <c r="B42" s="869">
        <v>0</v>
      </c>
      <c r="C42" s="853"/>
      <c r="D42" s="769"/>
      <c r="E42" s="769"/>
      <c r="F42" s="769"/>
      <c r="G42" s="871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866" t="s">
        <v>65</v>
      </c>
      <c r="B43" s="869">
        <v>60</v>
      </c>
      <c r="C43" s="853"/>
      <c r="D43" s="769"/>
      <c r="E43" s="769"/>
      <c r="F43" s="769"/>
      <c r="G43" s="871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17</v>
      </c>
      <c r="C44" s="853"/>
      <c r="D44" s="769"/>
      <c r="E44" s="769"/>
      <c r="F44" s="769"/>
      <c r="G44" s="871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853"/>
      <c r="D45" s="769"/>
      <c r="E45" s="769"/>
      <c r="F45" s="769"/>
      <c r="G45" s="871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804" t="s">
        <v>68</v>
      </c>
      <c r="B46" s="46"/>
      <c r="D46" s="805"/>
      <c r="E46" s="805"/>
      <c r="F46" s="769"/>
      <c r="G46" s="769"/>
      <c r="H46" s="769"/>
      <c r="I46" s="769"/>
      <c r="J46" s="769"/>
      <c r="K46" s="769"/>
      <c r="L46" s="769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782" t="s">
        <v>28</v>
      </c>
      <c r="B47" s="782" t="s">
        <v>29</v>
      </c>
      <c r="C47" s="782" t="s">
        <v>69</v>
      </c>
      <c r="D47" s="782" t="s">
        <v>70</v>
      </c>
      <c r="E47" s="769"/>
      <c r="F47" s="769"/>
      <c r="G47" s="769"/>
      <c r="H47" s="769"/>
      <c r="I47" s="769"/>
      <c r="J47" s="769"/>
      <c r="K47" s="769"/>
      <c r="L47" s="769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11" t="s">
        <v>71</v>
      </c>
      <c r="B48" s="612">
        <f>SUM(C48:D48)</f>
        <v>960</v>
      </c>
      <c r="C48" s="613">
        <v>960</v>
      </c>
      <c r="D48" s="613">
        <v>0</v>
      </c>
      <c r="E48" s="769"/>
      <c r="F48" s="769"/>
      <c r="G48" s="769"/>
      <c r="H48" s="769"/>
      <c r="I48" s="769"/>
      <c r="J48" s="769"/>
      <c r="K48" s="769"/>
      <c r="L48" s="769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11" t="s">
        <v>72</v>
      </c>
      <c r="B49" s="612">
        <f>SUM(C49:D49)</f>
        <v>744</v>
      </c>
      <c r="C49" s="613">
        <v>744</v>
      </c>
      <c r="D49" s="613">
        <v>0</v>
      </c>
      <c r="E49" s="769"/>
      <c r="F49" s="769"/>
      <c r="G49" s="769"/>
      <c r="H49" s="769"/>
      <c r="I49" s="769"/>
      <c r="J49" s="769"/>
      <c r="K49" s="769"/>
      <c r="L49" s="769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216</v>
      </c>
      <c r="C50" s="92">
        <v>216</v>
      </c>
      <c r="D50" s="92">
        <v>0</v>
      </c>
      <c r="E50" s="769"/>
      <c r="F50" s="769"/>
      <c r="G50" s="769"/>
      <c r="H50" s="769"/>
      <c r="I50" s="769"/>
      <c r="J50" s="769"/>
      <c r="K50" s="769"/>
      <c r="L50" s="769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804" t="s">
        <v>74</v>
      </c>
      <c r="B51" s="93"/>
      <c r="C51" s="94"/>
      <c r="D51" s="94"/>
      <c r="E51" s="768"/>
      <c r="F51" s="768"/>
      <c r="G51" s="768"/>
      <c r="H51" s="768"/>
      <c r="I51" s="768"/>
      <c r="J51" s="769"/>
      <c r="K51" s="769"/>
      <c r="L51" s="769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872" t="s">
        <v>75</v>
      </c>
      <c r="B52" s="872" t="s">
        <v>29</v>
      </c>
      <c r="C52" s="742" t="s">
        <v>76</v>
      </c>
      <c r="D52" s="873" t="s">
        <v>77</v>
      </c>
      <c r="E52" s="768"/>
      <c r="F52" s="768"/>
      <c r="G52" s="768"/>
      <c r="H52" s="768"/>
      <c r="I52" s="769"/>
      <c r="J52" s="769"/>
      <c r="K52" s="769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44" t="s">
        <v>78</v>
      </c>
      <c r="B53" s="745">
        <f>SUM(C53:D53)</f>
        <v>0</v>
      </c>
      <c r="C53" s="746"/>
      <c r="D53" s="483"/>
      <c r="E53" s="768"/>
      <c r="F53" s="768"/>
      <c r="G53" s="768"/>
      <c r="H53" s="768"/>
      <c r="I53" s="769"/>
      <c r="J53" s="769"/>
      <c r="K53" s="769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874" t="s">
        <v>79</v>
      </c>
      <c r="B54" s="875">
        <f t="shared" ref="B54:B55" si="5">SUM(C54:D54)</f>
        <v>0</v>
      </c>
      <c r="C54" s="766"/>
      <c r="D54" s="876"/>
      <c r="E54" s="768"/>
      <c r="F54" s="768"/>
      <c r="G54" s="768"/>
      <c r="H54" s="768"/>
      <c r="I54" s="769"/>
      <c r="J54" s="769"/>
      <c r="K54" s="769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7</v>
      </c>
      <c r="C55" s="879"/>
      <c r="D55" s="880">
        <v>7</v>
      </c>
      <c r="E55" s="881"/>
      <c r="F55" s="881"/>
      <c r="G55" s="881"/>
      <c r="H55" s="881"/>
      <c r="I55" s="882"/>
      <c r="J55" s="882"/>
      <c r="K55" s="882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804" t="s">
        <v>81</v>
      </c>
      <c r="B56" s="107"/>
      <c r="C56" s="107"/>
      <c r="D56" s="107"/>
      <c r="E56" s="107"/>
      <c r="F56" s="881"/>
      <c r="G56" s="881"/>
      <c r="H56" s="881"/>
      <c r="I56" s="881"/>
      <c r="J56" s="882"/>
      <c r="K56" s="882"/>
      <c r="L56" s="882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82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881"/>
      <c r="G57" s="881"/>
      <c r="H57" s="881"/>
      <c r="I57" s="881"/>
      <c r="J57" s="882"/>
      <c r="K57" s="882"/>
      <c r="L57" s="882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754" t="s">
        <v>87</v>
      </c>
      <c r="B58" s="755"/>
      <c r="C58" s="746"/>
      <c r="D58" s="495"/>
      <c r="E58" s="757"/>
      <c r="F58" s="881"/>
      <c r="G58" s="881"/>
      <c r="H58" s="881"/>
      <c r="I58" s="881"/>
      <c r="J58" s="882"/>
      <c r="K58" s="882"/>
      <c r="L58" s="882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770" t="s">
        <v>88</v>
      </c>
      <c r="B59" s="883"/>
      <c r="C59" s="884"/>
      <c r="D59" s="885"/>
      <c r="E59" s="886"/>
      <c r="F59" s="881"/>
      <c r="G59" s="881"/>
      <c r="H59" s="881"/>
      <c r="I59" s="881"/>
      <c r="J59" s="882"/>
      <c r="K59" s="882"/>
      <c r="L59" s="882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770" t="s">
        <v>89</v>
      </c>
      <c r="B60" s="883"/>
      <c r="C60" s="771"/>
      <c r="D60" s="772"/>
      <c r="E60" s="886"/>
      <c r="F60" s="773"/>
      <c r="G60" s="773"/>
      <c r="H60" s="773"/>
      <c r="I60" s="773"/>
      <c r="J60" s="774"/>
      <c r="K60" s="774"/>
      <c r="L60" s="774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887" t="s">
        <v>90</v>
      </c>
      <c r="B61" s="888"/>
      <c r="C61" s="889"/>
      <c r="D61" s="890"/>
      <c r="E61" s="891"/>
      <c r="F61" s="892"/>
      <c r="G61" s="892"/>
      <c r="H61" s="892"/>
      <c r="I61" s="892"/>
      <c r="J61" s="893"/>
      <c r="K61" s="893"/>
      <c r="L61" s="893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894" t="s">
        <v>91</v>
      </c>
      <c r="B62" s="888"/>
      <c r="C62" s="889"/>
      <c r="D62" s="890"/>
      <c r="E62" s="891"/>
      <c r="F62" s="892"/>
      <c r="G62" s="892"/>
      <c r="H62" s="892"/>
      <c r="I62" s="892"/>
      <c r="J62" s="893"/>
      <c r="K62" s="893"/>
      <c r="L62" s="893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895" t="s">
        <v>92</v>
      </c>
      <c r="B63" s="123">
        <v>7</v>
      </c>
      <c r="C63" s="896">
        <v>7</v>
      </c>
      <c r="D63" s="897">
        <v>0</v>
      </c>
      <c r="E63" s="125">
        <v>7</v>
      </c>
      <c r="F63" s="773"/>
      <c r="G63" s="773"/>
      <c r="H63" s="773"/>
      <c r="I63" s="773"/>
      <c r="J63" s="774"/>
      <c r="K63" s="774"/>
      <c r="L63" s="774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776" t="s">
        <v>29</v>
      </c>
      <c r="B64" s="777">
        <f>SUM(B58:B63)</f>
        <v>7</v>
      </c>
      <c r="C64" s="777">
        <f>SUM(C58:C63)</f>
        <v>7</v>
      </c>
      <c r="D64" s="369">
        <f>SUM(D58:D63)</f>
        <v>0</v>
      </c>
      <c r="E64" s="778">
        <f>SUM(E58:E63)</f>
        <v>7</v>
      </c>
      <c r="F64" s="779"/>
      <c r="G64" s="773"/>
      <c r="H64" s="773"/>
      <c r="I64" s="773"/>
      <c r="J64" s="774"/>
      <c r="K64" s="774"/>
      <c r="L64" s="774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16" t="s">
        <v>93</v>
      </c>
      <c r="B65" s="1428"/>
      <c r="C65" s="1428"/>
      <c r="D65" s="1428"/>
      <c r="E65" s="1471"/>
      <c r="F65" s="780"/>
      <c r="G65" s="780"/>
      <c r="H65" s="780"/>
      <c r="I65" s="780"/>
      <c r="J65" s="781"/>
      <c r="K65" s="774"/>
      <c r="L65" s="774"/>
    </row>
    <row r="66" spans="1:92" ht="31.5" customHeight="1" x14ac:dyDescent="0.2">
      <c r="A66" s="782" t="s">
        <v>94</v>
      </c>
      <c r="B66" s="782" t="s">
        <v>95</v>
      </c>
      <c r="C66" s="782" t="s">
        <v>29</v>
      </c>
      <c r="D66" s="783" t="s">
        <v>96</v>
      </c>
      <c r="E66" s="784" t="s">
        <v>97</v>
      </c>
      <c r="F66" s="785" t="s">
        <v>98</v>
      </c>
      <c r="G66" s="785" t="s">
        <v>99</v>
      </c>
      <c r="H66" s="785" t="s">
        <v>100</v>
      </c>
      <c r="I66" s="786" t="s">
        <v>101</v>
      </c>
      <c r="J66" s="787"/>
      <c r="K66" s="788"/>
      <c r="L66" s="789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17" t="s">
        <v>102</v>
      </c>
      <c r="B67" s="1518"/>
      <c r="C67" s="790">
        <f>SUM(D67:I67)</f>
        <v>142</v>
      </c>
      <c r="D67" s="791">
        <v>25</v>
      </c>
      <c r="E67" s="792">
        <v>15</v>
      </c>
      <c r="F67" s="792">
        <v>30</v>
      </c>
      <c r="G67" s="792">
        <v>25</v>
      </c>
      <c r="H67" s="792">
        <v>21</v>
      </c>
      <c r="I67" s="793">
        <v>26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794" t="s">
        <v>104</v>
      </c>
      <c r="C68" s="795">
        <f>SUM(D68:I68)</f>
        <v>37</v>
      </c>
      <c r="D68" s="898">
        <v>13</v>
      </c>
      <c r="E68" s="899">
        <v>7</v>
      </c>
      <c r="F68" s="899">
        <v>17</v>
      </c>
      <c r="G68" s="899"/>
      <c r="H68" s="899"/>
      <c r="I68" s="900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23</v>
      </c>
      <c r="D69" s="146">
        <v>12</v>
      </c>
      <c r="E69" s="147">
        <v>4</v>
      </c>
      <c r="F69" s="147">
        <v>7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794" t="s">
        <v>104</v>
      </c>
      <c r="C70" s="795">
        <f>SUM(D70:I70)</f>
        <v>92</v>
      </c>
      <c r="D70" s="799">
        <v>55</v>
      </c>
      <c r="E70" s="526">
        <v>22</v>
      </c>
      <c r="F70" s="526">
        <v>15</v>
      </c>
      <c r="G70" s="526"/>
      <c r="H70" s="526"/>
      <c r="I70" s="801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87</v>
      </c>
      <c r="D71" s="802">
        <v>36</v>
      </c>
      <c r="E71" s="902">
        <v>19</v>
      </c>
      <c r="F71" s="902">
        <v>32</v>
      </c>
      <c r="G71" s="902"/>
      <c r="H71" s="902"/>
      <c r="I71" s="151"/>
      <c r="J71" s="71" t="str">
        <f>CA71&amp;CB71&amp;CC71&amp;CD71&amp;CE71&amp;CF71</f>
        <v/>
      </c>
      <c r="K71" s="781"/>
      <c r="L71" s="781"/>
      <c r="M71" s="781"/>
      <c r="N71" s="781"/>
      <c r="O71" s="781"/>
      <c r="P71" s="781"/>
      <c r="Q71" s="781"/>
      <c r="R71" s="781"/>
      <c r="S71" s="781"/>
      <c r="T71" s="781"/>
      <c r="U71" s="781"/>
      <c r="V71" s="781"/>
      <c r="W71" s="781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903" t="s">
        <v>107</v>
      </c>
      <c r="B72" s="904"/>
      <c r="C72" s="904"/>
      <c r="D72" s="774"/>
      <c r="E72" s="774"/>
      <c r="F72" s="774"/>
      <c r="G72" s="774"/>
      <c r="H72" s="806"/>
      <c r="I72" s="806"/>
      <c r="J72" s="781"/>
      <c r="K72" s="774"/>
      <c r="L72" s="774"/>
      <c r="M72" s="807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14" t="s">
        <v>111</v>
      </c>
      <c r="G73" s="1467"/>
      <c r="H73" s="1467"/>
      <c r="I73" s="1515"/>
      <c r="J73" s="808"/>
      <c r="K73" s="774"/>
      <c r="L73" s="774"/>
      <c r="M73" s="807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14" t="s">
        <v>112</v>
      </c>
      <c r="G74" s="1515"/>
      <c r="H74" s="1514" t="s">
        <v>113</v>
      </c>
      <c r="I74" s="1515"/>
      <c r="J74" s="809"/>
      <c r="K74" s="774"/>
      <c r="L74" s="774"/>
      <c r="M74" s="807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810" t="s">
        <v>44</v>
      </c>
      <c r="C75" s="393" t="s">
        <v>45</v>
      </c>
      <c r="D75" s="810" t="s">
        <v>44</v>
      </c>
      <c r="E75" s="462" t="s">
        <v>45</v>
      </c>
      <c r="F75" s="810" t="s">
        <v>44</v>
      </c>
      <c r="G75" s="393" t="s">
        <v>45</v>
      </c>
      <c r="H75" s="810" t="s">
        <v>44</v>
      </c>
      <c r="I75" s="462" t="s">
        <v>45</v>
      </c>
      <c r="J75" s="809"/>
      <c r="K75" s="774"/>
      <c r="L75" s="774"/>
      <c r="M75" s="807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811" t="s">
        <v>114</v>
      </c>
      <c r="B76" s="665"/>
      <c r="C76" s="798">
        <v>176</v>
      </c>
      <c r="D76" s="665">
        <v>45</v>
      </c>
      <c r="E76" s="798">
        <v>111</v>
      </c>
      <c r="F76" s="667">
        <v>46</v>
      </c>
      <c r="G76" s="812">
        <v>117</v>
      </c>
      <c r="H76" s="667">
        <v>1</v>
      </c>
      <c r="I76" s="812">
        <v>6</v>
      </c>
      <c r="J76" s="71" t="str">
        <f>CA76</f>
        <v/>
      </c>
      <c r="K76" s="774"/>
      <c r="L76" s="774"/>
      <c r="M76" s="807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>
        <v>40</v>
      </c>
      <c r="D77" s="162"/>
      <c r="E77" s="163">
        <v>7</v>
      </c>
      <c r="F77" s="164"/>
      <c r="G77" s="165">
        <v>7</v>
      </c>
      <c r="H77" s="164"/>
      <c r="I77" s="165"/>
      <c r="J77" s="71" t="str">
        <f t="shared" ref="J77:J87" si="7">CA77</f>
        <v/>
      </c>
      <c r="K77" s="774"/>
      <c r="L77" s="774"/>
      <c r="M77" s="807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6</v>
      </c>
      <c r="D78" s="162"/>
      <c r="E78" s="163">
        <v>6</v>
      </c>
      <c r="F78" s="164"/>
      <c r="G78" s="165">
        <v>7</v>
      </c>
      <c r="H78" s="164"/>
      <c r="I78" s="165">
        <v>1</v>
      </c>
      <c r="J78" s="71" t="str">
        <f t="shared" si="7"/>
        <v/>
      </c>
      <c r="K78" s="774"/>
      <c r="L78" s="774"/>
      <c r="M78" s="807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39</v>
      </c>
      <c r="D79" s="162"/>
      <c r="E79" s="163">
        <v>9</v>
      </c>
      <c r="F79" s="164"/>
      <c r="G79" s="165">
        <v>9</v>
      </c>
      <c r="H79" s="164"/>
      <c r="I79" s="165"/>
      <c r="J79" s="71" t="str">
        <f t="shared" si="7"/>
        <v/>
      </c>
      <c r="K79" s="774"/>
      <c r="L79" s="774"/>
      <c r="M79" s="807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10</v>
      </c>
      <c r="C80" s="163">
        <v>106</v>
      </c>
      <c r="D80" s="162">
        <v>8</v>
      </c>
      <c r="E80" s="163">
        <v>64</v>
      </c>
      <c r="F80" s="164">
        <v>8</v>
      </c>
      <c r="G80" s="165">
        <v>66</v>
      </c>
      <c r="H80" s="164"/>
      <c r="I80" s="165">
        <v>2</v>
      </c>
      <c r="J80" s="71" t="str">
        <f t="shared" si="7"/>
        <v/>
      </c>
      <c r="K80" s="774"/>
      <c r="L80" s="774"/>
      <c r="M80" s="807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774"/>
      <c r="L81" s="774"/>
      <c r="M81" s="807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>
        <v>1</v>
      </c>
      <c r="D82" s="162">
        <v>11</v>
      </c>
      <c r="E82" s="163">
        <v>11</v>
      </c>
      <c r="F82" s="164">
        <v>11</v>
      </c>
      <c r="G82" s="165">
        <v>12</v>
      </c>
      <c r="H82" s="164"/>
      <c r="I82" s="165">
        <v>1</v>
      </c>
      <c r="J82" s="71" t="str">
        <f t="shared" si="7"/>
        <v/>
      </c>
      <c r="K82" s="774"/>
      <c r="L82" s="774"/>
      <c r="M82" s="807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>
        <v>2</v>
      </c>
      <c r="D83" s="162"/>
      <c r="E83" s="163">
        <v>55</v>
      </c>
      <c r="F83" s="164"/>
      <c r="G83" s="165">
        <v>57</v>
      </c>
      <c r="H83" s="164"/>
      <c r="I83" s="165">
        <v>2</v>
      </c>
      <c r="J83" s="71" t="str">
        <f t="shared" si="7"/>
        <v/>
      </c>
      <c r="K83" s="774"/>
      <c r="L83" s="774"/>
      <c r="M83" s="807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7</v>
      </c>
      <c r="D84" s="162"/>
      <c r="E84" s="163">
        <v>64</v>
      </c>
      <c r="F84" s="164"/>
      <c r="G84" s="165">
        <v>64</v>
      </c>
      <c r="H84" s="164"/>
      <c r="I84" s="165"/>
      <c r="J84" s="71" t="str">
        <f t="shared" si="7"/>
        <v/>
      </c>
      <c r="K84" s="774"/>
      <c r="L84" s="774"/>
      <c r="M84" s="807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>
        <v>2</v>
      </c>
      <c r="C85" s="163">
        <v>20</v>
      </c>
      <c r="D85" s="162">
        <v>1</v>
      </c>
      <c r="E85" s="163">
        <v>53</v>
      </c>
      <c r="F85" s="164">
        <v>1</v>
      </c>
      <c r="G85" s="165">
        <v>59</v>
      </c>
      <c r="H85" s="164"/>
      <c r="I85" s="165">
        <v>6</v>
      </c>
      <c r="J85" s="71" t="str">
        <f t="shared" si="7"/>
        <v/>
      </c>
      <c r="K85" s="774"/>
      <c r="L85" s="774"/>
      <c r="M85" s="807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23</v>
      </c>
      <c r="D86" s="162"/>
      <c r="E86" s="163">
        <v>36</v>
      </c>
      <c r="F86" s="164"/>
      <c r="G86" s="165">
        <v>38</v>
      </c>
      <c r="H86" s="164"/>
      <c r="I86" s="165">
        <v>2</v>
      </c>
      <c r="J86" s="71" t="str">
        <f t="shared" si="7"/>
        <v/>
      </c>
      <c r="K86" s="774"/>
      <c r="L86" s="774"/>
      <c r="M86" s="808"/>
      <c r="N86" s="774"/>
      <c r="O86" s="774"/>
      <c r="P86" s="807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813"/>
      <c r="I87" s="166"/>
      <c r="J87" s="71" t="str">
        <f t="shared" si="7"/>
        <v/>
      </c>
      <c r="K87" s="774"/>
      <c r="L87" s="774"/>
      <c r="M87" s="808"/>
      <c r="N87" s="774"/>
      <c r="O87" s="774"/>
      <c r="P87" s="807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814" t="s">
        <v>29</v>
      </c>
      <c r="B88" s="815">
        <f t="shared" ref="B88:I88" si="10">SUM(B76:B87)</f>
        <v>12</v>
      </c>
      <c r="C88" s="816">
        <f t="shared" si="10"/>
        <v>420</v>
      </c>
      <c r="D88" s="815">
        <f t="shared" si="10"/>
        <v>65</v>
      </c>
      <c r="E88" s="816">
        <f t="shared" si="10"/>
        <v>416</v>
      </c>
      <c r="F88" s="817">
        <f t="shared" si="10"/>
        <v>66</v>
      </c>
      <c r="G88" s="818">
        <f t="shared" si="10"/>
        <v>436</v>
      </c>
      <c r="H88" s="817">
        <f t="shared" si="10"/>
        <v>1</v>
      </c>
      <c r="I88" s="818">
        <f t="shared" si="10"/>
        <v>20</v>
      </c>
      <c r="J88" s="774"/>
      <c r="K88" s="774"/>
      <c r="L88" s="774"/>
      <c r="M88" s="807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819"/>
      <c r="I89" s="819"/>
      <c r="J89" s="808"/>
      <c r="K89" s="774"/>
      <c r="L89" s="774"/>
      <c r="M89" s="807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14" t="s">
        <v>128</v>
      </c>
      <c r="C90" s="1467"/>
      <c r="D90" s="1467"/>
      <c r="E90" s="1467"/>
      <c r="F90" s="1467"/>
      <c r="G90" s="1515"/>
      <c r="H90" s="781"/>
      <c r="I90" s="808"/>
      <c r="J90" s="774"/>
      <c r="K90" s="774"/>
      <c r="L90" s="807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820" t="s">
        <v>129</v>
      </c>
      <c r="C91" s="810" t="s">
        <v>44</v>
      </c>
      <c r="D91" s="821" t="s">
        <v>45</v>
      </c>
      <c r="E91" s="822" t="s">
        <v>15</v>
      </c>
      <c r="F91" s="823" t="s">
        <v>16</v>
      </c>
      <c r="G91" s="823" t="s">
        <v>17</v>
      </c>
      <c r="H91" s="781"/>
      <c r="I91" s="781"/>
      <c r="J91" s="808"/>
      <c r="K91" s="774"/>
      <c r="L91" s="774"/>
      <c r="M91" s="807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811" t="s">
        <v>130</v>
      </c>
      <c r="B92" s="721">
        <f t="shared" ref="B92:B98" si="11">SUM(C92+D92)</f>
        <v>12</v>
      </c>
      <c r="C92" s="667">
        <v>1</v>
      </c>
      <c r="D92" s="905">
        <v>11</v>
      </c>
      <c r="E92" s="906">
        <v>9</v>
      </c>
      <c r="F92" s="907">
        <v>3</v>
      </c>
      <c r="G92" s="907"/>
      <c r="H92" s="71" t="str">
        <f>CA92</f>
        <v/>
      </c>
      <c r="I92" s="781"/>
      <c r="J92" s="808"/>
      <c r="K92" s="774"/>
      <c r="L92" s="774"/>
      <c r="M92" s="807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908" t="s">
        <v>131</v>
      </c>
      <c r="B93" s="909">
        <f t="shared" si="11"/>
        <v>3</v>
      </c>
      <c r="C93" s="164"/>
      <c r="D93" s="910">
        <v>3</v>
      </c>
      <c r="E93" s="911">
        <v>3</v>
      </c>
      <c r="F93" s="831"/>
      <c r="G93" s="831"/>
      <c r="H93" s="71" t="str">
        <f t="shared" ref="H93:H99" si="13">CA93</f>
        <v/>
      </c>
      <c r="I93" s="781"/>
      <c r="J93" s="808"/>
      <c r="K93" s="774"/>
      <c r="L93" s="774"/>
      <c r="M93" s="807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909">
        <f t="shared" si="11"/>
        <v>0</v>
      </c>
      <c r="C94" s="164"/>
      <c r="D94" s="910"/>
      <c r="E94" s="911"/>
      <c r="F94" s="831"/>
      <c r="G94" s="831"/>
      <c r="H94" s="71" t="str">
        <f t="shared" si="13"/>
        <v/>
      </c>
      <c r="I94" s="781"/>
      <c r="J94" s="808"/>
      <c r="K94" s="774"/>
      <c r="L94" s="774"/>
      <c r="M94" s="807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909">
        <f t="shared" si="11"/>
        <v>4</v>
      </c>
      <c r="C95" s="164"/>
      <c r="D95" s="910">
        <v>4</v>
      </c>
      <c r="E95" s="911">
        <v>4</v>
      </c>
      <c r="F95" s="831"/>
      <c r="G95" s="831"/>
      <c r="H95" s="71" t="str">
        <f t="shared" si="13"/>
        <v/>
      </c>
      <c r="I95" s="781"/>
      <c r="J95" s="808"/>
      <c r="K95" s="774"/>
      <c r="L95" s="774"/>
      <c r="M95" s="807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909">
        <f t="shared" si="11"/>
        <v>2</v>
      </c>
      <c r="C96" s="164"/>
      <c r="D96" s="910">
        <v>2</v>
      </c>
      <c r="E96" s="911">
        <v>2</v>
      </c>
      <c r="F96" s="831"/>
      <c r="G96" s="831"/>
      <c r="H96" s="71" t="str">
        <f t="shared" si="13"/>
        <v/>
      </c>
      <c r="I96" s="789"/>
      <c r="J96" s="832"/>
      <c r="K96" s="788"/>
      <c r="L96" s="788"/>
      <c r="M96" s="83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908" t="s">
        <v>135</v>
      </c>
      <c r="B97" s="909">
        <f t="shared" si="11"/>
        <v>0</v>
      </c>
      <c r="C97" s="164"/>
      <c r="D97" s="910"/>
      <c r="E97" s="911"/>
      <c r="F97" s="831"/>
      <c r="G97" s="831"/>
      <c r="H97" s="71" t="str">
        <f t="shared" si="13"/>
        <v/>
      </c>
      <c r="I97" s="789"/>
      <c r="J97" s="832"/>
      <c r="K97" s="788"/>
      <c r="L97" s="788"/>
      <c r="M97" s="83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910"/>
      <c r="E98" s="911"/>
      <c r="F98" s="914"/>
      <c r="G98" s="914"/>
      <c r="H98" s="71" t="str">
        <f t="shared" si="13"/>
        <v/>
      </c>
      <c r="I98" s="789"/>
      <c r="J98" s="832"/>
      <c r="K98" s="788"/>
      <c r="L98" s="788"/>
      <c r="M98" s="83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834">
        <f t="shared" ref="B99:G99" si="15">SUM(B92:B98)</f>
        <v>21</v>
      </c>
      <c r="C99" s="817">
        <f t="shared" si="15"/>
        <v>1</v>
      </c>
      <c r="D99" s="835">
        <f t="shared" si="15"/>
        <v>20</v>
      </c>
      <c r="E99" s="836">
        <f t="shared" si="15"/>
        <v>18</v>
      </c>
      <c r="F99" s="837">
        <f t="shared" si="15"/>
        <v>3</v>
      </c>
      <c r="G99" s="837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807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12829.619999999999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A7F6D1CD-7962-47EF-97AB-5EEC39CA2592}">
      <formula1>0</formula1>
      <formula2>1E+27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2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",[6]NOMBRE!B6," - ","( ",[6]NOMBRE!C6,[6]NOMBRE!D6," )")</f>
        <v>MES: MAYO - ( 05 )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",[6]NOMBRE!B7)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35" t="s">
        <v>3</v>
      </c>
      <c r="B9" s="1536" t="s">
        <v>4</v>
      </c>
      <c r="C9" s="1537" t="s">
        <v>5</v>
      </c>
      <c r="D9" s="1493" t="s">
        <v>6</v>
      </c>
      <c r="E9" s="1493" t="s">
        <v>7</v>
      </c>
      <c r="F9" s="1538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35"/>
      <c r="B10" s="1536"/>
      <c r="C10" s="1537"/>
      <c r="D10" s="1463"/>
      <c r="E10" s="1463"/>
      <c r="F10" s="1538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35"/>
      <c r="B11" s="1536"/>
      <c r="C11" s="1537"/>
      <c r="D11" s="1494"/>
      <c r="E11" s="1494"/>
      <c r="F11" s="1538"/>
      <c r="G11" s="838" t="s">
        <v>14</v>
      </c>
      <c r="H11" s="839" t="s">
        <v>15</v>
      </c>
      <c r="I11" s="839" t="s">
        <v>16</v>
      </c>
      <c r="J11" s="840" t="s">
        <v>17</v>
      </c>
      <c r="K11" s="838" t="s">
        <v>14</v>
      </c>
      <c r="L11" s="839" t="s">
        <v>15</v>
      </c>
      <c r="M11" s="839" t="s">
        <v>16</v>
      </c>
      <c r="N11" s="839" t="s">
        <v>17</v>
      </c>
      <c r="O11" s="840" t="s">
        <v>18</v>
      </c>
      <c r="P11" s="838" t="s">
        <v>14</v>
      </c>
      <c r="Q11" s="839" t="s">
        <v>15</v>
      </c>
      <c r="R11" s="839" t="s">
        <v>19</v>
      </c>
      <c r="S11" s="839" t="s">
        <v>17</v>
      </c>
      <c r="T11" s="840" t="s">
        <v>18</v>
      </c>
      <c r="U11" s="838" t="s">
        <v>14</v>
      </c>
      <c r="V11" s="839" t="s">
        <v>15</v>
      </c>
      <c r="W11" s="839" t="s">
        <v>16</v>
      </c>
      <c r="X11" s="839" t="s">
        <v>17</v>
      </c>
      <c r="Y11" s="840" t="s">
        <v>18</v>
      </c>
      <c r="Z11" s="838" t="s">
        <v>14</v>
      </c>
      <c r="AA11" s="839" t="s">
        <v>20</v>
      </c>
      <c r="AB11" s="841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842" t="s">
        <v>22</v>
      </c>
      <c r="B12" s="843">
        <f t="shared" ref="B12:Y12" si="0">SUM(B13:B16)</f>
        <v>6</v>
      </c>
      <c r="C12" s="844">
        <f t="shared" si="0"/>
        <v>5</v>
      </c>
      <c r="D12" s="845">
        <f t="shared" si="0"/>
        <v>4</v>
      </c>
      <c r="E12" s="845">
        <f t="shared" si="0"/>
        <v>1602</v>
      </c>
      <c r="F12" s="846">
        <f t="shared" si="0"/>
        <v>1450</v>
      </c>
      <c r="G12" s="847">
        <f t="shared" si="0"/>
        <v>706</v>
      </c>
      <c r="H12" s="845">
        <f t="shared" si="0"/>
        <v>706</v>
      </c>
      <c r="I12" s="845">
        <f t="shared" si="0"/>
        <v>0</v>
      </c>
      <c r="J12" s="846">
        <f t="shared" si="0"/>
        <v>0</v>
      </c>
      <c r="K12" s="847">
        <f t="shared" si="0"/>
        <v>696.87</v>
      </c>
      <c r="L12" s="845">
        <f t="shared" si="0"/>
        <v>565.82999999999993</v>
      </c>
      <c r="M12" s="845">
        <f t="shared" si="0"/>
        <v>0</v>
      </c>
      <c r="N12" s="845">
        <f t="shared" si="0"/>
        <v>2.37</v>
      </c>
      <c r="O12" s="846">
        <f t="shared" si="0"/>
        <v>128.66999999999999</v>
      </c>
      <c r="P12" s="847">
        <f t="shared" si="0"/>
        <v>407.89</v>
      </c>
      <c r="Q12" s="845">
        <f t="shared" si="0"/>
        <v>141.51999999999998</v>
      </c>
      <c r="R12" s="845">
        <f t="shared" si="0"/>
        <v>203.67</v>
      </c>
      <c r="S12" s="845">
        <f t="shared" si="0"/>
        <v>13.45</v>
      </c>
      <c r="T12" s="846">
        <f t="shared" si="0"/>
        <v>49.25</v>
      </c>
      <c r="U12" s="847">
        <f t="shared" si="0"/>
        <v>129.34</v>
      </c>
      <c r="V12" s="845">
        <f t="shared" si="0"/>
        <v>97.87</v>
      </c>
      <c r="W12" s="845">
        <f t="shared" si="0"/>
        <v>9.8000000000000007</v>
      </c>
      <c r="X12" s="845">
        <f t="shared" si="0"/>
        <v>0</v>
      </c>
      <c r="Y12" s="846">
        <f t="shared" si="0"/>
        <v>21.67</v>
      </c>
      <c r="Z12" s="847">
        <f>SUM(Z13:Z16)</f>
        <v>104.65</v>
      </c>
      <c r="AA12" s="845">
        <f>SUM(AA13:AA16)</f>
        <v>90.28</v>
      </c>
      <c r="AB12" s="848">
        <f>SUM(AB13:AB16)</f>
        <v>14.37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915" t="s">
        <v>23</v>
      </c>
      <c r="B13" s="700">
        <v>5</v>
      </c>
      <c r="C13" s="701">
        <v>4</v>
      </c>
      <c r="D13" s="701">
        <v>3</v>
      </c>
      <c r="E13" s="701">
        <v>858</v>
      </c>
      <c r="F13" s="701">
        <v>706</v>
      </c>
      <c r="G13" s="916">
        <f>SUM(H13:J13)</f>
        <v>706</v>
      </c>
      <c r="H13" s="702">
        <v>706</v>
      </c>
      <c r="I13" s="701">
        <v>0</v>
      </c>
      <c r="J13" s="701">
        <v>0</v>
      </c>
      <c r="K13" s="849">
        <f>SUM(L13:O13)</f>
        <v>620.9</v>
      </c>
      <c r="L13" s="702">
        <v>503.53</v>
      </c>
      <c r="M13" s="701">
        <v>0</v>
      </c>
      <c r="N13" s="917">
        <v>2.37</v>
      </c>
      <c r="O13" s="703">
        <v>115</v>
      </c>
      <c r="P13" s="849">
        <f>SUM(Q13:T13)</f>
        <v>268.95</v>
      </c>
      <c r="Q13" s="702">
        <v>24.25</v>
      </c>
      <c r="R13" s="701">
        <v>203.67</v>
      </c>
      <c r="S13" s="917">
        <v>13.45</v>
      </c>
      <c r="T13" s="703">
        <v>27.58</v>
      </c>
      <c r="U13" s="849">
        <f>SUM(V13:Y13)</f>
        <v>48.22</v>
      </c>
      <c r="V13" s="702">
        <v>26.75</v>
      </c>
      <c r="W13" s="701">
        <v>9.8000000000000007</v>
      </c>
      <c r="X13" s="917">
        <v>0</v>
      </c>
      <c r="Y13" s="703">
        <v>11.67</v>
      </c>
      <c r="Z13" s="849">
        <f>SUM(AA13:AB13)</f>
        <v>84.44</v>
      </c>
      <c r="AA13" s="704">
        <v>77.38</v>
      </c>
      <c r="AB13" s="27">
        <v>7.06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918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852">
        <f>SUM(L14:O14)</f>
        <v>75.97</v>
      </c>
      <c r="L14" s="32">
        <v>62.3</v>
      </c>
      <c r="M14" s="30">
        <v>0</v>
      </c>
      <c r="N14" s="919">
        <v>0</v>
      </c>
      <c r="O14" s="920">
        <v>13.67</v>
      </c>
      <c r="P14" s="852">
        <f>SUM(Q14:T14)</f>
        <v>138.94</v>
      </c>
      <c r="Q14" s="32">
        <v>117.27</v>
      </c>
      <c r="R14" s="30">
        <v>0</v>
      </c>
      <c r="S14" s="919">
        <v>0</v>
      </c>
      <c r="T14" s="920">
        <v>21.67</v>
      </c>
      <c r="U14" s="852">
        <f>SUM(V14:Y14)</f>
        <v>81.12</v>
      </c>
      <c r="V14" s="32">
        <v>71.12</v>
      </c>
      <c r="W14" s="30">
        <v>0</v>
      </c>
      <c r="X14" s="919">
        <v>0</v>
      </c>
      <c r="Y14" s="920">
        <v>10</v>
      </c>
      <c r="Z14" s="852">
        <f>SUM(AA14:AB14)</f>
        <v>20.21</v>
      </c>
      <c r="AA14" s="34">
        <v>12.9</v>
      </c>
      <c r="AB14" s="35">
        <v>7.31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852">
        <f>SUM(H15:J15)</f>
        <v>0</v>
      </c>
      <c r="H15" s="32"/>
      <c r="I15" s="30"/>
      <c r="J15" s="30"/>
      <c r="K15" s="852">
        <f>SUM(L15:O15)</f>
        <v>0</v>
      </c>
      <c r="L15" s="32"/>
      <c r="M15" s="30"/>
      <c r="N15" s="919"/>
      <c r="O15" s="920"/>
      <c r="P15" s="852">
        <f>SUM(Q15:T15)</f>
        <v>0</v>
      </c>
      <c r="Q15" s="32"/>
      <c r="R15" s="30"/>
      <c r="S15" s="919"/>
      <c r="T15" s="920"/>
      <c r="U15" s="852">
        <f>SUM(V15:Y15)</f>
        <v>0</v>
      </c>
      <c r="V15" s="32"/>
      <c r="W15" s="30"/>
      <c r="X15" s="919"/>
      <c r="Y15" s="920"/>
      <c r="Z15" s="852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921"/>
      <c r="C16" s="922"/>
      <c r="D16" s="38"/>
      <c r="E16" s="38"/>
      <c r="F16" s="39"/>
      <c r="G16" s="710">
        <f>SUM(H16:J16)</f>
        <v>0</v>
      </c>
      <c r="H16" s="923"/>
      <c r="I16" s="922"/>
      <c r="J16" s="922"/>
      <c r="K16" s="924">
        <f>SUM(L16:O16)</f>
        <v>0</v>
      </c>
      <c r="L16" s="923"/>
      <c r="M16" s="922"/>
      <c r="N16" s="925"/>
      <c r="O16" s="926"/>
      <c r="P16" s="924">
        <f>SUM(Q16:T16)</f>
        <v>0</v>
      </c>
      <c r="Q16" s="923"/>
      <c r="R16" s="922"/>
      <c r="S16" s="925"/>
      <c r="T16" s="926"/>
      <c r="U16" s="924">
        <f>SUM(V16:Y16)</f>
        <v>0</v>
      </c>
      <c r="V16" s="923"/>
      <c r="W16" s="922"/>
      <c r="X16" s="925"/>
      <c r="Y16" s="926"/>
      <c r="Z16" s="710">
        <f>SUM(AA16:AB16)</f>
        <v>0</v>
      </c>
      <c r="AA16" s="927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928"/>
      <c r="D17" s="928"/>
      <c r="E17" s="928"/>
      <c r="F17" s="928"/>
      <c r="G17" s="42"/>
      <c r="H17" s="929"/>
      <c r="I17" s="930"/>
      <c r="J17" s="46"/>
      <c r="K17" s="931"/>
      <c r="L17" s="931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932"/>
      <c r="I18" s="928"/>
      <c r="J18" s="928"/>
      <c r="K18" s="764"/>
      <c r="L18" s="76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720" t="s">
        <v>35</v>
      </c>
      <c r="B19" s="721">
        <f>SUM(C19:G19)</f>
        <v>8</v>
      </c>
      <c r="C19" s="722"/>
      <c r="D19" s="933"/>
      <c r="E19" s="933">
        <v>8</v>
      </c>
      <c r="F19" s="933"/>
      <c r="G19" s="934"/>
      <c r="H19" s="935"/>
      <c r="I19" s="928"/>
      <c r="J19" s="928"/>
      <c r="K19" s="764"/>
      <c r="L19" s="76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828">
        <f>SUM(C20:G20)</f>
        <v>211</v>
      </c>
      <c r="C20" s="936"/>
      <c r="D20" s="937"/>
      <c r="E20" s="937">
        <v>211</v>
      </c>
      <c r="F20" s="937"/>
      <c r="G20" s="938"/>
      <c r="H20" s="935"/>
      <c r="I20" s="928"/>
      <c r="J20" s="928"/>
      <c r="K20" s="764"/>
      <c r="L20" s="76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828">
        <f>SUM(C21:G21)</f>
        <v>211</v>
      </c>
      <c r="C21" s="936"/>
      <c r="D21" s="937"/>
      <c r="E21" s="937">
        <v>211</v>
      </c>
      <c r="F21" s="937"/>
      <c r="G21" s="938"/>
      <c r="H21" s="935"/>
      <c r="I21" s="928"/>
      <c r="J21" s="928"/>
      <c r="K21" s="764"/>
      <c r="L21" s="76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828">
        <f>SUM(C22:G22)</f>
        <v>211</v>
      </c>
      <c r="C22" s="936"/>
      <c r="D22" s="937"/>
      <c r="E22" s="937">
        <v>211</v>
      </c>
      <c r="F22" s="937"/>
      <c r="G22" s="938"/>
      <c r="H22" s="935"/>
      <c r="I22" s="928"/>
      <c r="J22" s="939"/>
      <c r="K22" s="764"/>
      <c r="L22" s="76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211</v>
      </c>
      <c r="C23" s="729"/>
      <c r="D23" s="334"/>
      <c r="E23" s="937">
        <v>211</v>
      </c>
      <c r="F23" s="334"/>
      <c r="G23" s="335"/>
      <c r="H23" s="935"/>
      <c r="I23" s="928"/>
      <c r="J23" s="928"/>
      <c r="K23" s="764"/>
      <c r="L23" s="764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940" t="s">
        <v>40</v>
      </c>
      <c r="B24" s="941"/>
      <c r="C24" s="939"/>
      <c r="D24" s="941"/>
      <c r="E24" s="94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942"/>
      <c r="D25" s="942"/>
      <c r="E25" s="942"/>
      <c r="F25" s="942"/>
      <c r="G25" s="942"/>
      <c r="H25" s="942"/>
      <c r="I25" s="943"/>
      <c r="J25" s="943"/>
      <c r="K25" s="941"/>
      <c r="L25" s="94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14" t="s">
        <v>42</v>
      </c>
      <c r="E26" s="1534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782" t="s">
        <v>44</v>
      </c>
      <c r="E27" s="821" t="s">
        <v>45</v>
      </c>
      <c r="F27" s="462" t="s">
        <v>46</v>
      </c>
      <c r="G27" s="782" t="s">
        <v>47</v>
      </c>
      <c r="H27" s="782" t="s">
        <v>48</v>
      </c>
      <c r="I27" s="782" t="s">
        <v>49</v>
      </c>
      <c r="J27" s="782" t="s">
        <v>50</v>
      </c>
      <c r="K27" s="782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22" t="s">
        <v>36</v>
      </c>
      <c r="B28" s="1523"/>
      <c r="C28" s="944">
        <f t="shared" ref="C28:C34" si="1">SUM(D28:E28)</f>
        <v>65</v>
      </c>
      <c r="D28" s="733"/>
      <c r="E28" s="945">
        <v>65</v>
      </c>
      <c r="F28" s="946">
        <v>11</v>
      </c>
      <c r="G28" s="947">
        <v>20</v>
      </c>
      <c r="H28" s="947">
        <v>26</v>
      </c>
      <c r="I28" s="947">
        <v>8</v>
      </c>
      <c r="J28" s="947">
        <v>0</v>
      </c>
      <c r="K28" s="947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944">
        <f t="shared" si="1"/>
        <v>85</v>
      </c>
      <c r="D29" s="947"/>
      <c r="E29" s="945">
        <v>85</v>
      </c>
      <c r="F29" s="946">
        <v>15</v>
      </c>
      <c r="G29" s="947">
        <v>25</v>
      </c>
      <c r="H29" s="947">
        <v>36</v>
      </c>
      <c r="I29" s="947">
        <v>9</v>
      </c>
      <c r="J29" s="947">
        <v>0</v>
      </c>
      <c r="K29" s="947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944">
        <f t="shared" si="1"/>
        <v>798</v>
      </c>
      <c r="D30" s="947"/>
      <c r="E30" s="945">
        <v>798</v>
      </c>
      <c r="F30" s="946">
        <v>149</v>
      </c>
      <c r="G30" s="947">
        <v>263</v>
      </c>
      <c r="H30" s="947">
        <v>351</v>
      </c>
      <c r="I30" s="947">
        <v>35</v>
      </c>
      <c r="J30" s="947">
        <v>0</v>
      </c>
      <c r="K30" s="947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65</v>
      </c>
      <c r="D31" s="75"/>
      <c r="E31" s="76">
        <v>65</v>
      </c>
      <c r="F31" s="77">
        <v>13</v>
      </c>
      <c r="G31" s="75">
        <v>16</v>
      </c>
      <c r="H31" s="75">
        <v>28</v>
      </c>
      <c r="I31" s="75">
        <v>8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944">
        <f t="shared" si="1"/>
        <v>4</v>
      </c>
      <c r="D32" s="947"/>
      <c r="E32" s="945">
        <v>4</v>
      </c>
      <c r="F32" s="946">
        <v>1</v>
      </c>
      <c r="G32" s="947">
        <v>1</v>
      </c>
      <c r="H32" s="947">
        <v>2</v>
      </c>
      <c r="I32" s="947">
        <v>0</v>
      </c>
      <c r="J32" s="947">
        <v>0</v>
      </c>
      <c r="K32" s="947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/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1</v>
      </c>
      <c r="D34" s="738"/>
      <c r="E34" s="739">
        <v>1</v>
      </c>
      <c r="F34" s="607">
        <v>1</v>
      </c>
      <c r="G34" s="738">
        <v>0</v>
      </c>
      <c r="H34" s="738">
        <v>0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948" t="s">
        <v>56</v>
      </c>
      <c r="B35" s="764"/>
      <c r="C35" s="83"/>
      <c r="D35" s="949"/>
      <c r="E35" s="949"/>
      <c r="F35" s="949"/>
      <c r="G35" s="949"/>
      <c r="H35" s="949"/>
      <c r="I35" s="949"/>
      <c r="J35" s="949"/>
      <c r="K35" s="949"/>
      <c r="L35" s="949"/>
      <c r="M35" s="950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782" t="s">
        <v>57</v>
      </c>
      <c r="B36" s="782" t="s">
        <v>58</v>
      </c>
      <c r="C36" s="928"/>
      <c r="D36" s="764"/>
      <c r="E36" s="764"/>
      <c r="F36" s="764"/>
      <c r="G36" s="950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944" t="s">
        <v>59</v>
      </c>
      <c r="B37" s="947">
        <v>361</v>
      </c>
      <c r="C37" s="928"/>
      <c r="D37" s="764"/>
      <c r="E37" s="764"/>
      <c r="F37" s="764"/>
      <c r="G37" s="950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944" t="s">
        <v>60</v>
      </c>
      <c r="B38" s="947">
        <v>572</v>
      </c>
      <c r="C38" s="928"/>
      <c r="D38" s="764"/>
      <c r="E38" s="764"/>
      <c r="F38" s="764"/>
      <c r="G38" s="950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944" t="s">
        <v>61</v>
      </c>
      <c r="B39" s="947">
        <v>954</v>
      </c>
      <c r="C39" s="928"/>
      <c r="D39" s="764"/>
      <c r="E39" s="764"/>
      <c r="F39" s="764"/>
      <c r="G39" s="950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944" t="s">
        <v>62</v>
      </c>
      <c r="B40" s="947">
        <v>0</v>
      </c>
      <c r="C40" s="928"/>
      <c r="D40" s="764"/>
      <c r="E40" s="764"/>
      <c r="F40" s="764"/>
      <c r="G40" s="950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944" t="s">
        <v>63</v>
      </c>
      <c r="B41" s="947">
        <v>649</v>
      </c>
      <c r="C41" s="928"/>
      <c r="D41" s="764"/>
      <c r="E41" s="764"/>
      <c r="F41" s="764"/>
      <c r="G41" s="950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944" t="s">
        <v>64</v>
      </c>
      <c r="B42" s="947">
        <v>0</v>
      </c>
      <c r="C42" s="928"/>
      <c r="D42" s="764"/>
      <c r="E42" s="764"/>
      <c r="F42" s="764"/>
      <c r="G42" s="950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944" t="s">
        <v>65</v>
      </c>
      <c r="B43" s="947">
        <v>48</v>
      </c>
      <c r="C43" s="928"/>
      <c r="D43" s="764"/>
      <c r="E43" s="764"/>
      <c r="F43" s="764"/>
      <c r="G43" s="950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10</v>
      </c>
      <c r="C44" s="928"/>
      <c r="D44" s="764"/>
      <c r="E44" s="764"/>
      <c r="F44" s="764"/>
      <c r="G44" s="950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928"/>
      <c r="D45" s="764"/>
      <c r="E45" s="764"/>
      <c r="F45" s="764"/>
      <c r="G45" s="950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951" t="s">
        <v>68</v>
      </c>
      <c r="B46" s="46"/>
      <c r="D46" s="949"/>
      <c r="E46" s="949"/>
      <c r="F46" s="764"/>
      <c r="G46" s="764"/>
      <c r="H46" s="764"/>
      <c r="I46" s="764"/>
      <c r="J46" s="764"/>
      <c r="K46" s="764"/>
      <c r="L46" s="764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782" t="s">
        <v>28</v>
      </c>
      <c r="B47" s="782" t="s">
        <v>29</v>
      </c>
      <c r="C47" s="782" t="s">
        <v>69</v>
      </c>
      <c r="D47" s="782" t="s">
        <v>70</v>
      </c>
      <c r="E47" s="764"/>
      <c r="F47" s="764"/>
      <c r="G47" s="764"/>
      <c r="H47" s="764"/>
      <c r="I47" s="764"/>
      <c r="J47" s="764"/>
      <c r="K47" s="764"/>
      <c r="L47" s="764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952" t="s">
        <v>71</v>
      </c>
      <c r="B48" s="953">
        <f>SUM(C48:D48)</f>
        <v>992</v>
      </c>
      <c r="C48" s="954">
        <v>992</v>
      </c>
      <c r="D48" s="954">
        <v>0</v>
      </c>
      <c r="E48" s="764"/>
      <c r="F48" s="764"/>
      <c r="G48" s="764"/>
      <c r="H48" s="764"/>
      <c r="I48" s="764"/>
      <c r="J48" s="764"/>
      <c r="K48" s="764"/>
      <c r="L48" s="764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952" t="s">
        <v>72</v>
      </c>
      <c r="B49" s="953">
        <f>SUM(C49:D49)</f>
        <v>798</v>
      </c>
      <c r="C49" s="954">
        <v>798</v>
      </c>
      <c r="D49" s="954">
        <v>0</v>
      </c>
      <c r="E49" s="764"/>
      <c r="F49" s="764"/>
      <c r="G49" s="764"/>
      <c r="H49" s="764"/>
      <c r="I49" s="764"/>
      <c r="J49" s="764"/>
      <c r="K49" s="764"/>
      <c r="L49" s="764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194</v>
      </c>
      <c r="C50" s="92">
        <v>194</v>
      </c>
      <c r="D50" s="92">
        <v>0</v>
      </c>
      <c r="E50" s="764"/>
      <c r="F50" s="764"/>
      <c r="G50" s="764"/>
      <c r="H50" s="764"/>
      <c r="I50" s="764"/>
      <c r="J50" s="764"/>
      <c r="K50" s="764"/>
      <c r="L50" s="764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951" t="s">
        <v>74</v>
      </c>
      <c r="B51" s="93"/>
      <c r="C51" s="94"/>
      <c r="D51" s="94"/>
      <c r="E51" s="763"/>
      <c r="F51" s="763"/>
      <c r="G51" s="763"/>
      <c r="H51" s="763"/>
      <c r="I51" s="763"/>
      <c r="J51" s="764"/>
      <c r="K51" s="764"/>
      <c r="L51" s="764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872" t="s">
        <v>75</v>
      </c>
      <c r="B52" s="872" t="s">
        <v>29</v>
      </c>
      <c r="C52" s="742" t="s">
        <v>76</v>
      </c>
      <c r="D52" s="873" t="s">
        <v>77</v>
      </c>
      <c r="E52" s="763"/>
      <c r="F52" s="763"/>
      <c r="G52" s="763"/>
      <c r="H52" s="763"/>
      <c r="I52" s="764"/>
      <c r="J52" s="764"/>
      <c r="K52" s="764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744" t="s">
        <v>78</v>
      </c>
      <c r="B53" s="745">
        <f>SUM(C53:D53)</f>
        <v>0</v>
      </c>
      <c r="C53" s="955"/>
      <c r="D53" s="956"/>
      <c r="E53" s="763"/>
      <c r="F53" s="763"/>
      <c r="G53" s="763"/>
      <c r="H53" s="763"/>
      <c r="I53" s="764"/>
      <c r="J53" s="764"/>
      <c r="K53" s="764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874" t="s">
        <v>79</v>
      </c>
      <c r="B54" s="875">
        <f t="shared" ref="B54:B55" si="5">SUM(C54:D54)</f>
        <v>0</v>
      </c>
      <c r="C54" s="760"/>
      <c r="D54" s="957"/>
      <c r="E54" s="763"/>
      <c r="F54" s="763"/>
      <c r="G54" s="763"/>
      <c r="H54" s="763"/>
      <c r="I54" s="764"/>
      <c r="J54" s="764"/>
      <c r="K54" s="764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5</v>
      </c>
      <c r="C55" s="879"/>
      <c r="D55" s="880">
        <v>5</v>
      </c>
      <c r="E55" s="881"/>
      <c r="F55" s="881"/>
      <c r="G55" s="881"/>
      <c r="H55" s="881"/>
      <c r="I55" s="882"/>
      <c r="J55" s="882"/>
      <c r="K55" s="882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951" t="s">
        <v>81</v>
      </c>
      <c r="B56" s="107"/>
      <c r="C56" s="107"/>
      <c r="D56" s="107"/>
      <c r="E56" s="107"/>
      <c r="F56" s="881"/>
      <c r="G56" s="881"/>
      <c r="H56" s="881"/>
      <c r="I56" s="881"/>
      <c r="J56" s="882"/>
      <c r="K56" s="882"/>
      <c r="L56" s="882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82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881"/>
      <c r="G57" s="881"/>
      <c r="H57" s="881"/>
      <c r="I57" s="881"/>
      <c r="J57" s="882"/>
      <c r="K57" s="882"/>
      <c r="L57" s="882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958" t="s">
        <v>87</v>
      </c>
      <c r="B58" s="959"/>
      <c r="C58" s="955"/>
      <c r="D58" s="960"/>
      <c r="E58" s="961"/>
      <c r="F58" s="881"/>
      <c r="G58" s="881"/>
      <c r="H58" s="881"/>
      <c r="I58" s="881"/>
      <c r="J58" s="882"/>
      <c r="K58" s="882"/>
      <c r="L58" s="882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770" t="s">
        <v>88</v>
      </c>
      <c r="B59" s="759"/>
      <c r="C59" s="771"/>
      <c r="D59" s="772"/>
      <c r="E59" s="762"/>
      <c r="F59" s="881"/>
      <c r="G59" s="881"/>
      <c r="H59" s="881"/>
      <c r="I59" s="881"/>
      <c r="J59" s="882"/>
      <c r="K59" s="882"/>
      <c r="L59" s="882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770" t="s">
        <v>89</v>
      </c>
      <c r="B60" s="759"/>
      <c r="C60" s="760"/>
      <c r="D60" s="761"/>
      <c r="E60" s="762"/>
      <c r="F60" s="881"/>
      <c r="G60" s="881"/>
      <c r="H60" s="881"/>
      <c r="I60" s="881"/>
      <c r="J60" s="882"/>
      <c r="K60" s="882"/>
      <c r="L60" s="882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770" t="s">
        <v>90</v>
      </c>
      <c r="B61" s="759"/>
      <c r="C61" s="771"/>
      <c r="D61" s="772"/>
      <c r="E61" s="762"/>
      <c r="F61" s="773"/>
      <c r="G61" s="773"/>
      <c r="H61" s="773"/>
      <c r="I61" s="773"/>
      <c r="J61" s="774"/>
      <c r="K61" s="774"/>
      <c r="L61" s="774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894" t="s">
        <v>91</v>
      </c>
      <c r="B62" s="759"/>
      <c r="C62" s="962"/>
      <c r="D62" s="963"/>
      <c r="E62" s="762"/>
      <c r="F62" s="964"/>
      <c r="G62" s="964"/>
      <c r="H62" s="964"/>
      <c r="I62" s="964"/>
      <c r="J62" s="965"/>
      <c r="K62" s="965"/>
      <c r="L62" s="965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5</v>
      </c>
      <c r="C63" s="124">
        <v>6</v>
      </c>
      <c r="D63" s="966">
        <v>0</v>
      </c>
      <c r="E63" s="125">
        <v>0</v>
      </c>
      <c r="F63" s="964"/>
      <c r="G63" s="964"/>
      <c r="H63" s="964"/>
      <c r="I63" s="964"/>
      <c r="J63" s="965"/>
      <c r="K63" s="965"/>
      <c r="L63" s="965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967" t="s">
        <v>29</v>
      </c>
      <c r="B64" s="777">
        <f>SUM(B58:B63)</f>
        <v>5</v>
      </c>
      <c r="C64" s="777">
        <f>SUM(C58:C63)</f>
        <v>6</v>
      </c>
      <c r="D64" s="369">
        <f>SUM(D58:D63)</f>
        <v>0</v>
      </c>
      <c r="E64" s="968">
        <f>SUM(E58:E63)</f>
        <v>0</v>
      </c>
      <c r="F64" s="969"/>
      <c r="G64" s="964"/>
      <c r="H64" s="964"/>
      <c r="I64" s="964"/>
      <c r="J64" s="965"/>
      <c r="K64" s="965"/>
      <c r="L64" s="965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16" t="s">
        <v>93</v>
      </c>
      <c r="B65" s="1428"/>
      <c r="C65" s="1428"/>
      <c r="D65" s="1428"/>
      <c r="E65" s="1471"/>
      <c r="F65" s="970"/>
      <c r="G65" s="970"/>
      <c r="H65" s="970"/>
      <c r="I65" s="970"/>
      <c r="J65" s="971"/>
      <c r="K65" s="965"/>
      <c r="L65" s="965"/>
    </row>
    <row r="66" spans="1:92" ht="31.5" customHeight="1" x14ac:dyDescent="0.2">
      <c r="A66" s="782" t="s">
        <v>94</v>
      </c>
      <c r="B66" s="782" t="s">
        <v>95</v>
      </c>
      <c r="C66" s="782" t="s">
        <v>29</v>
      </c>
      <c r="D66" s="972" t="s">
        <v>96</v>
      </c>
      <c r="E66" s="973" t="s">
        <v>97</v>
      </c>
      <c r="F66" s="974" t="s">
        <v>98</v>
      </c>
      <c r="G66" s="974" t="s">
        <v>99</v>
      </c>
      <c r="H66" s="974" t="s">
        <v>100</v>
      </c>
      <c r="I66" s="786" t="s">
        <v>101</v>
      </c>
      <c r="J66" s="975"/>
      <c r="K66" s="976"/>
      <c r="L66" s="97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17" t="s">
        <v>102</v>
      </c>
      <c r="B67" s="1518"/>
      <c r="C67" s="790">
        <f>SUM(D67:I67)</f>
        <v>167</v>
      </c>
      <c r="D67" s="978">
        <v>26</v>
      </c>
      <c r="E67" s="979">
        <v>15</v>
      </c>
      <c r="F67" s="979">
        <v>32</v>
      </c>
      <c r="G67" s="979">
        <v>21</v>
      </c>
      <c r="H67" s="979">
        <v>34</v>
      </c>
      <c r="I67" s="793">
        <v>39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980" t="s">
        <v>104</v>
      </c>
      <c r="C68" s="981">
        <f>SUM(D68:I68)</f>
        <v>38</v>
      </c>
      <c r="D68" s="982">
        <v>16</v>
      </c>
      <c r="E68" s="983">
        <v>7</v>
      </c>
      <c r="F68" s="983">
        <v>15</v>
      </c>
      <c r="G68" s="983"/>
      <c r="H68" s="983"/>
      <c r="I68" s="984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12</v>
      </c>
      <c r="D69" s="146">
        <v>6</v>
      </c>
      <c r="E69" s="147">
        <v>4</v>
      </c>
      <c r="F69" s="147">
        <v>2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980" t="s">
        <v>104</v>
      </c>
      <c r="C70" s="981">
        <f>SUM(D70:I70)</f>
        <v>63</v>
      </c>
      <c r="D70" s="985">
        <v>43</v>
      </c>
      <c r="E70" s="986">
        <v>16</v>
      </c>
      <c r="F70" s="986">
        <v>4</v>
      </c>
      <c r="G70" s="986"/>
      <c r="H70" s="986"/>
      <c r="I70" s="987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67</v>
      </c>
      <c r="D71" s="988">
        <v>18</v>
      </c>
      <c r="E71" s="989">
        <v>24</v>
      </c>
      <c r="F71" s="989">
        <v>25</v>
      </c>
      <c r="G71" s="989"/>
      <c r="H71" s="989"/>
      <c r="I71" s="151"/>
      <c r="J71" s="71" t="str">
        <f>CA71&amp;CB71&amp;CC71&amp;CD71&amp;CE71&amp;CF71</f>
        <v/>
      </c>
      <c r="K71" s="971"/>
      <c r="L71" s="971"/>
      <c r="M71" s="971"/>
      <c r="N71" s="971"/>
      <c r="O71" s="971"/>
      <c r="P71" s="971"/>
      <c r="Q71" s="971"/>
      <c r="R71" s="971"/>
      <c r="S71" s="971"/>
      <c r="T71" s="971"/>
      <c r="U71" s="971"/>
      <c r="V71" s="971"/>
      <c r="W71" s="971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990" t="s">
        <v>107</v>
      </c>
      <c r="B72" s="991"/>
      <c r="C72" s="991"/>
      <c r="D72" s="965"/>
      <c r="E72" s="965"/>
      <c r="F72" s="965"/>
      <c r="G72" s="965"/>
      <c r="H72" s="992"/>
      <c r="I72" s="992"/>
      <c r="J72" s="971"/>
      <c r="K72" s="965"/>
      <c r="L72" s="965"/>
      <c r="M72" s="993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14" t="s">
        <v>111</v>
      </c>
      <c r="G73" s="1467"/>
      <c r="H73" s="1467"/>
      <c r="I73" s="1515"/>
      <c r="J73" s="994"/>
      <c r="K73" s="965"/>
      <c r="L73" s="965"/>
      <c r="M73" s="993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14" t="s">
        <v>112</v>
      </c>
      <c r="G74" s="1515"/>
      <c r="H74" s="1514" t="s">
        <v>113</v>
      </c>
      <c r="I74" s="1515"/>
      <c r="J74" s="995"/>
      <c r="K74" s="965"/>
      <c r="L74" s="965"/>
      <c r="M74" s="993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996" t="s">
        <v>44</v>
      </c>
      <c r="C75" s="393" t="s">
        <v>45</v>
      </c>
      <c r="D75" s="996" t="s">
        <v>44</v>
      </c>
      <c r="E75" s="462" t="s">
        <v>45</v>
      </c>
      <c r="F75" s="996" t="s">
        <v>44</v>
      </c>
      <c r="G75" s="393" t="s">
        <v>45</v>
      </c>
      <c r="H75" s="996" t="s">
        <v>44</v>
      </c>
      <c r="I75" s="462" t="s">
        <v>45</v>
      </c>
      <c r="J75" s="995"/>
      <c r="K75" s="965"/>
      <c r="L75" s="965"/>
      <c r="M75" s="993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997" t="s">
        <v>114</v>
      </c>
      <c r="B76" s="998">
        <v>29</v>
      </c>
      <c r="C76" s="999">
        <v>327</v>
      </c>
      <c r="D76" s="998">
        <v>42</v>
      </c>
      <c r="E76" s="999">
        <v>120</v>
      </c>
      <c r="F76" s="1000">
        <v>44</v>
      </c>
      <c r="G76" s="1001">
        <v>133</v>
      </c>
      <c r="H76" s="1000">
        <v>2</v>
      </c>
      <c r="I76" s="1001">
        <v>13</v>
      </c>
      <c r="J76" s="71" t="str">
        <f>CA76</f>
        <v/>
      </c>
      <c r="K76" s="965"/>
      <c r="L76" s="965"/>
      <c r="M76" s="993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965"/>
      <c r="L77" s="965"/>
      <c r="M77" s="993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/>
      <c r="D78" s="162">
        <v>2</v>
      </c>
      <c r="E78" s="163">
        <v>5</v>
      </c>
      <c r="F78" s="164">
        <v>2</v>
      </c>
      <c r="G78" s="165">
        <v>5</v>
      </c>
      <c r="H78" s="164">
        <v>0</v>
      </c>
      <c r="I78" s="165">
        <v>0</v>
      </c>
      <c r="J78" s="71" t="str">
        <f t="shared" si="7"/>
        <v/>
      </c>
      <c r="K78" s="965"/>
      <c r="L78" s="965"/>
      <c r="M78" s="993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91</v>
      </c>
      <c r="D79" s="162"/>
      <c r="E79" s="163">
        <v>19</v>
      </c>
      <c r="F79" s="164">
        <v>0</v>
      </c>
      <c r="G79" s="165">
        <v>19</v>
      </c>
      <c r="H79" s="164">
        <v>0</v>
      </c>
      <c r="I79" s="165">
        <v>0</v>
      </c>
      <c r="J79" s="71" t="str">
        <f t="shared" si="7"/>
        <v/>
      </c>
      <c r="K79" s="965"/>
      <c r="L79" s="965"/>
      <c r="M79" s="993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7</v>
      </c>
      <c r="C80" s="163">
        <v>202</v>
      </c>
      <c r="D80" s="162">
        <v>8</v>
      </c>
      <c r="E80" s="163">
        <v>99</v>
      </c>
      <c r="F80" s="164">
        <v>9</v>
      </c>
      <c r="G80" s="165">
        <v>107</v>
      </c>
      <c r="H80" s="164">
        <v>1</v>
      </c>
      <c r="I80" s="165">
        <v>8</v>
      </c>
      <c r="J80" s="71" t="str">
        <f t="shared" si="7"/>
        <v/>
      </c>
      <c r="K80" s="965"/>
      <c r="L80" s="965"/>
      <c r="M80" s="993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965"/>
      <c r="L81" s="965"/>
      <c r="M81" s="993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>
        <v>1</v>
      </c>
      <c r="D82" s="162">
        <v>19</v>
      </c>
      <c r="E82" s="163">
        <v>13</v>
      </c>
      <c r="F82" s="164">
        <v>20</v>
      </c>
      <c r="G82" s="165">
        <v>14</v>
      </c>
      <c r="H82" s="164">
        <v>1</v>
      </c>
      <c r="I82" s="165">
        <v>1</v>
      </c>
      <c r="J82" s="71" t="str">
        <f t="shared" si="7"/>
        <v/>
      </c>
      <c r="K82" s="965"/>
      <c r="L82" s="965"/>
      <c r="M82" s="993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>
        <v>6</v>
      </c>
      <c r="D83" s="162"/>
      <c r="E83" s="163">
        <v>83</v>
      </c>
      <c r="F83" s="164"/>
      <c r="G83" s="165">
        <v>99</v>
      </c>
      <c r="H83" s="164"/>
      <c r="I83" s="165">
        <v>16</v>
      </c>
      <c r="J83" s="71" t="str">
        <f t="shared" si="7"/>
        <v/>
      </c>
      <c r="K83" s="965"/>
      <c r="L83" s="965"/>
      <c r="M83" s="993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51</v>
      </c>
      <c r="D84" s="162"/>
      <c r="E84" s="163">
        <v>71</v>
      </c>
      <c r="F84" s="164"/>
      <c r="G84" s="165">
        <v>72</v>
      </c>
      <c r="H84" s="164"/>
      <c r="I84" s="165">
        <v>1</v>
      </c>
      <c r="J84" s="71" t="str">
        <f t="shared" si="7"/>
        <v/>
      </c>
      <c r="K84" s="965"/>
      <c r="L84" s="965"/>
      <c r="M84" s="993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25</v>
      </c>
      <c r="D85" s="162"/>
      <c r="E85" s="163">
        <v>55</v>
      </c>
      <c r="F85" s="164"/>
      <c r="G85" s="165">
        <v>59</v>
      </c>
      <c r="H85" s="164"/>
      <c r="I85" s="165">
        <v>4</v>
      </c>
      <c r="J85" s="71" t="str">
        <f t="shared" si="7"/>
        <v/>
      </c>
      <c r="K85" s="965"/>
      <c r="L85" s="965"/>
      <c r="M85" s="993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56</v>
      </c>
      <c r="D86" s="162"/>
      <c r="E86" s="163">
        <v>52</v>
      </c>
      <c r="F86" s="164"/>
      <c r="G86" s="165">
        <v>54</v>
      </c>
      <c r="H86" s="164"/>
      <c r="I86" s="165">
        <v>2</v>
      </c>
      <c r="J86" s="71" t="str">
        <f t="shared" si="7"/>
        <v/>
      </c>
      <c r="K86" s="965"/>
      <c r="L86" s="965"/>
      <c r="M86" s="994"/>
      <c r="N86" s="965"/>
      <c r="O86" s="965"/>
      <c r="P86" s="993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1002"/>
      <c r="I87" s="166"/>
      <c r="J87" s="71" t="str">
        <f t="shared" si="7"/>
        <v/>
      </c>
      <c r="K87" s="965"/>
      <c r="L87" s="965"/>
      <c r="M87" s="994"/>
      <c r="N87" s="965"/>
      <c r="O87" s="965"/>
      <c r="P87" s="993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814" t="s">
        <v>29</v>
      </c>
      <c r="B88" s="1003">
        <f t="shared" ref="B88:I88" si="10">SUM(B76:B87)</f>
        <v>36</v>
      </c>
      <c r="C88" s="816">
        <f t="shared" si="10"/>
        <v>759</v>
      </c>
      <c r="D88" s="1003">
        <f t="shared" si="10"/>
        <v>71</v>
      </c>
      <c r="E88" s="816">
        <f t="shared" si="10"/>
        <v>517</v>
      </c>
      <c r="F88" s="1004">
        <f t="shared" si="10"/>
        <v>75</v>
      </c>
      <c r="G88" s="818">
        <f t="shared" si="10"/>
        <v>562</v>
      </c>
      <c r="H88" s="1004">
        <f t="shared" si="10"/>
        <v>4</v>
      </c>
      <c r="I88" s="818">
        <f t="shared" si="10"/>
        <v>45</v>
      </c>
      <c r="J88" s="965"/>
      <c r="K88" s="965"/>
      <c r="L88" s="965"/>
      <c r="M88" s="993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005"/>
      <c r="I89" s="1005"/>
      <c r="J89" s="994"/>
      <c r="K89" s="965"/>
      <c r="L89" s="965"/>
      <c r="M89" s="993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14" t="s">
        <v>128</v>
      </c>
      <c r="C90" s="1467"/>
      <c r="D90" s="1467"/>
      <c r="E90" s="1467"/>
      <c r="F90" s="1467"/>
      <c r="G90" s="1515"/>
      <c r="H90" s="971"/>
      <c r="I90" s="994"/>
      <c r="J90" s="965"/>
      <c r="K90" s="965"/>
      <c r="L90" s="993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820" t="s">
        <v>129</v>
      </c>
      <c r="C91" s="996" t="s">
        <v>44</v>
      </c>
      <c r="D91" s="821" t="s">
        <v>45</v>
      </c>
      <c r="E91" s="822" t="s">
        <v>15</v>
      </c>
      <c r="F91" s="1006" t="s">
        <v>16</v>
      </c>
      <c r="G91" s="1006" t="s">
        <v>17</v>
      </c>
      <c r="H91" s="971"/>
      <c r="I91" s="971"/>
      <c r="J91" s="994"/>
      <c r="K91" s="965"/>
      <c r="L91" s="965"/>
      <c r="M91" s="993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997" t="s">
        <v>130</v>
      </c>
      <c r="B92" s="1007">
        <f t="shared" ref="B92:B98" si="11">SUM(C92+D92)</f>
        <v>29</v>
      </c>
      <c r="C92" s="1000">
        <v>3</v>
      </c>
      <c r="D92" s="1008">
        <v>26</v>
      </c>
      <c r="E92" s="1009">
        <v>23</v>
      </c>
      <c r="F92" s="1010">
        <v>6</v>
      </c>
      <c r="G92" s="1010"/>
      <c r="H92" s="71" t="str">
        <f>CA92</f>
        <v/>
      </c>
      <c r="I92" s="971"/>
      <c r="J92" s="994"/>
      <c r="K92" s="965"/>
      <c r="L92" s="965"/>
      <c r="M92" s="993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827" t="s">
        <v>131</v>
      </c>
      <c r="B93" s="828">
        <f t="shared" si="11"/>
        <v>0</v>
      </c>
      <c r="C93" s="164"/>
      <c r="D93" s="829"/>
      <c r="E93" s="830"/>
      <c r="F93" s="1011"/>
      <c r="G93" s="1011"/>
      <c r="H93" s="71" t="str">
        <f t="shared" ref="H93:H99" si="13">CA93</f>
        <v/>
      </c>
      <c r="I93" s="971"/>
      <c r="J93" s="994"/>
      <c r="K93" s="965"/>
      <c r="L93" s="965"/>
      <c r="M93" s="993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828">
        <f t="shared" si="11"/>
        <v>12</v>
      </c>
      <c r="C94" s="164"/>
      <c r="D94" s="829">
        <v>12</v>
      </c>
      <c r="E94" s="830">
        <v>12</v>
      </c>
      <c r="F94" s="1011"/>
      <c r="G94" s="1011"/>
      <c r="H94" s="71" t="str">
        <f t="shared" si="13"/>
        <v/>
      </c>
      <c r="I94" s="971"/>
      <c r="J94" s="994"/>
      <c r="K94" s="965"/>
      <c r="L94" s="965"/>
      <c r="M94" s="993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828">
        <f t="shared" si="11"/>
        <v>8</v>
      </c>
      <c r="C95" s="164">
        <v>1</v>
      </c>
      <c r="D95" s="829">
        <v>7</v>
      </c>
      <c r="E95" s="830">
        <v>8</v>
      </c>
      <c r="F95" s="1011"/>
      <c r="G95" s="1011"/>
      <c r="H95" s="71" t="str">
        <f t="shared" si="13"/>
        <v/>
      </c>
      <c r="I95" s="971"/>
      <c r="J95" s="994"/>
      <c r="K95" s="965"/>
      <c r="L95" s="965"/>
      <c r="M95" s="993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828">
        <f t="shared" si="11"/>
        <v>0</v>
      </c>
      <c r="C96" s="164"/>
      <c r="D96" s="829"/>
      <c r="E96" s="830"/>
      <c r="F96" s="1011"/>
      <c r="G96" s="1011"/>
      <c r="H96" s="71" t="str">
        <f t="shared" si="13"/>
        <v/>
      </c>
      <c r="I96" s="977"/>
      <c r="J96" s="1012"/>
      <c r="K96" s="976"/>
      <c r="L96" s="976"/>
      <c r="M96" s="101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827" t="s">
        <v>135</v>
      </c>
      <c r="B97" s="828">
        <f t="shared" si="11"/>
        <v>0</v>
      </c>
      <c r="C97" s="164"/>
      <c r="D97" s="829"/>
      <c r="E97" s="830"/>
      <c r="F97" s="1011"/>
      <c r="G97" s="1011"/>
      <c r="H97" s="71" t="str">
        <f t="shared" si="13"/>
        <v/>
      </c>
      <c r="I97" s="977"/>
      <c r="J97" s="1012"/>
      <c r="K97" s="976"/>
      <c r="L97" s="976"/>
      <c r="M97" s="101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829"/>
      <c r="E98" s="830"/>
      <c r="F98" s="556"/>
      <c r="G98" s="556"/>
      <c r="H98" s="71" t="str">
        <f t="shared" si="13"/>
        <v/>
      </c>
      <c r="I98" s="977"/>
      <c r="J98" s="1012"/>
      <c r="K98" s="976"/>
      <c r="L98" s="976"/>
      <c r="M98" s="101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834">
        <f t="shared" ref="B99:G99" si="15">SUM(B92:B98)</f>
        <v>49</v>
      </c>
      <c r="C99" s="1004">
        <f t="shared" si="15"/>
        <v>4</v>
      </c>
      <c r="D99" s="835">
        <f t="shared" si="15"/>
        <v>45</v>
      </c>
      <c r="E99" s="836">
        <f t="shared" si="15"/>
        <v>43</v>
      </c>
      <c r="F99" s="1014">
        <f t="shared" si="15"/>
        <v>6</v>
      </c>
      <c r="G99" s="1014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993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14883.74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05FFADD7-091F-4B2C-84BB-61B65DD4C03D}">
      <formula1>0</formula1>
      <formula2>1E+27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2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",[7]NOMBRE!B6," - ","( ",[7]NOMBRE!C6,[7]NOMBRE!D6," )")</f>
        <v>MES: JUNIO - ( 06 )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",[7]NOMBRE!B7)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35" t="s">
        <v>3</v>
      </c>
      <c r="B9" s="1545" t="s">
        <v>4</v>
      </c>
      <c r="C9" s="1537" t="s">
        <v>5</v>
      </c>
      <c r="D9" s="1493" t="s">
        <v>6</v>
      </c>
      <c r="E9" s="1493" t="s">
        <v>7</v>
      </c>
      <c r="F9" s="1538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35"/>
      <c r="B10" s="1545"/>
      <c r="C10" s="1537"/>
      <c r="D10" s="1463"/>
      <c r="E10" s="1463"/>
      <c r="F10" s="1538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35"/>
      <c r="B11" s="1545"/>
      <c r="C11" s="1537"/>
      <c r="D11" s="1494"/>
      <c r="E11" s="1494"/>
      <c r="F11" s="1538"/>
      <c r="G11" s="1015" t="s">
        <v>14</v>
      </c>
      <c r="H11" s="1016" t="s">
        <v>15</v>
      </c>
      <c r="I11" s="1016" t="s">
        <v>16</v>
      </c>
      <c r="J11" s="840" t="s">
        <v>17</v>
      </c>
      <c r="K11" s="1015" t="s">
        <v>14</v>
      </c>
      <c r="L11" s="1016" t="s">
        <v>15</v>
      </c>
      <c r="M11" s="1016" t="s">
        <v>16</v>
      </c>
      <c r="N11" s="1016" t="s">
        <v>17</v>
      </c>
      <c r="O11" s="840" t="s">
        <v>18</v>
      </c>
      <c r="P11" s="1015" t="s">
        <v>14</v>
      </c>
      <c r="Q11" s="1016" t="s">
        <v>15</v>
      </c>
      <c r="R11" s="1016" t="s">
        <v>19</v>
      </c>
      <c r="S11" s="1016" t="s">
        <v>17</v>
      </c>
      <c r="T11" s="840" t="s">
        <v>18</v>
      </c>
      <c r="U11" s="1015" t="s">
        <v>14</v>
      </c>
      <c r="V11" s="1016" t="s">
        <v>15</v>
      </c>
      <c r="W11" s="1016" t="s">
        <v>16</v>
      </c>
      <c r="X11" s="1016" t="s">
        <v>17</v>
      </c>
      <c r="Y11" s="840" t="s">
        <v>18</v>
      </c>
      <c r="Z11" s="1015" t="s">
        <v>14</v>
      </c>
      <c r="AA11" s="1016" t="s">
        <v>20</v>
      </c>
      <c r="AB11" s="1017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842" t="s">
        <v>22</v>
      </c>
      <c r="B12" s="1018">
        <f t="shared" ref="B12:Y12" si="0">SUM(B13:B16)</f>
        <v>6</v>
      </c>
      <c r="C12" s="844">
        <f t="shared" si="0"/>
        <v>5</v>
      </c>
      <c r="D12" s="1019">
        <f t="shared" si="0"/>
        <v>5</v>
      </c>
      <c r="E12" s="1019">
        <f t="shared" si="0"/>
        <v>1419</v>
      </c>
      <c r="F12" s="846">
        <f t="shared" si="0"/>
        <v>1385</v>
      </c>
      <c r="G12" s="1020">
        <f t="shared" si="0"/>
        <v>641</v>
      </c>
      <c r="H12" s="1019">
        <f t="shared" si="0"/>
        <v>641</v>
      </c>
      <c r="I12" s="1019">
        <f t="shared" si="0"/>
        <v>0</v>
      </c>
      <c r="J12" s="846">
        <f t="shared" si="0"/>
        <v>0</v>
      </c>
      <c r="K12" s="1020">
        <f t="shared" si="0"/>
        <v>611.05999999999995</v>
      </c>
      <c r="L12" s="1019">
        <f t="shared" si="0"/>
        <v>504.61</v>
      </c>
      <c r="M12" s="1019">
        <f t="shared" si="0"/>
        <v>1.8</v>
      </c>
      <c r="N12" s="1019">
        <f t="shared" si="0"/>
        <v>0.65</v>
      </c>
      <c r="O12" s="846">
        <f t="shared" si="0"/>
        <v>104</v>
      </c>
      <c r="P12" s="1020">
        <f t="shared" si="0"/>
        <v>300.73</v>
      </c>
      <c r="Q12" s="1019">
        <f t="shared" si="0"/>
        <v>83.09</v>
      </c>
      <c r="R12" s="1019">
        <f t="shared" si="0"/>
        <v>176.3</v>
      </c>
      <c r="S12" s="1019">
        <f t="shared" si="0"/>
        <v>9.0299999999999994</v>
      </c>
      <c r="T12" s="846">
        <f t="shared" si="0"/>
        <v>32.31</v>
      </c>
      <c r="U12" s="1020">
        <f t="shared" si="0"/>
        <v>105.11</v>
      </c>
      <c r="V12" s="1019">
        <f t="shared" si="0"/>
        <v>79.77</v>
      </c>
      <c r="W12" s="1019">
        <f t="shared" si="0"/>
        <v>6.67</v>
      </c>
      <c r="X12" s="1019">
        <f t="shared" si="0"/>
        <v>0</v>
      </c>
      <c r="Y12" s="846">
        <f t="shared" si="0"/>
        <v>18.670000000000002</v>
      </c>
      <c r="Z12" s="1020">
        <f>SUM(Z13:Z16)</f>
        <v>196</v>
      </c>
      <c r="AA12" s="1019">
        <f>SUM(AA13:AA16)</f>
        <v>186</v>
      </c>
      <c r="AB12" s="1021">
        <f>SUM(AB13:AB16)</f>
        <v>10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022" t="s">
        <v>23</v>
      </c>
      <c r="B13" s="700">
        <v>5</v>
      </c>
      <c r="C13" s="701">
        <v>4</v>
      </c>
      <c r="D13" s="701">
        <v>4</v>
      </c>
      <c r="E13" s="701">
        <v>675</v>
      </c>
      <c r="F13" s="701">
        <v>641</v>
      </c>
      <c r="G13" s="1023">
        <f>SUM(H13:J13)</f>
        <v>641</v>
      </c>
      <c r="H13" s="702">
        <v>641</v>
      </c>
      <c r="I13" s="701">
        <v>0</v>
      </c>
      <c r="J13" s="701">
        <v>0</v>
      </c>
      <c r="K13" s="1024">
        <f>SUM(L13:O13)</f>
        <v>518.66</v>
      </c>
      <c r="L13" s="702">
        <v>425.88</v>
      </c>
      <c r="M13" s="701">
        <v>1.8</v>
      </c>
      <c r="N13" s="1025">
        <v>0.65</v>
      </c>
      <c r="O13" s="703">
        <v>90.33</v>
      </c>
      <c r="P13" s="1024">
        <f>SUM(Q13:T13)</f>
        <v>222.63</v>
      </c>
      <c r="Q13" s="702">
        <v>17.32</v>
      </c>
      <c r="R13" s="701">
        <v>176.3</v>
      </c>
      <c r="S13" s="1025">
        <v>9.0299999999999994</v>
      </c>
      <c r="T13" s="703">
        <v>19.98</v>
      </c>
      <c r="U13" s="1024">
        <f>SUM(V13:Y13)</f>
        <v>9.34</v>
      </c>
      <c r="V13" s="702">
        <v>0</v>
      </c>
      <c r="W13" s="701">
        <v>6.67</v>
      </c>
      <c r="X13" s="1025">
        <v>0</v>
      </c>
      <c r="Y13" s="703">
        <v>2.67</v>
      </c>
      <c r="Z13" s="1024">
        <f>SUM(AA13:AB13)</f>
        <v>175.9</v>
      </c>
      <c r="AA13" s="704">
        <v>168</v>
      </c>
      <c r="AB13" s="27">
        <v>7.9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851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026">
        <f>SUM(L14:O14)</f>
        <v>92.4</v>
      </c>
      <c r="L14" s="32">
        <v>78.73</v>
      </c>
      <c r="M14" s="30">
        <v>0</v>
      </c>
      <c r="N14" s="1027">
        <v>0</v>
      </c>
      <c r="O14" s="1028">
        <v>13.67</v>
      </c>
      <c r="P14" s="1026">
        <f>SUM(Q14:T14)</f>
        <v>78.099999999999994</v>
      </c>
      <c r="Q14" s="32">
        <v>65.77</v>
      </c>
      <c r="R14" s="30">
        <v>0</v>
      </c>
      <c r="S14" s="1027">
        <v>0</v>
      </c>
      <c r="T14" s="1028">
        <v>12.33</v>
      </c>
      <c r="U14" s="1026">
        <f>SUM(V14:Y14)</f>
        <v>95.77</v>
      </c>
      <c r="V14" s="32">
        <v>79.77</v>
      </c>
      <c r="W14" s="30">
        <v>0</v>
      </c>
      <c r="X14" s="1027">
        <v>0</v>
      </c>
      <c r="Y14" s="1028">
        <v>16</v>
      </c>
      <c r="Z14" s="1026">
        <f>SUM(AA14:AB14)</f>
        <v>20.100000000000001</v>
      </c>
      <c r="AA14" s="34">
        <v>18</v>
      </c>
      <c r="AB14" s="35">
        <v>2.1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026">
        <f>SUM(H15:J15)</f>
        <v>0</v>
      </c>
      <c r="H15" s="32"/>
      <c r="I15" s="30"/>
      <c r="J15" s="30"/>
      <c r="K15" s="1026">
        <f>SUM(L15:O15)</f>
        <v>0</v>
      </c>
      <c r="L15" s="32"/>
      <c r="M15" s="30"/>
      <c r="N15" s="1027"/>
      <c r="O15" s="1028"/>
      <c r="P15" s="1026">
        <f>SUM(Q15:T15)</f>
        <v>0</v>
      </c>
      <c r="Q15" s="32"/>
      <c r="R15" s="30"/>
      <c r="S15" s="1027"/>
      <c r="T15" s="1028"/>
      <c r="U15" s="1026">
        <f>SUM(V15:Y15)</f>
        <v>0</v>
      </c>
      <c r="V15" s="32"/>
      <c r="W15" s="30"/>
      <c r="X15" s="1027"/>
      <c r="Y15" s="1028"/>
      <c r="Z15" s="1026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029"/>
      <c r="C16" s="1030"/>
      <c r="D16" s="38"/>
      <c r="E16" s="38"/>
      <c r="F16" s="39"/>
      <c r="G16" s="710">
        <f>SUM(H16:J16)</f>
        <v>0</v>
      </c>
      <c r="H16" s="1031"/>
      <c r="I16" s="1030"/>
      <c r="J16" s="1030"/>
      <c r="K16" s="41">
        <f>SUM(L16:O16)</f>
        <v>0</v>
      </c>
      <c r="L16" s="1031"/>
      <c r="M16" s="1030"/>
      <c r="N16" s="1032"/>
      <c r="O16" s="1033"/>
      <c r="P16" s="41">
        <f>SUM(Q16:T16)</f>
        <v>0</v>
      </c>
      <c r="Q16" s="1031"/>
      <c r="R16" s="1030"/>
      <c r="S16" s="1032"/>
      <c r="T16" s="1033"/>
      <c r="U16" s="41">
        <f>SUM(V16:Y16)</f>
        <v>0</v>
      </c>
      <c r="V16" s="1031"/>
      <c r="W16" s="1030"/>
      <c r="X16" s="1032"/>
      <c r="Y16" s="1033"/>
      <c r="Z16" s="710">
        <f>SUM(AA16:AB16)</f>
        <v>0</v>
      </c>
      <c r="AA16" s="1034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035"/>
      <c r="D17" s="1035"/>
      <c r="E17" s="1035"/>
      <c r="F17" s="1035"/>
      <c r="G17" s="42"/>
      <c r="H17" s="1036"/>
      <c r="I17" s="1037"/>
      <c r="J17" s="46"/>
      <c r="K17" s="1038"/>
      <c r="L17" s="103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039"/>
      <c r="I18" s="1035"/>
      <c r="J18" s="1035"/>
      <c r="K18" s="774"/>
      <c r="L18" s="7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040" t="s">
        <v>35</v>
      </c>
      <c r="B19" s="1041">
        <f>SUM(C19:G19)</f>
        <v>9</v>
      </c>
      <c r="C19" s="1042"/>
      <c r="D19" s="1043"/>
      <c r="E19" s="1043">
        <v>9</v>
      </c>
      <c r="F19" s="1043"/>
      <c r="G19" s="1044"/>
      <c r="H19" s="1045"/>
      <c r="I19" s="1035"/>
      <c r="J19" s="1035"/>
      <c r="K19" s="774"/>
      <c r="L19" s="7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828">
        <f>SUM(C20:G20)</f>
        <v>144</v>
      </c>
      <c r="C20" s="1046"/>
      <c r="D20" s="1047"/>
      <c r="E20" s="1047">
        <v>144</v>
      </c>
      <c r="F20" s="1047"/>
      <c r="G20" s="831"/>
      <c r="H20" s="1045"/>
      <c r="I20" s="1035"/>
      <c r="J20" s="1035"/>
      <c r="K20" s="774"/>
      <c r="L20" s="7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828">
        <f>SUM(C21:G21)</f>
        <v>144</v>
      </c>
      <c r="C21" s="1046"/>
      <c r="D21" s="1047"/>
      <c r="E21" s="1047">
        <v>144</v>
      </c>
      <c r="F21" s="1047"/>
      <c r="G21" s="831"/>
      <c r="H21" s="1045"/>
      <c r="I21" s="1035"/>
      <c r="J21" s="1035"/>
      <c r="K21" s="774"/>
      <c r="L21" s="7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828">
        <f>SUM(C22:G22)</f>
        <v>144</v>
      </c>
      <c r="C22" s="1046"/>
      <c r="D22" s="1047"/>
      <c r="E22" s="1047">
        <v>144</v>
      </c>
      <c r="F22" s="1047"/>
      <c r="G22" s="831"/>
      <c r="H22" s="1045"/>
      <c r="I22" s="1035"/>
      <c r="J22" s="808"/>
      <c r="K22" s="774"/>
      <c r="L22" s="7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144</v>
      </c>
      <c r="C23" s="729"/>
      <c r="D23" s="334"/>
      <c r="E23" s="1047">
        <v>144</v>
      </c>
      <c r="F23" s="334"/>
      <c r="G23" s="335"/>
      <c r="H23" s="1045"/>
      <c r="I23" s="1035"/>
      <c r="J23" s="1035"/>
      <c r="K23" s="774"/>
      <c r="L23" s="774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048" t="s">
        <v>40</v>
      </c>
      <c r="B24" s="781"/>
      <c r="C24" s="808"/>
      <c r="D24" s="781"/>
      <c r="E24" s="78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780"/>
      <c r="D25" s="780"/>
      <c r="E25" s="780"/>
      <c r="F25" s="780"/>
      <c r="G25" s="780"/>
      <c r="H25" s="780"/>
      <c r="I25" s="1049"/>
      <c r="J25" s="1049"/>
      <c r="K25" s="781"/>
      <c r="L25" s="78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14" t="s">
        <v>42</v>
      </c>
      <c r="E26" s="1534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782" t="s">
        <v>44</v>
      </c>
      <c r="E27" s="821" t="s">
        <v>45</v>
      </c>
      <c r="F27" s="462" t="s">
        <v>46</v>
      </c>
      <c r="G27" s="782" t="s">
        <v>47</v>
      </c>
      <c r="H27" s="782" t="s">
        <v>48</v>
      </c>
      <c r="I27" s="782" t="s">
        <v>49</v>
      </c>
      <c r="J27" s="782" t="s">
        <v>50</v>
      </c>
      <c r="K27" s="782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3" t="s">
        <v>36</v>
      </c>
      <c r="B28" s="1544"/>
      <c r="C28" s="1050">
        <f t="shared" ref="C28:C34" si="1">SUM(D28:E28)</f>
        <v>58</v>
      </c>
      <c r="D28" s="1051">
        <v>0</v>
      </c>
      <c r="E28" s="1052">
        <v>58</v>
      </c>
      <c r="F28" s="1053">
        <v>3</v>
      </c>
      <c r="G28" s="1054">
        <v>18</v>
      </c>
      <c r="H28" s="1054">
        <v>30</v>
      </c>
      <c r="I28" s="1054">
        <v>7</v>
      </c>
      <c r="J28" s="1054">
        <v>0</v>
      </c>
      <c r="K28" s="1054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1050">
        <f t="shared" si="1"/>
        <v>73</v>
      </c>
      <c r="D29" s="1054">
        <v>0</v>
      </c>
      <c r="E29" s="1052">
        <v>73</v>
      </c>
      <c r="F29" s="1053">
        <v>4</v>
      </c>
      <c r="G29" s="1054">
        <v>26</v>
      </c>
      <c r="H29" s="1054">
        <v>36</v>
      </c>
      <c r="I29" s="1054">
        <v>7</v>
      </c>
      <c r="J29" s="1054">
        <v>0</v>
      </c>
      <c r="K29" s="1054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1050">
        <f t="shared" si="1"/>
        <v>660</v>
      </c>
      <c r="D30" s="1054">
        <v>0</v>
      </c>
      <c r="E30" s="1052">
        <v>660</v>
      </c>
      <c r="F30" s="1053">
        <v>12</v>
      </c>
      <c r="G30" s="1054">
        <v>210</v>
      </c>
      <c r="H30" s="1054">
        <v>381</v>
      </c>
      <c r="I30" s="1054">
        <v>57</v>
      </c>
      <c r="J30" s="1054">
        <v>0</v>
      </c>
      <c r="K30" s="1054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41</v>
      </c>
      <c r="D31" s="75">
        <v>0</v>
      </c>
      <c r="E31" s="76">
        <v>41</v>
      </c>
      <c r="F31" s="77">
        <v>3</v>
      </c>
      <c r="G31" s="75">
        <v>16</v>
      </c>
      <c r="H31" s="75">
        <v>17</v>
      </c>
      <c r="I31" s="75">
        <v>5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050">
        <f t="shared" si="1"/>
        <v>3</v>
      </c>
      <c r="D32" s="1054">
        <v>0</v>
      </c>
      <c r="E32" s="1052">
        <v>3</v>
      </c>
      <c r="F32" s="1053">
        <v>0</v>
      </c>
      <c r="G32" s="1054">
        <v>2</v>
      </c>
      <c r="H32" s="1054">
        <v>1</v>
      </c>
      <c r="I32" s="1054">
        <v>0</v>
      </c>
      <c r="J32" s="1054">
        <v>0</v>
      </c>
      <c r="K32" s="1054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5</v>
      </c>
      <c r="D34" s="738">
        <v>0</v>
      </c>
      <c r="E34" s="739">
        <v>5</v>
      </c>
      <c r="F34" s="607">
        <v>0</v>
      </c>
      <c r="G34" s="738">
        <v>3</v>
      </c>
      <c r="H34" s="738">
        <v>2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055" t="s">
        <v>56</v>
      </c>
      <c r="B35" s="774"/>
      <c r="C35" s="83"/>
      <c r="D35" s="1056"/>
      <c r="E35" s="1056"/>
      <c r="F35" s="1056"/>
      <c r="G35" s="1056"/>
      <c r="H35" s="1056"/>
      <c r="I35" s="1056"/>
      <c r="J35" s="1056"/>
      <c r="K35" s="1056"/>
      <c r="L35" s="1056"/>
      <c r="M35" s="807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782" t="s">
        <v>57</v>
      </c>
      <c r="B36" s="782" t="s">
        <v>58</v>
      </c>
      <c r="C36" s="1035"/>
      <c r="D36" s="774"/>
      <c r="E36" s="774"/>
      <c r="F36" s="774"/>
      <c r="G36" s="807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050" t="s">
        <v>59</v>
      </c>
      <c r="B37" s="1054">
        <v>210</v>
      </c>
      <c r="C37" s="1035"/>
      <c r="D37" s="774"/>
      <c r="E37" s="774"/>
      <c r="F37" s="774"/>
      <c r="G37" s="807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050" t="s">
        <v>60</v>
      </c>
      <c r="B38" s="1054">
        <v>439</v>
      </c>
      <c r="C38" s="1035"/>
      <c r="D38" s="774"/>
      <c r="E38" s="774"/>
      <c r="F38" s="774"/>
      <c r="G38" s="807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050" t="s">
        <v>61</v>
      </c>
      <c r="B39" s="1054">
        <v>774</v>
      </c>
      <c r="C39" s="1035"/>
      <c r="D39" s="774"/>
      <c r="E39" s="774"/>
      <c r="F39" s="774"/>
      <c r="G39" s="807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050" t="s">
        <v>62</v>
      </c>
      <c r="B40" s="1054">
        <v>0</v>
      </c>
      <c r="C40" s="1035"/>
      <c r="D40" s="774"/>
      <c r="E40" s="774"/>
      <c r="F40" s="774"/>
      <c r="G40" s="807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050" t="s">
        <v>63</v>
      </c>
      <c r="B41" s="1054">
        <v>502</v>
      </c>
      <c r="C41" s="1035"/>
      <c r="D41" s="774"/>
      <c r="E41" s="774"/>
      <c r="F41" s="774"/>
      <c r="G41" s="807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050" t="s">
        <v>64</v>
      </c>
      <c r="B42" s="1054">
        <v>0</v>
      </c>
      <c r="C42" s="1035"/>
      <c r="D42" s="774"/>
      <c r="E42" s="774"/>
      <c r="F42" s="774"/>
      <c r="G42" s="807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050" t="s">
        <v>65</v>
      </c>
      <c r="B43" s="1054">
        <v>44</v>
      </c>
      <c r="C43" s="1035"/>
      <c r="D43" s="774"/>
      <c r="E43" s="774"/>
      <c r="F43" s="774"/>
      <c r="G43" s="807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035"/>
      <c r="D44" s="774"/>
      <c r="E44" s="774"/>
      <c r="F44" s="774"/>
      <c r="G44" s="807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035"/>
      <c r="D45" s="774"/>
      <c r="E45" s="774"/>
      <c r="F45" s="774"/>
      <c r="G45" s="807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057" t="s">
        <v>68</v>
      </c>
      <c r="B46" s="46"/>
      <c r="D46" s="1058"/>
      <c r="E46" s="1058"/>
      <c r="F46" s="774"/>
      <c r="G46" s="774"/>
      <c r="H46" s="774"/>
      <c r="I46" s="774"/>
      <c r="J46" s="774"/>
      <c r="K46" s="774"/>
      <c r="L46" s="774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782" t="s">
        <v>28</v>
      </c>
      <c r="B47" s="782" t="s">
        <v>29</v>
      </c>
      <c r="C47" s="782" t="s">
        <v>69</v>
      </c>
      <c r="D47" s="782" t="s">
        <v>70</v>
      </c>
      <c r="E47" s="774"/>
      <c r="F47" s="774"/>
      <c r="G47" s="774"/>
      <c r="H47" s="774"/>
      <c r="I47" s="774"/>
      <c r="J47" s="774"/>
      <c r="K47" s="774"/>
      <c r="L47" s="774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1059" t="s">
        <v>71</v>
      </c>
      <c r="B48" s="1060">
        <f>SUM(C48:D48)</f>
        <v>960</v>
      </c>
      <c r="C48" s="1061">
        <v>960</v>
      </c>
      <c r="D48" s="1061">
        <v>0</v>
      </c>
      <c r="E48" s="774"/>
      <c r="F48" s="774"/>
      <c r="G48" s="774"/>
      <c r="H48" s="774"/>
      <c r="I48" s="774"/>
      <c r="J48" s="774"/>
      <c r="K48" s="774"/>
      <c r="L48" s="774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1059" t="s">
        <v>72</v>
      </c>
      <c r="B49" s="1060">
        <f>SUM(C49:D49)</f>
        <v>660</v>
      </c>
      <c r="C49" s="1061">
        <v>660</v>
      </c>
      <c r="D49" s="1061">
        <v>0</v>
      </c>
      <c r="E49" s="774"/>
      <c r="F49" s="774"/>
      <c r="G49" s="774"/>
      <c r="H49" s="774"/>
      <c r="I49" s="774"/>
      <c r="J49" s="774"/>
      <c r="K49" s="774"/>
      <c r="L49" s="774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300</v>
      </c>
      <c r="C50" s="92">
        <v>300</v>
      </c>
      <c r="D50" s="92">
        <v>0</v>
      </c>
      <c r="E50" s="774"/>
      <c r="F50" s="774"/>
      <c r="G50" s="774"/>
      <c r="H50" s="774"/>
      <c r="I50" s="774"/>
      <c r="J50" s="774"/>
      <c r="K50" s="774"/>
      <c r="L50" s="774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057" t="s">
        <v>74</v>
      </c>
      <c r="B51" s="93"/>
      <c r="C51" s="94"/>
      <c r="D51" s="94"/>
      <c r="E51" s="773"/>
      <c r="F51" s="773"/>
      <c r="G51" s="773"/>
      <c r="H51" s="773"/>
      <c r="I51" s="773"/>
      <c r="J51" s="774"/>
      <c r="K51" s="774"/>
      <c r="L51" s="774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872" t="s">
        <v>75</v>
      </c>
      <c r="B52" s="872" t="s">
        <v>29</v>
      </c>
      <c r="C52" s="1062" t="s">
        <v>76</v>
      </c>
      <c r="D52" s="1063" t="s">
        <v>77</v>
      </c>
      <c r="E52" s="773"/>
      <c r="F52" s="773"/>
      <c r="G52" s="773"/>
      <c r="H52" s="773"/>
      <c r="I52" s="774"/>
      <c r="J52" s="774"/>
      <c r="K52" s="774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064" t="s">
        <v>78</v>
      </c>
      <c r="B53" s="1065">
        <f>SUM(C53:D53)</f>
        <v>0</v>
      </c>
      <c r="C53" s="955"/>
      <c r="D53" s="956"/>
      <c r="E53" s="773"/>
      <c r="F53" s="773"/>
      <c r="G53" s="773"/>
      <c r="H53" s="773"/>
      <c r="I53" s="774"/>
      <c r="J53" s="774"/>
      <c r="K53" s="774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874" t="s">
        <v>79</v>
      </c>
      <c r="B54" s="875">
        <f t="shared" ref="B54:B55" si="5">SUM(C54:D54)</f>
        <v>0</v>
      </c>
      <c r="C54" s="771"/>
      <c r="D54" s="1066"/>
      <c r="E54" s="773"/>
      <c r="F54" s="773"/>
      <c r="G54" s="773"/>
      <c r="H54" s="773"/>
      <c r="I54" s="774"/>
      <c r="J54" s="774"/>
      <c r="K54" s="774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6</v>
      </c>
      <c r="C55" s="896"/>
      <c r="D55" s="1067">
        <v>6</v>
      </c>
      <c r="E55" s="1068"/>
      <c r="F55" s="1068"/>
      <c r="G55" s="1068"/>
      <c r="H55" s="1068"/>
      <c r="I55" s="1069"/>
      <c r="J55" s="1069"/>
      <c r="K55" s="1069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057" t="s">
        <v>81</v>
      </c>
      <c r="B56" s="107"/>
      <c r="C56" s="107"/>
      <c r="D56" s="107"/>
      <c r="E56" s="107"/>
      <c r="F56" s="1068"/>
      <c r="G56" s="1068"/>
      <c r="H56" s="1068"/>
      <c r="I56" s="1068"/>
      <c r="J56" s="1069"/>
      <c r="K56" s="1069"/>
      <c r="L56" s="1069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82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068"/>
      <c r="G57" s="1068"/>
      <c r="H57" s="1068"/>
      <c r="I57" s="1068"/>
      <c r="J57" s="1069"/>
      <c r="K57" s="1069"/>
      <c r="L57" s="106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958" t="s">
        <v>87</v>
      </c>
      <c r="B58" s="959"/>
      <c r="C58" s="955"/>
      <c r="D58" s="960"/>
      <c r="E58" s="961"/>
      <c r="F58" s="1068"/>
      <c r="G58" s="1068"/>
      <c r="H58" s="1068"/>
      <c r="I58" s="1068"/>
      <c r="J58" s="1069"/>
      <c r="K58" s="1069"/>
      <c r="L58" s="106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894" t="s">
        <v>88</v>
      </c>
      <c r="B59" s="1070"/>
      <c r="C59" s="1071"/>
      <c r="D59" s="1072"/>
      <c r="E59" s="1073"/>
      <c r="F59" s="1068"/>
      <c r="G59" s="1068"/>
      <c r="H59" s="1068"/>
      <c r="I59" s="1068"/>
      <c r="J59" s="1069"/>
      <c r="K59" s="1069"/>
      <c r="L59" s="106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894" t="s">
        <v>89</v>
      </c>
      <c r="B60" s="1070"/>
      <c r="C60" s="962"/>
      <c r="D60" s="963"/>
      <c r="E60" s="1073"/>
      <c r="F60" s="964"/>
      <c r="G60" s="964"/>
      <c r="H60" s="964"/>
      <c r="I60" s="964"/>
      <c r="J60" s="965"/>
      <c r="K60" s="965"/>
      <c r="L60" s="965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1074" t="s">
        <v>90</v>
      </c>
      <c r="B61" s="1075"/>
      <c r="C61" s="1076"/>
      <c r="D61" s="1077"/>
      <c r="E61" s="1078"/>
      <c r="F61" s="1079"/>
      <c r="G61" s="1079"/>
      <c r="H61" s="1079"/>
      <c r="I61" s="1079"/>
      <c r="J61" s="1080"/>
      <c r="K61" s="1080"/>
      <c r="L61" s="1080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081" t="s">
        <v>91</v>
      </c>
      <c r="B62" s="1075"/>
      <c r="C62" s="1076"/>
      <c r="D62" s="1077"/>
      <c r="E62" s="1078"/>
      <c r="F62" s="1079"/>
      <c r="G62" s="1079"/>
      <c r="H62" s="1079"/>
      <c r="I62" s="1079"/>
      <c r="J62" s="1080"/>
      <c r="K62" s="1080"/>
      <c r="L62" s="1080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082" t="s">
        <v>92</v>
      </c>
      <c r="B63" s="123">
        <v>1</v>
      </c>
      <c r="C63" s="1083">
        <v>1</v>
      </c>
      <c r="D63" s="1084">
        <v>6</v>
      </c>
      <c r="E63" s="125">
        <v>6</v>
      </c>
      <c r="F63" s="964"/>
      <c r="G63" s="964"/>
      <c r="H63" s="964"/>
      <c r="I63" s="964"/>
      <c r="J63" s="965"/>
      <c r="K63" s="965"/>
      <c r="L63" s="965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085" t="s">
        <v>29</v>
      </c>
      <c r="B64" s="777">
        <f>SUM(B58:B63)</f>
        <v>1</v>
      </c>
      <c r="C64" s="777">
        <f>SUM(C58:C63)</f>
        <v>1</v>
      </c>
      <c r="D64" s="369">
        <f>SUM(D58:D63)</f>
        <v>6</v>
      </c>
      <c r="E64" s="1086">
        <f>SUM(E58:E63)</f>
        <v>6</v>
      </c>
      <c r="F64" s="969"/>
      <c r="G64" s="964"/>
      <c r="H64" s="964"/>
      <c r="I64" s="964"/>
      <c r="J64" s="965"/>
      <c r="K64" s="965"/>
      <c r="L64" s="965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16" t="s">
        <v>93</v>
      </c>
      <c r="B65" s="1428"/>
      <c r="C65" s="1428"/>
      <c r="D65" s="1428"/>
      <c r="E65" s="1471"/>
      <c r="F65" s="970"/>
      <c r="G65" s="970"/>
      <c r="H65" s="970"/>
      <c r="I65" s="970"/>
      <c r="J65" s="971"/>
      <c r="K65" s="965"/>
      <c r="L65" s="965"/>
    </row>
    <row r="66" spans="1:92" ht="31.5" customHeight="1" x14ac:dyDescent="0.2">
      <c r="A66" s="1087" t="s">
        <v>94</v>
      </c>
      <c r="B66" s="1087" t="s">
        <v>95</v>
      </c>
      <c r="C66" s="1087" t="s">
        <v>29</v>
      </c>
      <c r="D66" s="1088" t="s">
        <v>96</v>
      </c>
      <c r="E66" s="973" t="s">
        <v>97</v>
      </c>
      <c r="F66" s="974" t="s">
        <v>98</v>
      </c>
      <c r="G66" s="974" t="s">
        <v>99</v>
      </c>
      <c r="H66" s="974" t="s">
        <v>100</v>
      </c>
      <c r="I66" s="1089" t="s">
        <v>101</v>
      </c>
      <c r="J66" s="975"/>
      <c r="K66" s="976"/>
      <c r="L66" s="97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41" t="s">
        <v>102</v>
      </c>
      <c r="B67" s="1542"/>
      <c r="C67" s="1090">
        <f>SUM(D67:I67)</f>
        <v>163</v>
      </c>
      <c r="D67" s="1091">
        <v>15</v>
      </c>
      <c r="E67" s="979">
        <v>31</v>
      </c>
      <c r="F67" s="979">
        <v>44</v>
      </c>
      <c r="G67" s="979">
        <v>21</v>
      </c>
      <c r="H67" s="979">
        <v>24</v>
      </c>
      <c r="I67" s="1092">
        <v>28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980" t="s">
        <v>104</v>
      </c>
      <c r="C68" s="981">
        <f>SUM(D68:I68)</f>
        <v>47</v>
      </c>
      <c r="D68" s="1093">
        <v>9</v>
      </c>
      <c r="E68" s="1094">
        <v>18</v>
      </c>
      <c r="F68" s="1094">
        <v>20</v>
      </c>
      <c r="G68" s="1094"/>
      <c r="H68" s="1094"/>
      <c r="I68" s="1095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17</v>
      </c>
      <c r="D69" s="146">
        <v>6</v>
      </c>
      <c r="E69" s="147">
        <v>4</v>
      </c>
      <c r="F69" s="147">
        <v>7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980" t="s">
        <v>104</v>
      </c>
      <c r="C70" s="981">
        <f>SUM(D70:I70)</f>
        <v>82</v>
      </c>
      <c r="D70" s="985">
        <v>28</v>
      </c>
      <c r="E70" s="986">
        <v>22</v>
      </c>
      <c r="F70" s="986">
        <v>32</v>
      </c>
      <c r="G70" s="986"/>
      <c r="H70" s="986"/>
      <c r="I70" s="987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59</v>
      </c>
      <c r="D71" s="988">
        <v>18</v>
      </c>
      <c r="E71" s="1096">
        <v>16</v>
      </c>
      <c r="F71" s="1096">
        <v>25</v>
      </c>
      <c r="G71" s="1096"/>
      <c r="H71" s="1096"/>
      <c r="I71" s="151"/>
      <c r="J71" s="71" t="str">
        <f>CA71&amp;CB71&amp;CC71&amp;CD71&amp;CE71&amp;CF71</f>
        <v/>
      </c>
      <c r="K71" s="971"/>
      <c r="L71" s="971"/>
      <c r="M71" s="971"/>
      <c r="N71" s="971"/>
      <c r="O71" s="971"/>
      <c r="P71" s="971"/>
      <c r="Q71" s="971"/>
      <c r="R71" s="971"/>
      <c r="S71" s="971"/>
      <c r="T71" s="971"/>
      <c r="U71" s="971"/>
      <c r="V71" s="971"/>
      <c r="W71" s="971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057" t="s">
        <v>107</v>
      </c>
      <c r="B72" s="1058"/>
      <c r="C72" s="1058"/>
      <c r="D72" s="965"/>
      <c r="E72" s="965"/>
      <c r="F72" s="965"/>
      <c r="G72" s="965"/>
      <c r="H72" s="992"/>
      <c r="I72" s="992"/>
      <c r="J72" s="971"/>
      <c r="K72" s="965"/>
      <c r="L72" s="965"/>
      <c r="M72" s="993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39" t="s">
        <v>111</v>
      </c>
      <c r="G73" s="1467"/>
      <c r="H73" s="1467"/>
      <c r="I73" s="1540"/>
      <c r="J73" s="994"/>
      <c r="K73" s="965"/>
      <c r="L73" s="965"/>
      <c r="M73" s="993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39" t="s">
        <v>112</v>
      </c>
      <c r="G74" s="1540"/>
      <c r="H74" s="1539" t="s">
        <v>113</v>
      </c>
      <c r="I74" s="1540"/>
      <c r="J74" s="995"/>
      <c r="K74" s="965"/>
      <c r="L74" s="965"/>
      <c r="M74" s="993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1097" t="s">
        <v>44</v>
      </c>
      <c r="C75" s="393" t="s">
        <v>45</v>
      </c>
      <c r="D75" s="1097" t="s">
        <v>44</v>
      </c>
      <c r="E75" s="1098" t="s">
        <v>45</v>
      </c>
      <c r="F75" s="1097" t="s">
        <v>44</v>
      </c>
      <c r="G75" s="393" t="s">
        <v>45</v>
      </c>
      <c r="H75" s="1097" t="s">
        <v>44</v>
      </c>
      <c r="I75" s="1098" t="s">
        <v>45</v>
      </c>
      <c r="J75" s="995"/>
      <c r="K75" s="965"/>
      <c r="L75" s="965"/>
      <c r="M75" s="993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997" t="s">
        <v>114</v>
      </c>
      <c r="B76" s="998">
        <v>1</v>
      </c>
      <c r="C76" s="999">
        <v>292</v>
      </c>
      <c r="D76" s="998">
        <v>34</v>
      </c>
      <c r="E76" s="999">
        <v>120</v>
      </c>
      <c r="F76" s="1000">
        <v>37</v>
      </c>
      <c r="G76" s="1001">
        <v>128</v>
      </c>
      <c r="H76" s="1000">
        <v>3</v>
      </c>
      <c r="I76" s="1001">
        <v>8</v>
      </c>
      <c r="J76" s="71" t="str">
        <f>CA76</f>
        <v/>
      </c>
      <c r="K76" s="965"/>
      <c r="L76" s="965"/>
      <c r="M76" s="993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>
        <v>46</v>
      </c>
      <c r="D77" s="162"/>
      <c r="E77" s="163">
        <v>7</v>
      </c>
      <c r="F77" s="164"/>
      <c r="G77" s="165">
        <v>7</v>
      </c>
      <c r="H77" s="164"/>
      <c r="I77" s="165"/>
      <c r="J77" s="71" t="str">
        <f t="shared" ref="J77:J87" si="7">CA77</f>
        <v/>
      </c>
      <c r="K77" s="965"/>
      <c r="L77" s="965"/>
      <c r="M77" s="993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35</v>
      </c>
      <c r="D78" s="162">
        <v>3</v>
      </c>
      <c r="E78" s="163">
        <v>5</v>
      </c>
      <c r="F78" s="164">
        <v>3</v>
      </c>
      <c r="G78" s="165">
        <v>5</v>
      </c>
      <c r="H78" s="164"/>
      <c r="I78" s="165"/>
      <c r="J78" s="71" t="str">
        <f t="shared" si="7"/>
        <v/>
      </c>
      <c r="K78" s="965"/>
      <c r="L78" s="965"/>
      <c r="M78" s="993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/>
      <c r="D79" s="162"/>
      <c r="E79" s="163">
        <v>2</v>
      </c>
      <c r="F79" s="164"/>
      <c r="G79" s="165">
        <v>2</v>
      </c>
      <c r="H79" s="164"/>
      <c r="I79" s="165"/>
      <c r="J79" s="71" t="str">
        <f t="shared" si="7"/>
        <v/>
      </c>
      <c r="K79" s="965"/>
      <c r="L79" s="965"/>
      <c r="M79" s="993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8</v>
      </c>
      <c r="C80" s="163">
        <v>177</v>
      </c>
      <c r="D80" s="162">
        <v>13</v>
      </c>
      <c r="E80" s="163">
        <v>64</v>
      </c>
      <c r="F80" s="164">
        <v>14</v>
      </c>
      <c r="G80" s="165">
        <v>68</v>
      </c>
      <c r="H80" s="164">
        <v>1</v>
      </c>
      <c r="I80" s="165">
        <v>4</v>
      </c>
      <c r="J80" s="71" t="str">
        <f t="shared" si="7"/>
        <v/>
      </c>
      <c r="K80" s="965"/>
      <c r="L80" s="965"/>
      <c r="M80" s="993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965"/>
      <c r="L81" s="965"/>
      <c r="M81" s="993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>
        <v>1</v>
      </c>
      <c r="D82" s="162">
        <v>15</v>
      </c>
      <c r="E82" s="163">
        <v>9</v>
      </c>
      <c r="F82" s="164">
        <v>17</v>
      </c>
      <c r="G82" s="165">
        <v>11</v>
      </c>
      <c r="H82" s="164">
        <v>2</v>
      </c>
      <c r="I82" s="165">
        <v>2</v>
      </c>
      <c r="J82" s="71" t="str">
        <f t="shared" si="7"/>
        <v/>
      </c>
      <c r="K82" s="965"/>
      <c r="L82" s="965"/>
      <c r="M82" s="993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>
        <v>3</v>
      </c>
      <c r="D83" s="162"/>
      <c r="E83" s="163">
        <v>31</v>
      </c>
      <c r="F83" s="164"/>
      <c r="G83" s="165">
        <v>34</v>
      </c>
      <c r="H83" s="164"/>
      <c r="I83" s="165">
        <v>3</v>
      </c>
      <c r="J83" s="71" t="str">
        <f t="shared" si="7"/>
        <v/>
      </c>
      <c r="K83" s="965"/>
      <c r="L83" s="965"/>
      <c r="M83" s="993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16</v>
      </c>
      <c r="D84" s="162"/>
      <c r="E84" s="163">
        <v>69</v>
      </c>
      <c r="F84" s="164"/>
      <c r="G84" s="165">
        <v>70</v>
      </c>
      <c r="H84" s="164"/>
      <c r="I84" s="165">
        <v>1</v>
      </c>
      <c r="J84" s="71" t="str">
        <f t="shared" si="7"/>
        <v/>
      </c>
      <c r="K84" s="965"/>
      <c r="L84" s="965"/>
      <c r="M84" s="993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17</v>
      </c>
      <c r="D85" s="162"/>
      <c r="E85" s="163">
        <v>55</v>
      </c>
      <c r="F85" s="164"/>
      <c r="G85" s="165">
        <v>57</v>
      </c>
      <c r="H85" s="164"/>
      <c r="I85" s="165">
        <v>2</v>
      </c>
      <c r="J85" s="71" t="str">
        <f t="shared" si="7"/>
        <v/>
      </c>
      <c r="K85" s="965"/>
      <c r="L85" s="965"/>
      <c r="M85" s="993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68</v>
      </c>
      <c r="D86" s="162"/>
      <c r="E86" s="163">
        <v>33</v>
      </c>
      <c r="F86" s="164"/>
      <c r="G86" s="165">
        <v>37</v>
      </c>
      <c r="H86" s="164"/>
      <c r="I86" s="165">
        <v>4</v>
      </c>
      <c r="J86" s="71" t="str">
        <f t="shared" si="7"/>
        <v/>
      </c>
      <c r="K86" s="965"/>
      <c r="L86" s="965"/>
      <c r="M86" s="994"/>
      <c r="N86" s="965"/>
      <c r="O86" s="965"/>
      <c r="P86" s="993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1002"/>
      <c r="I87" s="166"/>
      <c r="J87" s="71" t="str">
        <f t="shared" si="7"/>
        <v/>
      </c>
      <c r="K87" s="965"/>
      <c r="L87" s="965"/>
      <c r="M87" s="994"/>
      <c r="N87" s="965"/>
      <c r="O87" s="965"/>
      <c r="P87" s="993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099" t="s">
        <v>29</v>
      </c>
      <c r="B88" s="1100">
        <f t="shared" ref="B88:I88" si="10">SUM(B76:B87)</f>
        <v>9</v>
      </c>
      <c r="C88" s="1101">
        <f t="shared" si="10"/>
        <v>655</v>
      </c>
      <c r="D88" s="1100">
        <f t="shared" si="10"/>
        <v>65</v>
      </c>
      <c r="E88" s="1101">
        <f t="shared" si="10"/>
        <v>395</v>
      </c>
      <c r="F88" s="1102">
        <f t="shared" si="10"/>
        <v>71</v>
      </c>
      <c r="G88" s="1103">
        <f t="shared" si="10"/>
        <v>419</v>
      </c>
      <c r="H88" s="1102">
        <f t="shared" si="10"/>
        <v>6</v>
      </c>
      <c r="I88" s="1103">
        <f t="shared" si="10"/>
        <v>24</v>
      </c>
      <c r="J88" s="965"/>
      <c r="K88" s="965"/>
      <c r="L88" s="965"/>
      <c r="M88" s="993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104"/>
      <c r="I89" s="1104"/>
      <c r="J89" s="994"/>
      <c r="K89" s="965"/>
      <c r="L89" s="965"/>
      <c r="M89" s="993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39" t="s">
        <v>128</v>
      </c>
      <c r="C90" s="1467"/>
      <c r="D90" s="1467"/>
      <c r="E90" s="1467"/>
      <c r="F90" s="1467"/>
      <c r="G90" s="1540"/>
      <c r="H90" s="971"/>
      <c r="I90" s="994"/>
      <c r="J90" s="965"/>
      <c r="K90" s="965"/>
      <c r="L90" s="993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1105" t="s">
        <v>129</v>
      </c>
      <c r="C91" s="1097" t="s">
        <v>44</v>
      </c>
      <c r="D91" s="1106" t="s">
        <v>45</v>
      </c>
      <c r="E91" s="1107" t="s">
        <v>15</v>
      </c>
      <c r="F91" s="1108" t="s">
        <v>16</v>
      </c>
      <c r="G91" s="1108" t="s">
        <v>17</v>
      </c>
      <c r="H91" s="971"/>
      <c r="I91" s="971"/>
      <c r="J91" s="994"/>
      <c r="K91" s="965"/>
      <c r="L91" s="965"/>
      <c r="M91" s="993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997" t="s">
        <v>130</v>
      </c>
      <c r="B92" s="1007">
        <f t="shared" ref="B92:B98" si="11">SUM(C92+D92)</f>
        <v>26</v>
      </c>
      <c r="C92" s="1000">
        <v>6</v>
      </c>
      <c r="D92" s="1109">
        <v>20</v>
      </c>
      <c r="E92" s="1110">
        <v>18</v>
      </c>
      <c r="F92" s="1111">
        <v>8</v>
      </c>
      <c r="G92" s="1111"/>
      <c r="H92" s="71" t="str">
        <f>CA92</f>
        <v/>
      </c>
      <c r="I92" s="971"/>
      <c r="J92" s="994"/>
      <c r="K92" s="965"/>
      <c r="L92" s="965"/>
      <c r="M92" s="993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112" t="s">
        <v>131</v>
      </c>
      <c r="B93" s="1113">
        <f t="shared" si="11"/>
        <v>1</v>
      </c>
      <c r="C93" s="164"/>
      <c r="D93" s="1114">
        <v>1</v>
      </c>
      <c r="E93" s="1115">
        <v>1</v>
      </c>
      <c r="F93" s="1011"/>
      <c r="G93" s="1011"/>
      <c r="H93" s="71" t="str">
        <f t="shared" ref="H93:H99" si="13">CA93</f>
        <v/>
      </c>
      <c r="I93" s="971"/>
      <c r="J93" s="994"/>
      <c r="K93" s="965"/>
      <c r="L93" s="965"/>
      <c r="M93" s="993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113">
        <f t="shared" si="11"/>
        <v>0</v>
      </c>
      <c r="C94" s="164"/>
      <c r="D94" s="1114"/>
      <c r="E94" s="1115"/>
      <c r="F94" s="1011"/>
      <c r="G94" s="1011"/>
      <c r="H94" s="71" t="str">
        <f t="shared" si="13"/>
        <v/>
      </c>
      <c r="I94" s="971"/>
      <c r="J94" s="994"/>
      <c r="K94" s="965"/>
      <c r="L94" s="965"/>
      <c r="M94" s="993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113">
        <f t="shared" si="11"/>
        <v>3</v>
      </c>
      <c r="C95" s="164"/>
      <c r="D95" s="1114">
        <v>3</v>
      </c>
      <c r="E95" s="1115">
        <v>3</v>
      </c>
      <c r="F95" s="1011"/>
      <c r="G95" s="1011"/>
      <c r="H95" s="71" t="str">
        <f t="shared" si="13"/>
        <v/>
      </c>
      <c r="I95" s="971"/>
      <c r="J95" s="994"/>
      <c r="K95" s="965"/>
      <c r="L95" s="965"/>
      <c r="M95" s="993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113">
        <f t="shared" si="11"/>
        <v>0</v>
      </c>
      <c r="C96" s="164"/>
      <c r="D96" s="1114"/>
      <c r="E96" s="1115"/>
      <c r="F96" s="1011"/>
      <c r="G96" s="1011"/>
      <c r="H96" s="71" t="str">
        <f t="shared" si="13"/>
        <v/>
      </c>
      <c r="I96" s="977"/>
      <c r="J96" s="1012"/>
      <c r="K96" s="976"/>
      <c r="L96" s="976"/>
      <c r="M96" s="101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112" t="s">
        <v>135</v>
      </c>
      <c r="B97" s="1113">
        <f t="shared" si="11"/>
        <v>0</v>
      </c>
      <c r="C97" s="164"/>
      <c r="D97" s="1114"/>
      <c r="E97" s="1115"/>
      <c r="F97" s="1011"/>
      <c r="G97" s="1011"/>
      <c r="H97" s="71" t="str">
        <f t="shared" si="13"/>
        <v/>
      </c>
      <c r="I97" s="977"/>
      <c r="J97" s="1012"/>
      <c r="K97" s="976"/>
      <c r="L97" s="976"/>
      <c r="M97" s="101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1114"/>
      <c r="E98" s="1115"/>
      <c r="F98" s="1116"/>
      <c r="G98" s="1116"/>
      <c r="H98" s="71" t="str">
        <f t="shared" si="13"/>
        <v/>
      </c>
      <c r="I98" s="977"/>
      <c r="J98" s="1012"/>
      <c r="K98" s="976"/>
      <c r="L98" s="976"/>
      <c r="M98" s="101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117">
        <f t="shared" ref="B99:G99" si="15">SUM(B92:B98)</f>
        <v>30</v>
      </c>
      <c r="C99" s="1102">
        <f t="shared" si="15"/>
        <v>6</v>
      </c>
      <c r="D99" s="1118">
        <f t="shared" si="15"/>
        <v>24</v>
      </c>
      <c r="E99" s="1119">
        <f t="shared" si="15"/>
        <v>22</v>
      </c>
      <c r="F99" s="1120">
        <f t="shared" si="15"/>
        <v>8</v>
      </c>
      <c r="G99" s="1120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993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12740.119999999999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6F3CFA27-A7A6-4819-BC82-4DE9B48E2FBB}">
      <formula1>0</formula1>
      <formula2>1E+27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2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",[8]NOMBRE!B6," - ","( ",[8]NOMBRE!C6,[8]NOMBRE!D6," )")</f>
        <v>MES: JULIO - ( 07 )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",[8]NOMBRE!B7)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50" t="s">
        <v>3</v>
      </c>
      <c r="B9" s="1551" t="s">
        <v>4</v>
      </c>
      <c r="C9" s="1552" t="s">
        <v>5</v>
      </c>
      <c r="D9" s="1493" t="s">
        <v>6</v>
      </c>
      <c r="E9" s="1493" t="s">
        <v>7</v>
      </c>
      <c r="F9" s="1553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50"/>
      <c r="B10" s="1551"/>
      <c r="C10" s="1552"/>
      <c r="D10" s="1463"/>
      <c r="E10" s="1463"/>
      <c r="F10" s="1553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50"/>
      <c r="B11" s="1551"/>
      <c r="C11" s="1552"/>
      <c r="D11" s="1494"/>
      <c r="E11" s="1494"/>
      <c r="F11" s="1553"/>
      <c r="G11" s="1121" t="s">
        <v>14</v>
      </c>
      <c r="H11" s="1016" t="s">
        <v>15</v>
      </c>
      <c r="I11" s="1016" t="s">
        <v>16</v>
      </c>
      <c r="J11" s="1122" t="s">
        <v>17</v>
      </c>
      <c r="K11" s="1121" t="s">
        <v>14</v>
      </c>
      <c r="L11" s="1016" t="s">
        <v>15</v>
      </c>
      <c r="M11" s="1016" t="s">
        <v>16</v>
      </c>
      <c r="N11" s="1016" t="s">
        <v>17</v>
      </c>
      <c r="O11" s="1122" t="s">
        <v>18</v>
      </c>
      <c r="P11" s="1121" t="s">
        <v>14</v>
      </c>
      <c r="Q11" s="1016" t="s">
        <v>15</v>
      </c>
      <c r="R11" s="1016" t="s">
        <v>19</v>
      </c>
      <c r="S11" s="1016" t="s">
        <v>17</v>
      </c>
      <c r="T11" s="1122" t="s">
        <v>18</v>
      </c>
      <c r="U11" s="1121" t="s">
        <v>14</v>
      </c>
      <c r="V11" s="1016" t="s">
        <v>15</v>
      </c>
      <c r="W11" s="1016" t="s">
        <v>16</v>
      </c>
      <c r="X11" s="1016" t="s">
        <v>17</v>
      </c>
      <c r="Y11" s="1122" t="s">
        <v>18</v>
      </c>
      <c r="Z11" s="1121" t="s">
        <v>14</v>
      </c>
      <c r="AA11" s="1016" t="s">
        <v>20</v>
      </c>
      <c r="AB11" s="1123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124" t="s">
        <v>22</v>
      </c>
      <c r="B12" s="1125">
        <f t="shared" ref="B12:Y12" si="0">SUM(B13:B16)</f>
        <v>6</v>
      </c>
      <c r="C12" s="1126">
        <f t="shared" si="0"/>
        <v>5</v>
      </c>
      <c r="D12" s="1019">
        <f t="shared" si="0"/>
        <v>5</v>
      </c>
      <c r="E12" s="1019">
        <f t="shared" si="0"/>
        <v>1403</v>
      </c>
      <c r="F12" s="1127">
        <f t="shared" si="0"/>
        <v>1403</v>
      </c>
      <c r="G12" s="1128">
        <f t="shared" si="0"/>
        <v>659</v>
      </c>
      <c r="H12" s="1019">
        <f t="shared" si="0"/>
        <v>659</v>
      </c>
      <c r="I12" s="1019">
        <f t="shared" si="0"/>
        <v>0</v>
      </c>
      <c r="J12" s="1127">
        <f t="shared" si="0"/>
        <v>0</v>
      </c>
      <c r="K12" s="1128">
        <f t="shared" si="0"/>
        <v>600.1099999999999</v>
      </c>
      <c r="L12" s="1019">
        <f t="shared" si="0"/>
        <v>495.10999999999996</v>
      </c>
      <c r="M12" s="1019">
        <f t="shared" si="0"/>
        <v>0</v>
      </c>
      <c r="N12" s="1019">
        <f t="shared" si="0"/>
        <v>0</v>
      </c>
      <c r="O12" s="1127">
        <f t="shared" si="0"/>
        <v>105</v>
      </c>
      <c r="P12" s="1128">
        <f t="shared" si="0"/>
        <v>337.82</v>
      </c>
      <c r="Q12" s="1019">
        <f t="shared" si="0"/>
        <v>100.1</v>
      </c>
      <c r="R12" s="1019">
        <f t="shared" si="0"/>
        <v>207.9</v>
      </c>
      <c r="S12" s="1019">
        <f t="shared" si="0"/>
        <v>11.82</v>
      </c>
      <c r="T12" s="1127">
        <f t="shared" si="0"/>
        <v>18</v>
      </c>
      <c r="U12" s="1128">
        <f t="shared" si="0"/>
        <v>112.61</v>
      </c>
      <c r="V12" s="1019">
        <f t="shared" si="0"/>
        <v>74.87</v>
      </c>
      <c r="W12" s="1019">
        <f t="shared" si="0"/>
        <v>16.63</v>
      </c>
      <c r="X12" s="1019">
        <f t="shared" si="0"/>
        <v>2.4500000000000002</v>
      </c>
      <c r="Y12" s="1127">
        <f t="shared" si="0"/>
        <v>18.66</v>
      </c>
      <c r="Z12" s="1128">
        <f>SUM(Z13:Z16)</f>
        <v>105.56</v>
      </c>
      <c r="AA12" s="1019">
        <f>SUM(AA13:AA16)</f>
        <v>79.900000000000006</v>
      </c>
      <c r="AB12" s="1129">
        <f>SUM(AB13:AB16)</f>
        <v>25.66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915" t="s">
        <v>23</v>
      </c>
      <c r="B13" s="700">
        <v>5</v>
      </c>
      <c r="C13" s="701">
        <v>4</v>
      </c>
      <c r="D13" s="701">
        <v>4</v>
      </c>
      <c r="E13" s="701">
        <v>659</v>
      </c>
      <c r="F13" s="701">
        <v>659</v>
      </c>
      <c r="G13" s="916">
        <f>SUM(H13:J13)</f>
        <v>659</v>
      </c>
      <c r="H13" s="702">
        <v>659</v>
      </c>
      <c r="I13" s="701">
        <v>0</v>
      </c>
      <c r="J13" s="701">
        <v>0</v>
      </c>
      <c r="K13" s="1024">
        <f>SUM(L13:O13)</f>
        <v>502.85999999999996</v>
      </c>
      <c r="L13" s="702">
        <v>414.53</v>
      </c>
      <c r="M13" s="701">
        <v>0</v>
      </c>
      <c r="N13" s="1130">
        <v>0</v>
      </c>
      <c r="O13" s="703">
        <v>88.33</v>
      </c>
      <c r="P13" s="1024">
        <f>SUM(Q13:T13)</f>
        <v>219.72</v>
      </c>
      <c r="Q13" s="702">
        <v>0</v>
      </c>
      <c r="R13" s="701">
        <v>207.9</v>
      </c>
      <c r="S13" s="1130">
        <v>11.82</v>
      </c>
      <c r="T13" s="703">
        <v>0</v>
      </c>
      <c r="U13" s="1024">
        <f>SUM(V13:Y13)</f>
        <v>25.409999999999997</v>
      </c>
      <c r="V13" s="702">
        <v>0</v>
      </c>
      <c r="W13" s="701">
        <v>16.63</v>
      </c>
      <c r="X13" s="1130">
        <v>2.4500000000000002</v>
      </c>
      <c r="Y13" s="703">
        <v>6.33</v>
      </c>
      <c r="Z13" s="1024">
        <f>SUM(AA13:AB13)</f>
        <v>85.35</v>
      </c>
      <c r="AA13" s="704">
        <v>67</v>
      </c>
      <c r="AB13" s="27">
        <v>18.350000000000001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31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026">
        <f>SUM(L14:O14)</f>
        <v>97.25</v>
      </c>
      <c r="L14" s="32">
        <v>80.58</v>
      </c>
      <c r="M14" s="30">
        <v>0</v>
      </c>
      <c r="N14" s="1132">
        <v>0</v>
      </c>
      <c r="O14" s="1133">
        <v>16.670000000000002</v>
      </c>
      <c r="P14" s="1026">
        <f>SUM(Q14:T14)</f>
        <v>118.1</v>
      </c>
      <c r="Q14" s="32">
        <v>100.1</v>
      </c>
      <c r="R14" s="30">
        <v>0</v>
      </c>
      <c r="S14" s="1132">
        <v>0</v>
      </c>
      <c r="T14" s="1133">
        <v>18</v>
      </c>
      <c r="U14" s="1026">
        <f>SUM(V14:Y14)</f>
        <v>87.2</v>
      </c>
      <c r="V14" s="32">
        <v>74.87</v>
      </c>
      <c r="W14" s="30">
        <v>0</v>
      </c>
      <c r="X14" s="1132">
        <v>0</v>
      </c>
      <c r="Y14" s="1133">
        <v>12.33</v>
      </c>
      <c r="Z14" s="1026">
        <f>SUM(AA14:AB14)</f>
        <v>20.21</v>
      </c>
      <c r="AA14" s="34">
        <v>12.9</v>
      </c>
      <c r="AB14" s="35">
        <v>7.31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026">
        <f>SUM(H15:J15)</f>
        <v>0</v>
      </c>
      <c r="H15" s="32"/>
      <c r="I15" s="30"/>
      <c r="J15" s="30"/>
      <c r="K15" s="1026">
        <f>SUM(L15:O15)</f>
        <v>0</v>
      </c>
      <c r="L15" s="32"/>
      <c r="M15" s="30"/>
      <c r="N15" s="1132"/>
      <c r="O15" s="1133"/>
      <c r="P15" s="1026">
        <f>SUM(Q15:T15)</f>
        <v>0</v>
      </c>
      <c r="Q15" s="32"/>
      <c r="R15" s="30"/>
      <c r="S15" s="1132"/>
      <c r="T15" s="1133"/>
      <c r="U15" s="1026">
        <f>SUM(V15:Y15)</f>
        <v>0</v>
      </c>
      <c r="V15" s="32"/>
      <c r="W15" s="30"/>
      <c r="X15" s="1132"/>
      <c r="Y15" s="1133"/>
      <c r="Z15" s="1026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134"/>
      <c r="C16" s="1135"/>
      <c r="D16" s="38"/>
      <c r="E16" s="38"/>
      <c r="F16" s="39"/>
      <c r="G16" s="710">
        <f>SUM(H16:J16)</f>
        <v>0</v>
      </c>
      <c r="H16" s="1136"/>
      <c r="I16" s="1135"/>
      <c r="J16" s="1135"/>
      <c r="K16" s="41">
        <f>SUM(L16:O16)</f>
        <v>0</v>
      </c>
      <c r="L16" s="1136"/>
      <c r="M16" s="1135"/>
      <c r="N16" s="1137"/>
      <c r="O16" s="1138"/>
      <c r="P16" s="41">
        <f>SUM(Q16:T16)</f>
        <v>0</v>
      </c>
      <c r="Q16" s="1136"/>
      <c r="R16" s="1135"/>
      <c r="S16" s="1137"/>
      <c r="T16" s="1138"/>
      <c r="U16" s="41">
        <f>SUM(V16:Y16)</f>
        <v>0</v>
      </c>
      <c r="V16" s="1136"/>
      <c r="W16" s="1135"/>
      <c r="X16" s="1137"/>
      <c r="Y16" s="1138"/>
      <c r="Z16" s="710">
        <f>SUM(AA16:AB16)</f>
        <v>0</v>
      </c>
      <c r="AA16" s="1139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140"/>
      <c r="D17" s="1140"/>
      <c r="E17" s="1140"/>
      <c r="F17" s="1140"/>
      <c r="G17" s="42"/>
      <c r="H17" s="1141"/>
      <c r="I17" s="1142"/>
      <c r="J17" s="46"/>
      <c r="K17" s="1143"/>
      <c r="L17" s="1143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144"/>
      <c r="I18" s="1140"/>
      <c r="J18" s="1140"/>
      <c r="K18" s="1069"/>
      <c r="L18" s="1069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145" t="s">
        <v>35</v>
      </c>
      <c r="B19" s="1146">
        <f>SUM(C19:G19)</f>
        <v>9</v>
      </c>
      <c r="C19" s="1147"/>
      <c r="D19" s="1148"/>
      <c r="E19" s="1148">
        <v>9</v>
      </c>
      <c r="F19" s="1148"/>
      <c r="G19" s="1149"/>
      <c r="H19" s="1150"/>
      <c r="I19" s="1140"/>
      <c r="J19" s="1140"/>
      <c r="K19" s="1069"/>
      <c r="L19" s="1069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1113">
        <f>SUM(C20:G20)</f>
        <v>184</v>
      </c>
      <c r="C20" s="1151"/>
      <c r="D20" s="1152"/>
      <c r="E20" s="1152">
        <v>184</v>
      </c>
      <c r="F20" s="1152"/>
      <c r="G20" s="1153"/>
      <c r="H20" s="1150"/>
      <c r="I20" s="1140"/>
      <c r="J20" s="1140"/>
      <c r="K20" s="1069"/>
      <c r="L20" s="1069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1113">
        <f>SUM(C21:G21)</f>
        <v>184</v>
      </c>
      <c r="C21" s="1151"/>
      <c r="D21" s="1152"/>
      <c r="E21" s="1152">
        <v>184</v>
      </c>
      <c r="F21" s="1152"/>
      <c r="G21" s="1153"/>
      <c r="H21" s="1150"/>
      <c r="I21" s="1140"/>
      <c r="J21" s="1140"/>
      <c r="K21" s="1069"/>
      <c r="L21" s="1069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1113">
        <f>SUM(C22:G22)</f>
        <v>184</v>
      </c>
      <c r="C22" s="1151"/>
      <c r="D22" s="1152"/>
      <c r="E22" s="1152">
        <v>184</v>
      </c>
      <c r="F22" s="1152"/>
      <c r="G22" s="1153"/>
      <c r="H22" s="1150"/>
      <c r="I22" s="1140"/>
      <c r="J22" s="1154"/>
      <c r="K22" s="1069"/>
      <c r="L22" s="1069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184</v>
      </c>
      <c r="C23" s="729"/>
      <c r="D23" s="334"/>
      <c r="E23" s="334">
        <v>184</v>
      </c>
      <c r="F23" s="334"/>
      <c r="G23" s="335"/>
      <c r="H23" s="1150"/>
      <c r="I23" s="1140"/>
      <c r="J23" s="1140"/>
      <c r="K23" s="1069"/>
      <c r="L23" s="1069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155" t="s">
        <v>40</v>
      </c>
      <c r="B24" s="1156"/>
      <c r="C24" s="1154"/>
      <c r="D24" s="1156"/>
      <c r="E24" s="1156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1157"/>
      <c r="D25" s="1157"/>
      <c r="E25" s="1157"/>
      <c r="F25" s="1157"/>
      <c r="G25" s="1157"/>
      <c r="H25" s="1157"/>
      <c r="I25" s="1158"/>
      <c r="J25" s="1158"/>
      <c r="K25" s="1156"/>
      <c r="L25" s="1156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39" t="s">
        <v>42</v>
      </c>
      <c r="E26" s="1548"/>
      <c r="F26" s="1488" t="s">
        <v>43</v>
      </c>
      <c r="G26" s="1488"/>
      <c r="H26" s="1488"/>
      <c r="I26" s="1488"/>
      <c r="J26" s="1488"/>
      <c r="K26" s="154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1087" t="s">
        <v>44</v>
      </c>
      <c r="E27" s="1106" t="s">
        <v>45</v>
      </c>
      <c r="F27" s="1098" t="s">
        <v>46</v>
      </c>
      <c r="G27" s="1087" t="s">
        <v>47</v>
      </c>
      <c r="H27" s="1087" t="s">
        <v>48</v>
      </c>
      <c r="I27" s="1087" t="s">
        <v>49</v>
      </c>
      <c r="J27" s="1087" t="s">
        <v>50</v>
      </c>
      <c r="K27" s="1087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6" t="s">
        <v>36</v>
      </c>
      <c r="B28" s="1547"/>
      <c r="C28" s="1159">
        <f t="shared" ref="C28:C34" si="1">SUM(D28:E28)</f>
        <v>57</v>
      </c>
      <c r="D28" s="1160">
        <v>0</v>
      </c>
      <c r="E28" s="1161">
        <v>57</v>
      </c>
      <c r="F28" s="1162">
        <v>1</v>
      </c>
      <c r="G28" s="1163">
        <v>20</v>
      </c>
      <c r="H28" s="1163">
        <v>26</v>
      </c>
      <c r="I28" s="1163">
        <v>10</v>
      </c>
      <c r="J28" s="1163">
        <v>0</v>
      </c>
      <c r="K28" s="1163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1159">
        <f t="shared" si="1"/>
        <v>81</v>
      </c>
      <c r="D29" s="1163">
        <v>0</v>
      </c>
      <c r="E29" s="1161">
        <v>81</v>
      </c>
      <c r="F29" s="1162">
        <v>2</v>
      </c>
      <c r="G29" s="1163">
        <v>25</v>
      </c>
      <c r="H29" s="1163">
        <v>41</v>
      </c>
      <c r="I29" s="1163">
        <v>13</v>
      </c>
      <c r="J29" s="1163">
        <v>0</v>
      </c>
      <c r="K29" s="1163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1159">
        <f t="shared" si="1"/>
        <v>727</v>
      </c>
      <c r="D30" s="1163">
        <v>0</v>
      </c>
      <c r="E30" s="1161">
        <v>727</v>
      </c>
      <c r="F30" s="1162">
        <v>19</v>
      </c>
      <c r="G30" s="1163">
        <v>167</v>
      </c>
      <c r="H30" s="1163">
        <v>443</v>
      </c>
      <c r="I30" s="1163">
        <v>98</v>
      </c>
      <c r="J30" s="1163">
        <v>0</v>
      </c>
      <c r="K30" s="1163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49</v>
      </c>
      <c r="D31" s="75">
        <v>0</v>
      </c>
      <c r="E31" s="76">
        <v>49</v>
      </c>
      <c r="F31" s="77">
        <v>2</v>
      </c>
      <c r="G31" s="75">
        <v>13</v>
      </c>
      <c r="H31" s="75">
        <v>26</v>
      </c>
      <c r="I31" s="75">
        <v>8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159">
        <f t="shared" si="1"/>
        <v>5</v>
      </c>
      <c r="D32" s="1163">
        <v>0</v>
      </c>
      <c r="E32" s="1161">
        <v>5</v>
      </c>
      <c r="F32" s="1162">
        <v>0</v>
      </c>
      <c r="G32" s="1163">
        <v>1</v>
      </c>
      <c r="H32" s="1163">
        <v>1</v>
      </c>
      <c r="I32" s="1163">
        <v>3</v>
      </c>
      <c r="J32" s="1163">
        <v>0</v>
      </c>
      <c r="K32" s="1163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3</v>
      </c>
      <c r="D34" s="738">
        <v>0</v>
      </c>
      <c r="E34" s="739">
        <v>3</v>
      </c>
      <c r="F34" s="607">
        <v>0</v>
      </c>
      <c r="G34" s="738">
        <v>2</v>
      </c>
      <c r="H34" s="738">
        <v>1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64" t="s">
        <v>56</v>
      </c>
      <c r="B35" s="1069"/>
      <c r="C35" s="83"/>
      <c r="D35" s="1165"/>
      <c r="E35" s="1165"/>
      <c r="F35" s="1165"/>
      <c r="G35" s="1165"/>
      <c r="H35" s="1165"/>
      <c r="I35" s="1165"/>
      <c r="J35" s="1165"/>
      <c r="K35" s="1165"/>
      <c r="L35" s="1165"/>
      <c r="M35" s="1166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1087" t="s">
        <v>57</v>
      </c>
      <c r="B36" s="1087" t="s">
        <v>58</v>
      </c>
      <c r="C36" s="1140"/>
      <c r="D36" s="1069"/>
      <c r="E36" s="1069"/>
      <c r="F36" s="1069"/>
      <c r="G36" s="1166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159" t="s">
        <v>59</v>
      </c>
      <c r="B37" s="1163">
        <v>314</v>
      </c>
      <c r="C37" s="1140"/>
      <c r="D37" s="1069"/>
      <c r="E37" s="1069"/>
      <c r="F37" s="1069"/>
      <c r="G37" s="1166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159" t="s">
        <v>60</v>
      </c>
      <c r="B38" s="1163">
        <v>497</v>
      </c>
      <c r="C38" s="1140"/>
      <c r="D38" s="1069"/>
      <c r="E38" s="1069"/>
      <c r="F38" s="1069"/>
      <c r="G38" s="1166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159" t="s">
        <v>61</v>
      </c>
      <c r="B39" s="1163">
        <v>843</v>
      </c>
      <c r="C39" s="1140"/>
      <c r="D39" s="1069"/>
      <c r="E39" s="1069"/>
      <c r="F39" s="1069"/>
      <c r="G39" s="1166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159" t="s">
        <v>62</v>
      </c>
      <c r="B40" s="1163">
        <v>0</v>
      </c>
      <c r="C40" s="1140"/>
      <c r="D40" s="1069"/>
      <c r="E40" s="1069"/>
      <c r="F40" s="1069"/>
      <c r="G40" s="1166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159" t="s">
        <v>63</v>
      </c>
      <c r="B41" s="1163">
        <v>613</v>
      </c>
      <c r="C41" s="1140"/>
      <c r="D41" s="1069"/>
      <c r="E41" s="1069"/>
      <c r="F41" s="1069"/>
      <c r="G41" s="1166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159" t="s">
        <v>64</v>
      </c>
      <c r="B42" s="1163">
        <v>0</v>
      </c>
      <c r="C42" s="1140"/>
      <c r="D42" s="1069"/>
      <c r="E42" s="1069"/>
      <c r="F42" s="1069"/>
      <c r="G42" s="1166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159" t="s">
        <v>65</v>
      </c>
      <c r="B43" s="1163">
        <v>49</v>
      </c>
      <c r="C43" s="1140"/>
      <c r="D43" s="1069"/>
      <c r="E43" s="1069"/>
      <c r="F43" s="1069"/>
      <c r="G43" s="1166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140"/>
      <c r="D44" s="1069"/>
      <c r="E44" s="1069"/>
      <c r="F44" s="1069"/>
      <c r="G44" s="1166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140"/>
      <c r="D45" s="1069"/>
      <c r="E45" s="1069"/>
      <c r="F45" s="1069"/>
      <c r="G45" s="1166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1167" t="s">
        <v>68</v>
      </c>
      <c r="B46" s="46"/>
      <c r="D46" s="1056"/>
      <c r="E46" s="1056"/>
      <c r="F46" s="1069"/>
      <c r="G46" s="1069"/>
      <c r="H46" s="1069"/>
      <c r="I46" s="1069"/>
      <c r="J46" s="1069"/>
      <c r="K46" s="1069"/>
      <c r="L46" s="1069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1087" t="s">
        <v>28</v>
      </c>
      <c r="B47" s="1087" t="s">
        <v>29</v>
      </c>
      <c r="C47" s="1087" t="s">
        <v>69</v>
      </c>
      <c r="D47" s="1087" t="s">
        <v>70</v>
      </c>
      <c r="E47" s="1069"/>
      <c r="F47" s="1069"/>
      <c r="G47" s="1069"/>
      <c r="H47" s="1069"/>
      <c r="I47" s="1069"/>
      <c r="J47" s="1069"/>
      <c r="K47" s="1069"/>
      <c r="L47" s="1069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952" t="s">
        <v>71</v>
      </c>
      <c r="B48" s="953">
        <f>SUM(C48:D48)</f>
        <v>960</v>
      </c>
      <c r="C48" s="954">
        <v>960</v>
      </c>
      <c r="D48" s="954">
        <v>0</v>
      </c>
      <c r="E48" s="1069"/>
      <c r="F48" s="1069"/>
      <c r="G48" s="1069"/>
      <c r="H48" s="1069"/>
      <c r="I48" s="1069"/>
      <c r="J48" s="1069"/>
      <c r="K48" s="1069"/>
      <c r="L48" s="1069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952" t="s">
        <v>72</v>
      </c>
      <c r="B49" s="953">
        <f>SUM(C49:D49)</f>
        <v>727</v>
      </c>
      <c r="C49" s="954">
        <v>727</v>
      </c>
      <c r="D49" s="954">
        <v>0</v>
      </c>
      <c r="E49" s="1069"/>
      <c r="F49" s="1069"/>
      <c r="G49" s="1069"/>
      <c r="H49" s="1069"/>
      <c r="I49" s="1069"/>
      <c r="J49" s="1069"/>
      <c r="K49" s="1069"/>
      <c r="L49" s="1069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233</v>
      </c>
      <c r="C50" s="92">
        <v>233</v>
      </c>
      <c r="D50" s="92">
        <v>0</v>
      </c>
      <c r="E50" s="1069"/>
      <c r="F50" s="1069"/>
      <c r="G50" s="1069"/>
      <c r="H50" s="1069"/>
      <c r="I50" s="1069"/>
      <c r="J50" s="1069"/>
      <c r="K50" s="1069"/>
      <c r="L50" s="1069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1167" t="s">
        <v>74</v>
      </c>
      <c r="B51" s="93"/>
      <c r="C51" s="94"/>
      <c r="D51" s="94"/>
      <c r="E51" s="1068"/>
      <c r="F51" s="1068"/>
      <c r="G51" s="1068"/>
      <c r="H51" s="1068"/>
      <c r="I51" s="1068"/>
      <c r="J51" s="1069"/>
      <c r="K51" s="1069"/>
      <c r="L51" s="1069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1168" t="s">
        <v>75</v>
      </c>
      <c r="B52" s="1168" t="s">
        <v>29</v>
      </c>
      <c r="C52" s="1169" t="s">
        <v>76</v>
      </c>
      <c r="D52" s="1170" t="s">
        <v>77</v>
      </c>
      <c r="E52" s="1068"/>
      <c r="F52" s="1068"/>
      <c r="G52" s="1068"/>
      <c r="H52" s="1068"/>
      <c r="I52" s="1069"/>
      <c r="J52" s="1069"/>
      <c r="K52" s="1069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171" t="s">
        <v>78</v>
      </c>
      <c r="B53" s="1172">
        <f>SUM(C53:D53)</f>
        <v>0</v>
      </c>
      <c r="C53" s="955"/>
      <c r="D53" s="956"/>
      <c r="E53" s="1068"/>
      <c r="F53" s="1068"/>
      <c r="G53" s="1068"/>
      <c r="H53" s="1068"/>
      <c r="I53" s="1069"/>
      <c r="J53" s="1069"/>
      <c r="K53" s="1069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173" t="s">
        <v>79</v>
      </c>
      <c r="B54" s="1174">
        <f t="shared" ref="B54:B55" si="5">SUM(C54:D54)</f>
        <v>0</v>
      </c>
      <c r="C54" s="1071"/>
      <c r="D54" s="1175"/>
      <c r="E54" s="1068"/>
      <c r="F54" s="1068"/>
      <c r="G54" s="1068"/>
      <c r="H54" s="1068"/>
      <c r="I54" s="1069"/>
      <c r="J54" s="1069"/>
      <c r="K54" s="1069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3</v>
      </c>
      <c r="C55" s="1176"/>
      <c r="D55" s="1177">
        <v>3</v>
      </c>
      <c r="E55" s="1178"/>
      <c r="F55" s="1178"/>
      <c r="G55" s="1178"/>
      <c r="H55" s="1178"/>
      <c r="I55" s="1179"/>
      <c r="J55" s="1179"/>
      <c r="K55" s="1179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1167" t="s">
        <v>81</v>
      </c>
      <c r="B56" s="107"/>
      <c r="C56" s="107"/>
      <c r="D56" s="107"/>
      <c r="E56" s="107"/>
      <c r="F56" s="1178"/>
      <c r="G56" s="1178"/>
      <c r="H56" s="1178"/>
      <c r="I56" s="1178"/>
      <c r="J56" s="1179"/>
      <c r="K56" s="1179"/>
      <c r="L56" s="1179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180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178"/>
      <c r="G57" s="1178"/>
      <c r="H57" s="1178"/>
      <c r="I57" s="1178"/>
      <c r="J57" s="1179"/>
      <c r="K57" s="1179"/>
      <c r="L57" s="1179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958" t="s">
        <v>87</v>
      </c>
      <c r="B58" s="1181"/>
      <c r="C58" s="955"/>
      <c r="D58" s="960"/>
      <c r="E58" s="1182"/>
      <c r="F58" s="1178"/>
      <c r="G58" s="1178"/>
      <c r="H58" s="1178"/>
      <c r="I58" s="1178"/>
      <c r="J58" s="1179"/>
      <c r="K58" s="1179"/>
      <c r="L58" s="1179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894" t="s">
        <v>88</v>
      </c>
      <c r="B59" s="1070"/>
      <c r="C59" s="1071"/>
      <c r="D59" s="1072"/>
      <c r="E59" s="762"/>
      <c r="F59" s="1068"/>
      <c r="G59" s="1068"/>
      <c r="H59" s="1068"/>
      <c r="I59" s="1068"/>
      <c r="J59" s="1069"/>
      <c r="K59" s="1069"/>
      <c r="L59" s="106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894" t="s">
        <v>89</v>
      </c>
      <c r="B60" s="1070"/>
      <c r="C60" s="1071"/>
      <c r="D60" s="1072"/>
      <c r="E60" s="762"/>
      <c r="F60" s="1068"/>
      <c r="G60" s="1068"/>
      <c r="H60" s="1068"/>
      <c r="I60" s="1068"/>
      <c r="J60" s="1179"/>
      <c r="K60" s="1179"/>
      <c r="L60" s="117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894" t="s">
        <v>90</v>
      </c>
      <c r="B61" s="1070"/>
      <c r="C61" s="962"/>
      <c r="D61" s="963"/>
      <c r="E61" s="762"/>
      <c r="F61" s="964"/>
      <c r="G61" s="964"/>
      <c r="H61" s="964"/>
      <c r="I61" s="964"/>
      <c r="J61" s="965"/>
      <c r="K61" s="965"/>
      <c r="L61" s="965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081" t="s">
        <v>91</v>
      </c>
      <c r="B62" s="1070"/>
      <c r="C62" s="1183"/>
      <c r="D62" s="1184"/>
      <c r="E62" s="762"/>
      <c r="F62" s="1185"/>
      <c r="G62" s="1185"/>
      <c r="H62" s="1185"/>
      <c r="I62" s="1185"/>
      <c r="J62" s="1186"/>
      <c r="K62" s="1186"/>
      <c r="L62" s="1186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2</v>
      </c>
      <c r="C63" s="124">
        <v>1</v>
      </c>
      <c r="D63" s="1187">
        <v>3</v>
      </c>
      <c r="E63" s="125">
        <v>14</v>
      </c>
      <c r="F63" s="1185"/>
      <c r="G63" s="1185"/>
      <c r="H63" s="1185"/>
      <c r="I63" s="1185"/>
      <c r="J63" s="1186"/>
      <c r="K63" s="1186"/>
      <c r="L63" s="118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085" t="s">
        <v>29</v>
      </c>
      <c r="B64" s="777">
        <f>SUM(B58:B63)</f>
        <v>2</v>
      </c>
      <c r="C64" s="777">
        <f>SUM(C58:C63)</f>
        <v>1</v>
      </c>
      <c r="D64" s="369">
        <f>SUM(D58:D63)</f>
        <v>3</v>
      </c>
      <c r="E64" s="1086">
        <f>SUM(E58:E63)</f>
        <v>14</v>
      </c>
      <c r="F64" s="1188"/>
      <c r="G64" s="1185"/>
      <c r="H64" s="1185"/>
      <c r="I64" s="1185"/>
      <c r="J64" s="1186"/>
      <c r="K64" s="1186"/>
      <c r="L64" s="118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16" t="s">
        <v>93</v>
      </c>
      <c r="B65" s="1428"/>
      <c r="C65" s="1428"/>
      <c r="D65" s="1428"/>
      <c r="E65" s="1471"/>
      <c r="F65" s="1189"/>
      <c r="G65" s="1189"/>
      <c r="H65" s="1189"/>
      <c r="I65" s="1189"/>
      <c r="J65" s="1190"/>
      <c r="K65" s="1186"/>
      <c r="L65" s="1186"/>
    </row>
    <row r="66" spans="1:92" ht="31.5" customHeight="1" x14ac:dyDescent="0.2">
      <c r="A66" s="1191" t="s">
        <v>94</v>
      </c>
      <c r="B66" s="1191" t="s">
        <v>95</v>
      </c>
      <c r="C66" s="1191" t="s">
        <v>29</v>
      </c>
      <c r="D66" s="1192" t="s">
        <v>96</v>
      </c>
      <c r="E66" s="1193" t="s">
        <v>97</v>
      </c>
      <c r="F66" s="1194" t="s">
        <v>98</v>
      </c>
      <c r="G66" s="1194" t="s">
        <v>99</v>
      </c>
      <c r="H66" s="1194" t="s">
        <v>100</v>
      </c>
      <c r="I66" s="1089" t="s">
        <v>101</v>
      </c>
      <c r="J66" s="1195"/>
      <c r="K66" s="1196"/>
      <c r="L66" s="119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41" t="s">
        <v>102</v>
      </c>
      <c r="B67" s="1542"/>
      <c r="C67" s="1198">
        <f>SUM(D67:I67)</f>
        <v>152</v>
      </c>
      <c r="D67" s="1199">
        <v>31</v>
      </c>
      <c r="E67" s="1200">
        <v>35</v>
      </c>
      <c r="F67" s="1200">
        <v>31</v>
      </c>
      <c r="G67" s="1200">
        <v>23</v>
      </c>
      <c r="H67" s="1200">
        <v>15</v>
      </c>
      <c r="I67" s="1092">
        <v>17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1201" t="s">
        <v>104</v>
      </c>
      <c r="C68" s="1202">
        <f>SUM(D68:I68)</f>
        <v>47</v>
      </c>
      <c r="D68" s="1203">
        <v>9</v>
      </c>
      <c r="E68" s="1204">
        <v>18</v>
      </c>
      <c r="F68" s="1204">
        <v>20</v>
      </c>
      <c r="G68" s="1204"/>
      <c r="H68" s="1204"/>
      <c r="I68" s="1205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17</v>
      </c>
      <c r="D69" s="146">
        <v>6</v>
      </c>
      <c r="E69" s="147">
        <v>4</v>
      </c>
      <c r="F69" s="147">
        <v>7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1201" t="s">
        <v>104</v>
      </c>
      <c r="C70" s="1202">
        <f>SUM(D70:I70)</f>
        <v>82</v>
      </c>
      <c r="D70" s="985">
        <v>28</v>
      </c>
      <c r="E70" s="986">
        <v>22</v>
      </c>
      <c r="F70" s="986">
        <v>32</v>
      </c>
      <c r="G70" s="986"/>
      <c r="H70" s="986"/>
      <c r="I70" s="1206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59</v>
      </c>
      <c r="D71" s="1207">
        <v>18</v>
      </c>
      <c r="E71" s="1208">
        <v>16</v>
      </c>
      <c r="F71" s="1208">
        <v>25</v>
      </c>
      <c r="G71" s="1208"/>
      <c r="H71" s="1208"/>
      <c r="I71" s="151"/>
      <c r="J71" s="71" t="str">
        <f>CA71&amp;CB71&amp;CC71&amp;CD71&amp;CE71&amp;CF71</f>
        <v/>
      </c>
      <c r="K71" s="1190"/>
      <c r="L71" s="1190"/>
      <c r="M71" s="1190"/>
      <c r="N71" s="1190"/>
      <c r="O71" s="1190"/>
      <c r="P71" s="1190"/>
      <c r="Q71" s="1190"/>
      <c r="R71" s="1190"/>
      <c r="S71" s="1190"/>
      <c r="T71" s="1190"/>
      <c r="U71" s="1190"/>
      <c r="V71" s="1190"/>
      <c r="W71" s="1190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167" t="s">
        <v>107</v>
      </c>
      <c r="B72" s="1056"/>
      <c r="C72" s="1056"/>
      <c r="D72" s="1186"/>
      <c r="E72" s="1186"/>
      <c r="F72" s="1186"/>
      <c r="G72" s="1186"/>
      <c r="H72" s="1209"/>
      <c r="I72" s="1209"/>
      <c r="J72" s="1190"/>
      <c r="K72" s="1186"/>
      <c r="L72" s="1186"/>
      <c r="M72" s="121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39" t="s">
        <v>111</v>
      </c>
      <c r="G73" s="1467"/>
      <c r="H73" s="1467"/>
      <c r="I73" s="1540"/>
      <c r="J73" s="1211"/>
      <c r="K73" s="1186"/>
      <c r="L73" s="1186"/>
      <c r="M73" s="121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39" t="s">
        <v>112</v>
      </c>
      <c r="G74" s="1540"/>
      <c r="H74" s="1539" t="s">
        <v>113</v>
      </c>
      <c r="I74" s="1540"/>
      <c r="J74" s="1212"/>
      <c r="K74" s="1186"/>
      <c r="L74" s="1186"/>
      <c r="M74" s="121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1213" t="s">
        <v>44</v>
      </c>
      <c r="C75" s="393" t="s">
        <v>45</v>
      </c>
      <c r="D75" s="1213" t="s">
        <v>44</v>
      </c>
      <c r="E75" s="1098" t="s">
        <v>45</v>
      </c>
      <c r="F75" s="1213" t="s">
        <v>44</v>
      </c>
      <c r="G75" s="393" t="s">
        <v>45</v>
      </c>
      <c r="H75" s="1213" t="s">
        <v>44</v>
      </c>
      <c r="I75" s="1098" t="s">
        <v>45</v>
      </c>
      <c r="J75" s="1212"/>
      <c r="K75" s="1186"/>
      <c r="L75" s="1186"/>
      <c r="M75" s="121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214" t="s">
        <v>114</v>
      </c>
      <c r="B76" s="998">
        <v>1</v>
      </c>
      <c r="C76" s="999">
        <v>73</v>
      </c>
      <c r="D76" s="998">
        <v>36</v>
      </c>
      <c r="E76" s="999">
        <v>132</v>
      </c>
      <c r="F76" s="1000">
        <v>37</v>
      </c>
      <c r="G76" s="1001">
        <v>144</v>
      </c>
      <c r="H76" s="1000">
        <v>1</v>
      </c>
      <c r="I76" s="1001">
        <v>12</v>
      </c>
      <c r="J76" s="71" t="str">
        <f>CA76</f>
        <v/>
      </c>
      <c r="K76" s="1186"/>
      <c r="L76" s="1186"/>
      <c r="M76" s="1210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/>
      <c r="D77" s="162"/>
      <c r="E77" s="163"/>
      <c r="F77" s="164"/>
      <c r="G77" s="165"/>
      <c r="H77" s="164"/>
      <c r="I77" s="165"/>
      <c r="J77" s="71" t="str">
        <f t="shared" ref="J77:J87" si="7">CA77</f>
        <v/>
      </c>
      <c r="K77" s="1186"/>
      <c r="L77" s="1186"/>
      <c r="M77" s="1210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3</v>
      </c>
      <c r="D78" s="162">
        <v>2</v>
      </c>
      <c r="E78" s="163">
        <v>6</v>
      </c>
      <c r="F78" s="164">
        <v>2</v>
      </c>
      <c r="G78" s="165">
        <v>6</v>
      </c>
      <c r="H78" s="164"/>
      <c r="I78" s="165"/>
      <c r="J78" s="71" t="str">
        <f t="shared" si="7"/>
        <v/>
      </c>
      <c r="K78" s="1186"/>
      <c r="L78" s="1186"/>
      <c r="M78" s="1210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3</v>
      </c>
      <c r="D79" s="162"/>
      <c r="E79" s="163">
        <v>3</v>
      </c>
      <c r="F79" s="164"/>
      <c r="G79" s="165">
        <v>4</v>
      </c>
      <c r="H79" s="164"/>
      <c r="I79" s="165">
        <v>1</v>
      </c>
      <c r="J79" s="71" t="str">
        <f t="shared" si="7"/>
        <v/>
      </c>
      <c r="K79" s="1186"/>
      <c r="L79" s="1186"/>
      <c r="M79" s="1210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>
        <v>9</v>
      </c>
      <c r="C80" s="163">
        <v>33</v>
      </c>
      <c r="D80" s="162">
        <v>10</v>
      </c>
      <c r="E80" s="163">
        <v>58</v>
      </c>
      <c r="F80" s="164">
        <v>13</v>
      </c>
      <c r="G80" s="165">
        <v>65</v>
      </c>
      <c r="H80" s="164">
        <v>3</v>
      </c>
      <c r="I80" s="165">
        <v>7</v>
      </c>
      <c r="J80" s="71" t="str">
        <f t="shared" si="7"/>
        <v/>
      </c>
      <c r="K80" s="1186"/>
      <c r="L80" s="1186"/>
      <c r="M80" s="1210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1186"/>
      <c r="L81" s="1186"/>
      <c r="M81" s="1210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>
        <v>15</v>
      </c>
      <c r="C82" s="163">
        <v>7</v>
      </c>
      <c r="D82" s="162">
        <v>15</v>
      </c>
      <c r="E82" s="163">
        <v>11</v>
      </c>
      <c r="F82" s="164">
        <v>15</v>
      </c>
      <c r="G82" s="165">
        <v>11</v>
      </c>
      <c r="H82" s="164"/>
      <c r="I82" s="165"/>
      <c r="J82" s="71" t="str">
        <f t="shared" si="7"/>
        <v/>
      </c>
      <c r="K82" s="1186"/>
      <c r="L82" s="1186"/>
      <c r="M82" s="1210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>
        <v>1</v>
      </c>
      <c r="D83" s="162"/>
      <c r="E83" s="163">
        <v>47</v>
      </c>
      <c r="F83" s="164"/>
      <c r="G83" s="165">
        <v>47</v>
      </c>
      <c r="H83" s="164"/>
      <c r="I83" s="165"/>
      <c r="J83" s="71" t="str">
        <f t="shared" si="7"/>
        <v/>
      </c>
      <c r="K83" s="1186"/>
      <c r="L83" s="1186"/>
      <c r="M83" s="1210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55</v>
      </c>
      <c r="D84" s="162"/>
      <c r="E84" s="163">
        <v>55</v>
      </c>
      <c r="F84" s="164"/>
      <c r="G84" s="165">
        <v>55</v>
      </c>
      <c r="H84" s="164"/>
      <c r="I84" s="165"/>
      <c r="J84" s="71" t="str">
        <f t="shared" si="7"/>
        <v/>
      </c>
      <c r="K84" s="1186"/>
      <c r="L84" s="1186"/>
      <c r="M84" s="1210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58</v>
      </c>
      <c r="D85" s="162"/>
      <c r="E85" s="163">
        <v>58</v>
      </c>
      <c r="F85" s="164"/>
      <c r="G85" s="165">
        <v>59</v>
      </c>
      <c r="H85" s="164"/>
      <c r="I85" s="165">
        <v>1</v>
      </c>
      <c r="J85" s="71" t="str">
        <f t="shared" si="7"/>
        <v/>
      </c>
      <c r="K85" s="1186"/>
      <c r="L85" s="1186"/>
      <c r="M85" s="1210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38</v>
      </c>
      <c r="D86" s="162"/>
      <c r="E86" s="163">
        <v>44</v>
      </c>
      <c r="F86" s="164"/>
      <c r="G86" s="165">
        <v>47</v>
      </c>
      <c r="H86" s="164"/>
      <c r="I86" s="165">
        <v>3</v>
      </c>
      <c r="J86" s="71" t="str">
        <f t="shared" si="7"/>
        <v/>
      </c>
      <c r="K86" s="1186"/>
      <c r="L86" s="1186"/>
      <c r="M86" s="1211"/>
      <c r="N86" s="1186"/>
      <c r="O86" s="1186"/>
      <c r="P86" s="1210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>
        <v>8</v>
      </c>
      <c r="D87" s="162"/>
      <c r="E87" s="163">
        <v>8</v>
      </c>
      <c r="F87" s="164"/>
      <c r="G87" s="165">
        <v>9</v>
      </c>
      <c r="H87" s="1215"/>
      <c r="I87" s="166">
        <v>1</v>
      </c>
      <c r="J87" s="71" t="str">
        <f t="shared" si="7"/>
        <v/>
      </c>
      <c r="K87" s="1186"/>
      <c r="L87" s="1186"/>
      <c r="M87" s="1211"/>
      <c r="N87" s="1186"/>
      <c r="O87" s="1186"/>
      <c r="P87" s="1210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216" t="s">
        <v>29</v>
      </c>
      <c r="B88" s="1217">
        <f t="shared" ref="B88:I88" si="10">SUM(B76:B87)</f>
        <v>25</v>
      </c>
      <c r="C88" s="1101">
        <f t="shared" si="10"/>
        <v>279</v>
      </c>
      <c r="D88" s="1217">
        <f t="shared" si="10"/>
        <v>63</v>
      </c>
      <c r="E88" s="1101">
        <f t="shared" si="10"/>
        <v>422</v>
      </c>
      <c r="F88" s="1218">
        <f t="shared" si="10"/>
        <v>67</v>
      </c>
      <c r="G88" s="1103">
        <f t="shared" si="10"/>
        <v>447</v>
      </c>
      <c r="H88" s="1218">
        <f t="shared" si="10"/>
        <v>4</v>
      </c>
      <c r="I88" s="1103">
        <f t="shared" si="10"/>
        <v>25</v>
      </c>
      <c r="J88" s="1186"/>
      <c r="K88" s="1186"/>
      <c r="L88" s="1186"/>
      <c r="M88" s="121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219"/>
      <c r="I89" s="1219"/>
      <c r="J89" s="1211"/>
      <c r="K89" s="1186"/>
      <c r="L89" s="1186"/>
      <c r="M89" s="121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39" t="s">
        <v>128</v>
      </c>
      <c r="C90" s="1467"/>
      <c r="D90" s="1467"/>
      <c r="E90" s="1467"/>
      <c r="F90" s="1467"/>
      <c r="G90" s="1540"/>
      <c r="H90" s="1190"/>
      <c r="I90" s="1211"/>
      <c r="J90" s="1186"/>
      <c r="K90" s="1186"/>
      <c r="L90" s="121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1180" t="s">
        <v>129</v>
      </c>
      <c r="C91" s="1213" t="s">
        <v>44</v>
      </c>
      <c r="D91" s="1106" t="s">
        <v>45</v>
      </c>
      <c r="E91" s="1107" t="s">
        <v>15</v>
      </c>
      <c r="F91" s="1220" t="s">
        <v>16</v>
      </c>
      <c r="G91" s="1220" t="s">
        <v>17</v>
      </c>
      <c r="H91" s="1190"/>
      <c r="I91" s="1190"/>
      <c r="J91" s="1211"/>
      <c r="K91" s="1186"/>
      <c r="L91" s="1186"/>
      <c r="M91" s="121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214" t="s">
        <v>130</v>
      </c>
      <c r="B92" s="1146">
        <f t="shared" ref="B92:B98" si="11">SUM(C92+D92)</f>
        <v>23</v>
      </c>
      <c r="C92" s="1000">
        <v>4</v>
      </c>
      <c r="D92" s="1109">
        <v>19</v>
      </c>
      <c r="E92" s="1110">
        <v>21</v>
      </c>
      <c r="F92" s="907">
        <v>2</v>
      </c>
      <c r="G92" s="907"/>
      <c r="H92" s="71" t="str">
        <f>CA92</f>
        <v/>
      </c>
      <c r="I92" s="1190"/>
      <c r="J92" s="1211"/>
      <c r="K92" s="1186"/>
      <c r="L92" s="1186"/>
      <c r="M92" s="1210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112" t="s">
        <v>131</v>
      </c>
      <c r="B93" s="1113">
        <f t="shared" si="11"/>
        <v>0</v>
      </c>
      <c r="C93" s="164"/>
      <c r="D93" s="829"/>
      <c r="E93" s="830"/>
      <c r="F93" s="1221"/>
      <c r="G93" s="1221"/>
      <c r="H93" s="71" t="str">
        <f t="shared" ref="H93:H99" si="13">CA93</f>
        <v/>
      </c>
      <c r="I93" s="1190"/>
      <c r="J93" s="1211"/>
      <c r="K93" s="1186"/>
      <c r="L93" s="1186"/>
      <c r="M93" s="1210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113">
        <f t="shared" si="11"/>
        <v>1</v>
      </c>
      <c r="C94" s="164"/>
      <c r="D94" s="829">
        <v>1</v>
      </c>
      <c r="E94" s="830"/>
      <c r="F94" s="1221">
        <v>1</v>
      </c>
      <c r="G94" s="1221"/>
      <c r="H94" s="71" t="str">
        <f t="shared" si="13"/>
        <v/>
      </c>
      <c r="I94" s="1190"/>
      <c r="J94" s="1211"/>
      <c r="K94" s="1186"/>
      <c r="L94" s="1186"/>
      <c r="M94" s="1210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113">
        <f t="shared" si="11"/>
        <v>5</v>
      </c>
      <c r="C95" s="164"/>
      <c r="D95" s="829">
        <v>5</v>
      </c>
      <c r="E95" s="830">
        <v>5</v>
      </c>
      <c r="F95" s="1221"/>
      <c r="G95" s="1221"/>
      <c r="H95" s="71" t="str">
        <f t="shared" si="13"/>
        <v/>
      </c>
      <c r="I95" s="1190"/>
      <c r="J95" s="1211"/>
      <c r="K95" s="1186"/>
      <c r="L95" s="1186"/>
      <c r="M95" s="1210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113">
        <f t="shared" si="11"/>
        <v>0</v>
      </c>
      <c r="C96" s="164"/>
      <c r="D96" s="829"/>
      <c r="E96" s="830"/>
      <c r="F96" s="1221"/>
      <c r="G96" s="1221"/>
      <c r="H96" s="71" t="str">
        <f t="shared" si="13"/>
        <v/>
      </c>
      <c r="I96" s="1197"/>
      <c r="J96" s="1222"/>
      <c r="K96" s="1196"/>
      <c r="L96" s="1196"/>
      <c r="M96" s="122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112" t="s">
        <v>135</v>
      </c>
      <c r="B97" s="1113">
        <f t="shared" si="11"/>
        <v>0</v>
      </c>
      <c r="C97" s="164"/>
      <c r="D97" s="829"/>
      <c r="E97" s="830"/>
      <c r="F97" s="1221"/>
      <c r="G97" s="1221"/>
      <c r="H97" s="71" t="str">
        <f t="shared" si="13"/>
        <v/>
      </c>
      <c r="I97" s="1197"/>
      <c r="J97" s="1222"/>
      <c r="K97" s="1196"/>
      <c r="L97" s="1196"/>
      <c r="M97" s="122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829"/>
      <c r="E98" s="830"/>
      <c r="F98" s="556"/>
      <c r="G98" s="556"/>
      <c r="H98" s="71" t="str">
        <f t="shared" si="13"/>
        <v/>
      </c>
      <c r="I98" s="1197"/>
      <c r="J98" s="1222"/>
      <c r="K98" s="1196"/>
      <c r="L98" s="1196"/>
      <c r="M98" s="122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224">
        <f t="shared" ref="B99:G99" si="15">SUM(B92:B98)</f>
        <v>29</v>
      </c>
      <c r="C99" s="1218">
        <f t="shared" si="15"/>
        <v>4</v>
      </c>
      <c r="D99" s="1118">
        <f t="shared" si="15"/>
        <v>25</v>
      </c>
      <c r="E99" s="1119">
        <f t="shared" si="15"/>
        <v>26</v>
      </c>
      <c r="F99" s="1225">
        <f t="shared" si="15"/>
        <v>3</v>
      </c>
      <c r="G99" s="1225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21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13019.22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4C418049-588E-496C-B9BF-AC4608709C1F}">
      <formula1>0</formula1>
      <formula2>1E+27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220"/>
  <sheetViews>
    <sheetView workbookViewId="0">
      <selection activeCell="F6" sqref="F6"/>
    </sheetView>
  </sheetViews>
  <sheetFormatPr baseColWidth="10" defaultColWidth="11.42578125" defaultRowHeight="14.25" x14ac:dyDescent="0.2"/>
  <cols>
    <col min="1" max="1" width="75.42578125" style="2" customWidth="1"/>
    <col min="2" max="2" width="16.5703125" style="2" customWidth="1"/>
    <col min="3" max="4" width="16.7109375" style="2" customWidth="1"/>
    <col min="5" max="5" width="16.5703125" style="2" customWidth="1"/>
    <col min="6" max="6" width="15.140625" style="2" customWidth="1"/>
    <col min="7" max="7" width="15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26" width="11.42578125" style="2"/>
    <col min="27" max="27" width="14.140625" style="2" customWidth="1"/>
    <col min="28" max="28" width="15.7109375" style="2" customWidth="1"/>
    <col min="29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customWidth="1"/>
    <col min="105" max="16384" width="11.42578125" style="2"/>
  </cols>
  <sheetData>
    <row r="1" spans="1:92" ht="16.350000000000001" customHeight="1" x14ac:dyDescent="0.2">
      <c r="A1" s="1" t="s">
        <v>0</v>
      </c>
    </row>
    <row r="2" spans="1:92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2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350000000000001" customHeight="1" x14ac:dyDescent="0.2">
      <c r="A4" s="1" t="str">
        <f>CONCATENATE("MES: ",[9]NOMBRE!B6," - ","( ",[9]NOMBRE!C6,[9]NOMBRE!D6," )")</f>
        <v>MES: AGOSTO - ( 08 )</v>
      </c>
      <c r="CG4" s="6"/>
      <c r="CH4" s="6"/>
      <c r="CI4" s="6"/>
      <c r="CJ4" s="6"/>
      <c r="CK4" s="6"/>
      <c r="CL4" s="6"/>
      <c r="CM4" s="6"/>
      <c r="CN4" s="6"/>
    </row>
    <row r="5" spans="1:92" ht="16.350000000000001" customHeight="1" x14ac:dyDescent="0.2">
      <c r="A5" s="1" t="str">
        <f>CONCATENATE("AÑO: ",[9]NOMBRE!B7)</f>
        <v>AÑO: 2022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CG7" s="6"/>
      <c r="CH7" s="6"/>
      <c r="CI7" s="6"/>
      <c r="CJ7" s="6"/>
      <c r="CK7" s="6"/>
      <c r="CL7" s="6"/>
      <c r="CM7" s="6"/>
      <c r="CN7" s="6"/>
    </row>
    <row r="8" spans="1:92" ht="32.1" customHeight="1" x14ac:dyDescent="0.2">
      <c r="A8" s="10" t="s">
        <v>2</v>
      </c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1559" t="s">
        <v>3</v>
      </c>
      <c r="B9" s="1560" t="s">
        <v>4</v>
      </c>
      <c r="C9" s="1552" t="s">
        <v>5</v>
      </c>
      <c r="D9" s="1493" t="s">
        <v>6</v>
      </c>
      <c r="E9" s="1493" t="s">
        <v>7</v>
      </c>
      <c r="F9" s="1553" t="s">
        <v>8</v>
      </c>
      <c r="G9" s="1439" t="s">
        <v>9</v>
      </c>
      <c r="H9" s="1440"/>
      <c r="I9" s="1440"/>
      <c r="J9" s="1441"/>
      <c r="K9" s="1439" t="s">
        <v>10</v>
      </c>
      <c r="L9" s="1440"/>
      <c r="M9" s="1440"/>
      <c r="N9" s="1440"/>
      <c r="O9" s="1441"/>
      <c r="P9" s="1439" t="s">
        <v>11</v>
      </c>
      <c r="Q9" s="1440"/>
      <c r="R9" s="1440"/>
      <c r="S9" s="1440"/>
      <c r="T9" s="1441"/>
      <c r="U9" s="1439" t="s">
        <v>12</v>
      </c>
      <c r="V9" s="1440"/>
      <c r="W9" s="1440"/>
      <c r="X9" s="1440"/>
      <c r="Y9" s="1441"/>
      <c r="Z9" s="1439" t="s">
        <v>13</v>
      </c>
      <c r="AA9" s="1440"/>
      <c r="AB9" s="1441"/>
      <c r="BX9" s="2"/>
      <c r="BY9" s="11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1559"/>
      <c r="B10" s="1560"/>
      <c r="C10" s="1552"/>
      <c r="D10" s="1463"/>
      <c r="E10" s="1463"/>
      <c r="F10" s="1553"/>
      <c r="G10" s="1503"/>
      <c r="H10" s="1443"/>
      <c r="I10" s="1443"/>
      <c r="J10" s="1521"/>
      <c r="K10" s="1503"/>
      <c r="L10" s="1443"/>
      <c r="M10" s="1443"/>
      <c r="N10" s="1443"/>
      <c r="O10" s="1521"/>
      <c r="P10" s="1503"/>
      <c r="Q10" s="1443"/>
      <c r="R10" s="1443"/>
      <c r="S10" s="1443"/>
      <c r="T10" s="1521"/>
      <c r="U10" s="1503"/>
      <c r="V10" s="1443"/>
      <c r="W10" s="1443"/>
      <c r="X10" s="1443"/>
      <c r="Y10" s="1521"/>
      <c r="Z10" s="1503"/>
      <c r="AA10" s="1443"/>
      <c r="AB10" s="1521"/>
      <c r="BX10" s="2"/>
      <c r="BY10" s="11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1559"/>
      <c r="B11" s="1560"/>
      <c r="C11" s="1552"/>
      <c r="D11" s="1561"/>
      <c r="E11" s="1561"/>
      <c r="F11" s="1553"/>
      <c r="G11" s="1226" t="s">
        <v>14</v>
      </c>
      <c r="H11" s="1227" t="s">
        <v>15</v>
      </c>
      <c r="I11" s="1227" t="s">
        <v>16</v>
      </c>
      <c r="J11" s="1122" t="s">
        <v>17</v>
      </c>
      <c r="K11" s="1226" t="s">
        <v>14</v>
      </c>
      <c r="L11" s="1227" t="s">
        <v>15</v>
      </c>
      <c r="M11" s="1227" t="s">
        <v>16</v>
      </c>
      <c r="N11" s="1227" t="s">
        <v>17</v>
      </c>
      <c r="O11" s="1122" t="s">
        <v>18</v>
      </c>
      <c r="P11" s="1226" t="s">
        <v>14</v>
      </c>
      <c r="Q11" s="1227" t="s">
        <v>15</v>
      </c>
      <c r="R11" s="1227" t="s">
        <v>19</v>
      </c>
      <c r="S11" s="1227" t="s">
        <v>17</v>
      </c>
      <c r="T11" s="1122" t="s">
        <v>18</v>
      </c>
      <c r="U11" s="1226" t="s">
        <v>14</v>
      </c>
      <c r="V11" s="1227" t="s">
        <v>15</v>
      </c>
      <c r="W11" s="1227" t="s">
        <v>16</v>
      </c>
      <c r="X11" s="1227" t="s">
        <v>17</v>
      </c>
      <c r="Y11" s="1122" t="s">
        <v>18</v>
      </c>
      <c r="Z11" s="1226" t="s">
        <v>14</v>
      </c>
      <c r="AA11" s="1227" t="s">
        <v>20</v>
      </c>
      <c r="AB11" s="1228" t="s">
        <v>21</v>
      </c>
      <c r="BX11" s="2"/>
      <c r="BY11" s="11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229" t="s">
        <v>22</v>
      </c>
      <c r="B12" s="1230">
        <f t="shared" ref="B12:Y12" si="0">SUM(B13:B16)</f>
        <v>6</v>
      </c>
      <c r="C12" s="1126">
        <f t="shared" si="0"/>
        <v>5</v>
      </c>
      <c r="D12" s="1231">
        <f t="shared" si="0"/>
        <v>5</v>
      </c>
      <c r="E12" s="1231">
        <f t="shared" si="0"/>
        <v>1557</v>
      </c>
      <c r="F12" s="1127">
        <f t="shared" si="0"/>
        <v>1536</v>
      </c>
      <c r="G12" s="1232">
        <f t="shared" si="0"/>
        <v>792</v>
      </c>
      <c r="H12" s="1231">
        <f t="shared" si="0"/>
        <v>792</v>
      </c>
      <c r="I12" s="1231">
        <f t="shared" si="0"/>
        <v>0</v>
      </c>
      <c r="J12" s="1127">
        <f t="shared" si="0"/>
        <v>0</v>
      </c>
      <c r="K12" s="1232">
        <f t="shared" si="0"/>
        <v>695.97</v>
      </c>
      <c r="L12" s="1231">
        <f t="shared" si="0"/>
        <v>555.54</v>
      </c>
      <c r="M12" s="1231">
        <f t="shared" si="0"/>
        <v>6.43</v>
      </c>
      <c r="N12" s="1231">
        <f t="shared" si="0"/>
        <v>3.33</v>
      </c>
      <c r="O12" s="1127">
        <f t="shared" si="0"/>
        <v>130.67000000000002</v>
      </c>
      <c r="P12" s="1232">
        <f t="shared" si="0"/>
        <v>477.91999999999996</v>
      </c>
      <c r="Q12" s="1231">
        <f t="shared" si="0"/>
        <v>194.48000000000002</v>
      </c>
      <c r="R12" s="1231">
        <f t="shared" si="0"/>
        <v>162.07</v>
      </c>
      <c r="S12" s="1231">
        <f t="shared" si="0"/>
        <v>12.92</v>
      </c>
      <c r="T12" s="1127">
        <f t="shared" si="0"/>
        <v>108.45</v>
      </c>
      <c r="U12" s="1232">
        <f t="shared" si="0"/>
        <v>180.35000000000002</v>
      </c>
      <c r="V12" s="1231">
        <f t="shared" si="0"/>
        <v>131.60000000000002</v>
      </c>
      <c r="W12" s="1231">
        <f t="shared" si="0"/>
        <v>12.75</v>
      </c>
      <c r="X12" s="1231">
        <f t="shared" si="0"/>
        <v>0</v>
      </c>
      <c r="Y12" s="1127">
        <f t="shared" si="0"/>
        <v>36</v>
      </c>
      <c r="Z12" s="1232">
        <f>SUM(Z13:Z16)</f>
        <v>81.709999999999994</v>
      </c>
      <c r="AA12" s="1231">
        <f>SUM(AA13:AA16)</f>
        <v>66.23</v>
      </c>
      <c r="AB12" s="1233">
        <f>SUM(AB13:AB16)</f>
        <v>15.48</v>
      </c>
      <c r="BX12" s="2"/>
      <c r="BY12" s="11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1234" t="s">
        <v>23</v>
      </c>
      <c r="B13" s="1235">
        <v>5</v>
      </c>
      <c r="C13" s="1236">
        <v>4</v>
      </c>
      <c r="D13" s="1236">
        <v>4</v>
      </c>
      <c r="E13" s="1236">
        <v>813</v>
      </c>
      <c r="F13" s="1236">
        <v>792</v>
      </c>
      <c r="G13" s="1237">
        <f>SUM(H13:J13)</f>
        <v>792</v>
      </c>
      <c r="H13" s="1238">
        <v>792</v>
      </c>
      <c r="I13" s="1236">
        <v>0</v>
      </c>
      <c r="J13" s="1236">
        <v>0</v>
      </c>
      <c r="K13" s="1024">
        <f>SUM(L13:O13)</f>
        <v>588.6</v>
      </c>
      <c r="L13" s="1238">
        <v>463.17</v>
      </c>
      <c r="M13" s="1236">
        <v>6.43</v>
      </c>
      <c r="N13" s="1025">
        <v>3.33</v>
      </c>
      <c r="O13" s="1239">
        <v>115.67</v>
      </c>
      <c r="P13" s="1024">
        <f>SUM(Q13:T13)</f>
        <v>335.54999999999995</v>
      </c>
      <c r="Q13" s="1238">
        <v>73.78</v>
      </c>
      <c r="R13" s="1236">
        <v>162.07</v>
      </c>
      <c r="S13" s="1025">
        <v>12.92</v>
      </c>
      <c r="T13" s="1239">
        <v>86.78</v>
      </c>
      <c r="U13" s="1024">
        <f>SUM(V13:Y13)</f>
        <v>84.75</v>
      </c>
      <c r="V13" s="1238">
        <v>51.67</v>
      </c>
      <c r="W13" s="1236">
        <v>12.75</v>
      </c>
      <c r="X13" s="1025">
        <v>0</v>
      </c>
      <c r="Y13" s="1239">
        <v>20.329999999999998</v>
      </c>
      <c r="Z13" s="1024">
        <f>SUM(AA13:AB13)</f>
        <v>76.36</v>
      </c>
      <c r="AA13" s="1240">
        <v>65.58</v>
      </c>
      <c r="AB13" s="27">
        <v>10.78</v>
      </c>
      <c r="BX13" s="2"/>
      <c r="BY13" s="11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1131" t="s">
        <v>24</v>
      </c>
      <c r="B14" s="29">
        <v>1</v>
      </c>
      <c r="C14" s="30">
        <v>1</v>
      </c>
      <c r="D14" s="30">
        <v>1</v>
      </c>
      <c r="E14" s="30">
        <v>744</v>
      </c>
      <c r="F14" s="30">
        <v>744</v>
      </c>
      <c r="G14" s="31">
        <f>SUM(H14:J14)</f>
        <v>0</v>
      </c>
      <c r="H14" s="32">
        <v>0</v>
      </c>
      <c r="I14" s="30">
        <v>0</v>
      </c>
      <c r="J14" s="30">
        <v>0</v>
      </c>
      <c r="K14" s="1241">
        <f>SUM(L14:O14)</f>
        <v>107.37</v>
      </c>
      <c r="L14" s="32">
        <v>92.37</v>
      </c>
      <c r="M14" s="30">
        <v>0</v>
      </c>
      <c r="N14" s="1027">
        <v>0</v>
      </c>
      <c r="O14" s="1028">
        <v>15</v>
      </c>
      <c r="P14" s="1241">
        <f>SUM(Q14:T14)</f>
        <v>142.37</v>
      </c>
      <c r="Q14" s="32">
        <v>120.7</v>
      </c>
      <c r="R14" s="30">
        <v>0</v>
      </c>
      <c r="S14" s="1027">
        <v>0</v>
      </c>
      <c r="T14" s="1028">
        <v>21.67</v>
      </c>
      <c r="U14" s="1241">
        <f>SUM(V14:Y14)</f>
        <v>95.600000000000009</v>
      </c>
      <c r="V14" s="32">
        <v>79.930000000000007</v>
      </c>
      <c r="W14" s="30">
        <v>0</v>
      </c>
      <c r="X14" s="1027">
        <v>0</v>
      </c>
      <c r="Y14" s="1028">
        <v>15.67</v>
      </c>
      <c r="Z14" s="1241">
        <f>SUM(AA14:AB14)</f>
        <v>5.3500000000000005</v>
      </c>
      <c r="AA14" s="34">
        <v>0.65</v>
      </c>
      <c r="AB14" s="35">
        <v>4.7</v>
      </c>
      <c r="BX14" s="2"/>
      <c r="BY14" s="11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36" t="s">
        <v>25</v>
      </c>
      <c r="B15" s="29"/>
      <c r="C15" s="30"/>
      <c r="D15" s="30"/>
      <c r="E15" s="30"/>
      <c r="F15" s="30"/>
      <c r="G15" s="1241">
        <f>SUM(H15:J15)</f>
        <v>0</v>
      </c>
      <c r="H15" s="32"/>
      <c r="I15" s="30"/>
      <c r="J15" s="30"/>
      <c r="K15" s="1241">
        <f>SUM(L15:O15)</f>
        <v>0</v>
      </c>
      <c r="L15" s="32"/>
      <c r="M15" s="30"/>
      <c r="N15" s="1027"/>
      <c r="O15" s="1028"/>
      <c r="P15" s="1241">
        <f>SUM(Q15:T15)</f>
        <v>0</v>
      </c>
      <c r="Q15" s="32"/>
      <c r="R15" s="30"/>
      <c r="S15" s="1027"/>
      <c r="T15" s="1028"/>
      <c r="U15" s="1241">
        <f>SUM(V15:Y15)</f>
        <v>0</v>
      </c>
      <c r="V15" s="32"/>
      <c r="W15" s="30"/>
      <c r="X15" s="1027"/>
      <c r="Y15" s="1028"/>
      <c r="Z15" s="1241">
        <f>SUM(AA15:AB15)</f>
        <v>0</v>
      </c>
      <c r="AA15" s="34"/>
      <c r="AB15" s="35"/>
      <c r="BX15" s="2"/>
      <c r="BY15" s="11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37" t="s">
        <v>26</v>
      </c>
      <c r="B16" s="1029"/>
      <c r="C16" s="1030"/>
      <c r="D16" s="38"/>
      <c r="E16" s="38"/>
      <c r="F16" s="39"/>
      <c r="G16" s="1242">
        <f>SUM(H16:J16)</f>
        <v>0</v>
      </c>
      <c r="H16" s="1031"/>
      <c r="I16" s="1030"/>
      <c r="J16" s="1030"/>
      <c r="K16" s="41">
        <f>SUM(L16:O16)</f>
        <v>0</v>
      </c>
      <c r="L16" s="1031"/>
      <c r="M16" s="1030"/>
      <c r="N16" s="1032"/>
      <c r="O16" s="1033"/>
      <c r="P16" s="41">
        <f>SUM(Q16:T16)</f>
        <v>0</v>
      </c>
      <c r="Q16" s="1031"/>
      <c r="R16" s="1030"/>
      <c r="S16" s="1032"/>
      <c r="T16" s="1033"/>
      <c r="U16" s="41">
        <f>SUM(V16:Y16)</f>
        <v>0</v>
      </c>
      <c r="V16" s="1031"/>
      <c r="W16" s="1030"/>
      <c r="X16" s="1032"/>
      <c r="Y16" s="1033"/>
      <c r="Z16" s="1242">
        <f>SUM(AA16:AB16)</f>
        <v>0</v>
      </c>
      <c r="AA16" s="1034"/>
      <c r="AB16" s="590"/>
      <c r="BX16" s="2"/>
      <c r="BY16" s="11"/>
      <c r="CG16" s="6"/>
      <c r="CH16" s="6"/>
      <c r="CI16" s="6"/>
      <c r="CJ16" s="6"/>
      <c r="CK16" s="6"/>
      <c r="CL16" s="6"/>
      <c r="CM16" s="6"/>
      <c r="CN16" s="6"/>
    </row>
    <row r="17" spans="1:92" ht="27" customHeight="1" x14ac:dyDescent="0.2">
      <c r="A17" s="10" t="s">
        <v>27</v>
      </c>
      <c r="B17" s="42"/>
      <c r="C17" s="1243"/>
      <c r="D17" s="1243"/>
      <c r="E17" s="1243"/>
      <c r="F17" s="1243"/>
      <c r="G17" s="42"/>
      <c r="H17" s="1244"/>
      <c r="I17" s="1037"/>
      <c r="J17" s="46"/>
      <c r="K17" s="1038"/>
      <c r="L17" s="1038"/>
      <c r="CG17" s="6"/>
      <c r="CH17" s="6"/>
      <c r="CI17" s="6"/>
      <c r="CJ17" s="6"/>
      <c r="CK17" s="6"/>
      <c r="CL17" s="6"/>
      <c r="CM17" s="6"/>
      <c r="CN17" s="6"/>
    </row>
    <row r="18" spans="1:92" ht="39" customHeight="1" x14ac:dyDescent="0.2">
      <c r="A18" s="315" t="s">
        <v>28</v>
      </c>
      <c r="B18" s="337" t="s">
        <v>29</v>
      </c>
      <c r="C18" s="328" t="s">
        <v>30</v>
      </c>
      <c r="D18" s="329" t="s">
        <v>31</v>
      </c>
      <c r="E18" s="329" t="s">
        <v>32</v>
      </c>
      <c r="F18" s="329" t="s">
        <v>33</v>
      </c>
      <c r="G18" s="330" t="s">
        <v>34</v>
      </c>
      <c r="H18" s="1245"/>
      <c r="I18" s="1243"/>
      <c r="J18" s="1243"/>
      <c r="K18" s="965"/>
      <c r="L18" s="965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1040" t="s">
        <v>35</v>
      </c>
      <c r="B19" s="1041">
        <f>SUM(C19:G19)</f>
        <v>9</v>
      </c>
      <c r="C19" s="1042"/>
      <c r="D19" s="1043"/>
      <c r="E19" s="1043">
        <v>9</v>
      </c>
      <c r="F19" s="1043"/>
      <c r="G19" s="1044"/>
      <c r="H19" s="1246"/>
      <c r="I19" s="1243"/>
      <c r="J19" s="1243"/>
      <c r="K19" s="965"/>
      <c r="L19" s="965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57" t="s">
        <v>36</v>
      </c>
      <c r="B20" s="1113">
        <f>SUM(C20:G20)</f>
        <v>293</v>
      </c>
      <c r="C20" s="1247"/>
      <c r="D20" s="1248"/>
      <c r="E20" s="1248">
        <v>293</v>
      </c>
      <c r="F20" s="1248"/>
      <c r="G20" s="1011"/>
      <c r="H20" s="1246"/>
      <c r="I20" s="1243"/>
      <c r="J20" s="1243"/>
      <c r="K20" s="965"/>
      <c r="L20" s="965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57" t="s">
        <v>37</v>
      </c>
      <c r="B21" s="1113">
        <f>SUM(C21:G21)</f>
        <v>293</v>
      </c>
      <c r="C21" s="1247"/>
      <c r="D21" s="1248"/>
      <c r="E21" s="1248">
        <v>293</v>
      </c>
      <c r="F21" s="1248"/>
      <c r="G21" s="1011"/>
      <c r="H21" s="1246"/>
      <c r="I21" s="1243"/>
      <c r="J21" s="1243"/>
      <c r="K21" s="965"/>
      <c r="L21" s="965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57" t="s">
        <v>38</v>
      </c>
      <c r="B22" s="1113">
        <f>SUM(C22:G22)</f>
        <v>293</v>
      </c>
      <c r="C22" s="1247"/>
      <c r="D22" s="1248"/>
      <c r="E22" s="1248">
        <v>293</v>
      </c>
      <c r="F22" s="1248"/>
      <c r="G22" s="1011"/>
      <c r="H22" s="1246"/>
      <c r="I22" s="1243"/>
      <c r="J22" s="994"/>
      <c r="K22" s="965"/>
      <c r="L22" s="965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203" t="s">
        <v>39</v>
      </c>
      <c r="B23" s="62">
        <f>SUM(C23:G23)</f>
        <v>293</v>
      </c>
      <c r="C23" s="1249"/>
      <c r="D23" s="334"/>
      <c r="E23" s="334">
        <v>293</v>
      </c>
      <c r="F23" s="334"/>
      <c r="G23" s="335"/>
      <c r="H23" s="1246"/>
      <c r="I23" s="1243"/>
      <c r="J23" s="1243"/>
      <c r="K23" s="965"/>
      <c r="L23" s="965"/>
      <c r="CG23" s="6"/>
      <c r="CH23" s="6"/>
      <c r="CI23" s="6"/>
      <c r="CJ23" s="6"/>
      <c r="CK23" s="6"/>
      <c r="CL23" s="6"/>
      <c r="CM23" s="6"/>
      <c r="CN23" s="6"/>
    </row>
    <row r="24" spans="1:92" ht="24.75" customHeight="1" x14ac:dyDescent="0.2">
      <c r="A24" s="1250" t="s">
        <v>40</v>
      </c>
      <c r="B24" s="971"/>
      <c r="C24" s="994"/>
      <c r="D24" s="971"/>
      <c r="E24" s="971"/>
      <c r="CG24" s="6"/>
      <c r="CH24" s="6"/>
      <c r="CI24" s="6"/>
      <c r="CJ24" s="6"/>
      <c r="CK24" s="6"/>
      <c r="CL24" s="6"/>
      <c r="CM24" s="6"/>
      <c r="CN24" s="6"/>
    </row>
    <row r="25" spans="1:92" ht="19.5" customHeight="1" x14ac:dyDescent="0.2">
      <c r="A25" s="10" t="s">
        <v>41</v>
      </c>
      <c r="B25" s="46"/>
      <c r="C25" s="970"/>
      <c r="D25" s="970"/>
      <c r="E25" s="970"/>
      <c r="F25" s="970"/>
      <c r="G25" s="970"/>
      <c r="H25" s="970"/>
      <c r="I25" s="1251"/>
      <c r="J25" s="1251"/>
      <c r="K25" s="971"/>
      <c r="L25" s="971"/>
      <c r="CG25" s="6"/>
      <c r="CH25" s="6"/>
      <c r="CI25" s="6"/>
      <c r="CJ25" s="6"/>
      <c r="CK25" s="6"/>
      <c r="CL25" s="6"/>
      <c r="CM25" s="6"/>
      <c r="CN25" s="6"/>
    </row>
    <row r="26" spans="1:92" ht="23.25" customHeight="1" x14ac:dyDescent="0.2">
      <c r="A26" s="1453" t="s">
        <v>28</v>
      </c>
      <c r="B26" s="1432"/>
      <c r="C26" s="1469" t="s">
        <v>29</v>
      </c>
      <c r="D26" s="1514" t="s">
        <v>42</v>
      </c>
      <c r="E26" s="1534"/>
      <c r="F26" s="1488" t="s">
        <v>43</v>
      </c>
      <c r="G26" s="1488"/>
      <c r="H26" s="1488"/>
      <c r="I26" s="1488"/>
      <c r="J26" s="1488"/>
      <c r="K26" s="1489"/>
      <c r="M26" s="46"/>
      <c r="BX26" s="2"/>
      <c r="BY26" s="3"/>
      <c r="CG26" s="6"/>
      <c r="CH26" s="6"/>
      <c r="CI26" s="6"/>
      <c r="CJ26" s="6"/>
      <c r="CK26" s="6"/>
      <c r="CL26" s="6"/>
      <c r="CM26" s="6"/>
      <c r="CN26" s="6"/>
    </row>
    <row r="27" spans="1:92" ht="24.75" customHeight="1" x14ac:dyDescent="0.2">
      <c r="A27" s="1454"/>
      <c r="B27" s="1500"/>
      <c r="C27" s="1527"/>
      <c r="D27" s="782" t="s">
        <v>44</v>
      </c>
      <c r="E27" s="821" t="s">
        <v>45</v>
      </c>
      <c r="F27" s="462" t="s">
        <v>46</v>
      </c>
      <c r="G27" s="782" t="s">
        <v>47</v>
      </c>
      <c r="H27" s="782" t="s">
        <v>48</v>
      </c>
      <c r="I27" s="782" t="s">
        <v>49</v>
      </c>
      <c r="J27" s="782" t="s">
        <v>50</v>
      </c>
      <c r="K27" s="782" t="s">
        <v>51</v>
      </c>
      <c r="BV27" s="3"/>
      <c r="BW27" s="4"/>
      <c r="BX27" s="4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1543" t="s">
        <v>36</v>
      </c>
      <c r="B28" s="1544"/>
      <c r="C28" s="1159">
        <f t="shared" ref="C28:C34" si="1">SUM(D28:E28)</f>
        <v>49</v>
      </c>
      <c r="D28" s="1051">
        <v>2</v>
      </c>
      <c r="E28" s="1161">
        <v>47</v>
      </c>
      <c r="F28" s="1162">
        <v>2</v>
      </c>
      <c r="G28" s="1163">
        <v>18</v>
      </c>
      <c r="H28" s="1163">
        <v>26</v>
      </c>
      <c r="I28" s="1163">
        <v>3</v>
      </c>
      <c r="J28" s="1163">
        <v>0</v>
      </c>
      <c r="K28" s="1163">
        <v>0</v>
      </c>
      <c r="L28" s="71" t="str">
        <f>CA28</f>
        <v/>
      </c>
      <c r="BV28" s="3"/>
      <c r="BW28" s="4"/>
      <c r="BX28" s="4"/>
      <c r="CA28" s="72" t="str">
        <f>IF(CG28=1," * La Suma de Personas por Origen de Derivación no puede ser Mayor a la suma de Personas por Edad. ","")</f>
        <v/>
      </c>
      <c r="CG28" s="73">
        <f>IF(SUM(F28:K28)&gt;C28,1,0)</f>
        <v>0</v>
      </c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532" t="s">
        <v>37</v>
      </c>
      <c r="B29" s="1533"/>
      <c r="C29" s="1159">
        <f t="shared" si="1"/>
        <v>72</v>
      </c>
      <c r="D29" s="1163">
        <v>2</v>
      </c>
      <c r="E29" s="1161">
        <v>70</v>
      </c>
      <c r="F29" s="1162">
        <v>2</v>
      </c>
      <c r="G29" s="1163">
        <v>24</v>
      </c>
      <c r="H29" s="1163">
        <v>42</v>
      </c>
      <c r="I29" s="1163">
        <v>4</v>
      </c>
      <c r="J29" s="1163">
        <v>0</v>
      </c>
      <c r="K29" s="1163">
        <v>0</v>
      </c>
      <c r="L29" s="71" t="str">
        <f t="shared" ref="L29:L34" si="2">CA29</f>
        <v/>
      </c>
      <c r="BV29" s="3"/>
      <c r="BW29" s="4"/>
      <c r="BX29" s="4"/>
      <c r="CA29" s="72" t="str">
        <f t="shared" ref="CA29:CA34" si="3">IF(CG29=1," * La Suma de Personas por Origen de Derivación no puede ser Mayor a la suma de Personas por Edad. ","")</f>
        <v/>
      </c>
      <c r="CG29" s="73">
        <f t="shared" ref="CG29:CG34" si="4">IF(SUM(F29:K29)&gt;C29,1,0)</f>
        <v>0</v>
      </c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532" t="s">
        <v>38</v>
      </c>
      <c r="B30" s="1533"/>
      <c r="C30" s="1159">
        <f t="shared" si="1"/>
        <v>693</v>
      </c>
      <c r="D30" s="1163">
        <v>4</v>
      </c>
      <c r="E30" s="1161">
        <v>689</v>
      </c>
      <c r="F30" s="1162">
        <v>22</v>
      </c>
      <c r="G30" s="1163">
        <v>192</v>
      </c>
      <c r="H30" s="1163">
        <v>401</v>
      </c>
      <c r="I30" s="1163">
        <v>78</v>
      </c>
      <c r="J30" s="1163">
        <v>0</v>
      </c>
      <c r="K30" s="1163">
        <v>0</v>
      </c>
      <c r="L30" s="71" t="str">
        <f t="shared" si="2"/>
        <v/>
      </c>
      <c r="BV30" s="3"/>
      <c r="BW30" s="4"/>
      <c r="BX30" s="4"/>
      <c r="CA30" s="72" t="str">
        <f t="shared" si="3"/>
        <v/>
      </c>
      <c r="CG30" s="73">
        <f t="shared" si="4"/>
        <v>0</v>
      </c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449" t="s">
        <v>39</v>
      </c>
      <c r="B31" s="1450"/>
      <c r="C31" s="74">
        <f t="shared" si="1"/>
        <v>40</v>
      </c>
      <c r="D31" s="75">
        <v>2</v>
      </c>
      <c r="E31" s="76">
        <v>38</v>
      </c>
      <c r="F31" s="77">
        <v>1</v>
      </c>
      <c r="G31" s="75">
        <v>16</v>
      </c>
      <c r="H31" s="75">
        <v>20</v>
      </c>
      <c r="I31" s="75">
        <v>3</v>
      </c>
      <c r="J31" s="75">
        <v>0</v>
      </c>
      <c r="K31" s="75">
        <v>0</v>
      </c>
      <c r="L31" s="71" t="str">
        <f t="shared" si="2"/>
        <v/>
      </c>
      <c r="BV31" s="3"/>
      <c r="BW31" s="4"/>
      <c r="BX31" s="4"/>
      <c r="CA31" s="72" t="str">
        <f t="shared" si="3"/>
        <v/>
      </c>
      <c r="CG31" s="73">
        <f t="shared" si="4"/>
        <v>0</v>
      </c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1451" t="s">
        <v>52</v>
      </c>
      <c r="B32" s="78" t="s">
        <v>53</v>
      </c>
      <c r="C32" s="1159">
        <f t="shared" si="1"/>
        <v>3</v>
      </c>
      <c r="D32" s="1163">
        <v>0</v>
      </c>
      <c r="E32" s="1161">
        <v>3</v>
      </c>
      <c r="F32" s="1162">
        <v>0</v>
      </c>
      <c r="G32" s="1163">
        <v>2</v>
      </c>
      <c r="H32" s="1163">
        <v>1</v>
      </c>
      <c r="I32" s="1163">
        <v>0</v>
      </c>
      <c r="J32" s="1163">
        <v>0</v>
      </c>
      <c r="K32" s="1163">
        <v>0</v>
      </c>
      <c r="L32" s="71" t="str">
        <f t="shared" si="2"/>
        <v/>
      </c>
      <c r="BV32" s="3"/>
      <c r="BW32" s="4"/>
      <c r="BX32" s="4"/>
      <c r="CA32" s="72" t="str">
        <f t="shared" si="3"/>
        <v/>
      </c>
      <c r="CG32" s="73">
        <f t="shared" si="4"/>
        <v>0</v>
      </c>
      <c r="CH32" s="6"/>
      <c r="CI32" s="6"/>
      <c r="CJ32" s="6"/>
      <c r="CK32" s="6"/>
      <c r="CL32" s="6"/>
      <c r="CM32" s="6"/>
      <c r="CN32" s="6"/>
    </row>
    <row r="33" spans="1:92" ht="17.25" customHeight="1" x14ac:dyDescent="0.2">
      <c r="A33" s="1526"/>
      <c r="B33" s="316" t="s">
        <v>54</v>
      </c>
      <c r="C33" s="203">
        <f t="shared" si="1"/>
        <v>0</v>
      </c>
      <c r="D33" s="738">
        <v>0</v>
      </c>
      <c r="E33" s="739">
        <v>0</v>
      </c>
      <c r="F33" s="607">
        <v>0</v>
      </c>
      <c r="G33" s="738">
        <v>0</v>
      </c>
      <c r="H33" s="738">
        <v>0</v>
      </c>
      <c r="I33" s="738">
        <v>0</v>
      </c>
      <c r="J33" s="738">
        <v>0</v>
      </c>
      <c r="K33" s="738">
        <v>0</v>
      </c>
      <c r="L33" s="71" t="str">
        <f t="shared" si="2"/>
        <v/>
      </c>
      <c r="BV33" s="3"/>
      <c r="BW33" s="4"/>
      <c r="BX33" s="4"/>
      <c r="CA33" s="72" t="str">
        <f t="shared" si="3"/>
        <v/>
      </c>
      <c r="CG33" s="73">
        <f t="shared" si="4"/>
        <v>0</v>
      </c>
      <c r="CH33" s="6"/>
      <c r="CI33" s="6"/>
      <c r="CJ33" s="6"/>
      <c r="CK33" s="6"/>
      <c r="CL33" s="6"/>
      <c r="CM33" s="6"/>
      <c r="CN33" s="6"/>
    </row>
    <row r="34" spans="1:92" ht="17.25" customHeight="1" x14ac:dyDescent="0.2">
      <c r="A34" s="1501" t="s">
        <v>55</v>
      </c>
      <c r="B34" s="1502"/>
      <c r="C34" s="203">
        <f t="shared" si="1"/>
        <v>7</v>
      </c>
      <c r="D34" s="738">
        <v>0</v>
      </c>
      <c r="E34" s="739">
        <v>7</v>
      </c>
      <c r="F34" s="607">
        <v>0</v>
      </c>
      <c r="G34" s="738">
        <v>1</v>
      </c>
      <c r="H34" s="738">
        <v>6</v>
      </c>
      <c r="I34" s="738">
        <v>0</v>
      </c>
      <c r="J34" s="738">
        <v>0</v>
      </c>
      <c r="K34" s="738">
        <v>0</v>
      </c>
      <c r="L34" s="71" t="str">
        <f t="shared" si="2"/>
        <v/>
      </c>
      <c r="BV34" s="3"/>
      <c r="BW34" s="4"/>
      <c r="BX34" s="4"/>
      <c r="CA34" s="72" t="str">
        <f t="shared" si="3"/>
        <v/>
      </c>
      <c r="CG34" s="73">
        <f t="shared" si="4"/>
        <v>0</v>
      </c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252" t="s">
        <v>56</v>
      </c>
      <c r="B35" s="965"/>
      <c r="C35" s="83"/>
      <c r="D35" s="904"/>
      <c r="E35" s="904"/>
      <c r="F35" s="904"/>
      <c r="G35" s="904"/>
      <c r="H35" s="904"/>
      <c r="I35" s="904"/>
      <c r="J35" s="904"/>
      <c r="K35" s="904"/>
      <c r="L35" s="904"/>
      <c r="M35" s="993"/>
      <c r="CG35" s="6"/>
      <c r="CH35" s="6"/>
      <c r="CI35" s="6"/>
      <c r="CJ35" s="6"/>
      <c r="CK35" s="6"/>
      <c r="CL35" s="6"/>
      <c r="CM35" s="6"/>
      <c r="CN35" s="6"/>
    </row>
    <row r="36" spans="1:92" ht="28.5" customHeight="1" x14ac:dyDescent="0.2">
      <c r="A36" s="782" t="s">
        <v>57</v>
      </c>
      <c r="B36" s="782" t="s">
        <v>58</v>
      </c>
      <c r="C36" s="1243"/>
      <c r="D36" s="965"/>
      <c r="E36" s="965"/>
      <c r="F36" s="965"/>
      <c r="G36" s="993"/>
      <c r="BR36" s="3"/>
      <c r="BS36" s="4"/>
      <c r="BT36" s="4"/>
      <c r="CG36" s="6"/>
      <c r="CH36" s="6"/>
      <c r="CI36" s="6"/>
      <c r="CJ36" s="6"/>
      <c r="CK36" s="6"/>
      <c r="CL36" s="6"/>
      <c r="CM36" s="6"/>
      <c r="CN36" s="6"/>
    </row>
    <row r="37" spans="1:92" ht="16.5" customHeight="1" x14ac:dyDescent="0.2">
      <c r="A37" s="1159" t="s">
        <v>59</v>
      </c>
      <c r="B37" s="1163">
        <v>207</v>
      </c>
      <c r="C37" s="1243"/>
      <c r="D37" s="965"/>
      <c r="E37" s="965"/>
      <c r="F37" s="965"/>
      <c r="G37" s="993"/>
      <c r="BR37" s="3"/>
      <c r="BS37" s="4"/>
      <c r="BT37" s="4"/>
      <c r="CG37" s="6"/>
      <c r="CH37" s="6"/>
      <c r="CI37" s="6"/>
      <c r="CJ37" s="6"/>
      <c r="CK37" s="6"/>
      <c r="CL37" s="6"/>
      <c r="CM37" s="6"/>
      <c r="CN37" s="6"/>
    </row>
    <row r="38" spans="1:92" ht="16.5" customHeight="1" x14ac:dyDescent="0.2">
      <c r="A38" s="1159" t="s">
        <v>60</v>
      </c>
      <c r="B38" s="1163">
        <v>579</v>
      </c>
      <c r="C38" s="1243"/>
      <c r="D38" s="965"/>
      <c r="E38" s="965"/>
      <c r="F38" s="965"/>
      <c r="G38" s="993"/>
      <c r="BR38" s="3"/>
      <c r="BS38" s="4"/>
      <c r="BT38" s="4"/>
      <c r="CG38" s="6"/>
      <c r="CH38" s="6"/>
      <c r="CI38" s="6"/>
      <c r="CJ38" s="6"/>
      <c r="CK38" s="6"/>
      <c r="CL38" s="6"/>
      <c r="CM38" s="6"/>
      <c r="CN38" s="6"/>
    </row>
    <row r="39" spans="1:92" ht="16.5" customHeight="1" x14ac:dyDescent="0.2">
      <c r="A39" s="1159" t="s">
        <v>61</v>
      </c>
      <c r="B39" s="1163">
        <v>763</v>
      </c>
      <c r="C39" s="1243"/>
      <c r="D39" s="965"/>
      <c r="E39" s="965"/>
      <c r="F39" s="965"/>
      <c r="G39" s="993"/>
      <c r="BR39" s="3"/>
      <c r="BS39" s="4"/>
      <c r="BT39" s="4"/>
      <c r="CG39" s="6"/>
      <c r="CH39" s="6"/>
      <c r="CI39" s="6"/>
      <c r="CJ39" s="6"/>
      <c r="CK39" s="6"/>
      <c r="CL39" s="6"/>
      <c r="CM39" s="6"/>
      <c r="CN39" s="6"/>
    </row>
    <row r="40" spans="1:92" ht="16.5" customHeight="1" x14ac:dyDescent="0.2">
      <c r="A40" s="1159" t="s">
        <v>62</v>
      </c>
      <c r="B40" s="1163">
        <v>0</v>
      </c>
      <c r="C40" s="1243"/>
      <c r="D40" s="965"/>
      <c r="E40" s="965"/>
      <c r="F40" s="965"/>
      <c r="G40" s="993"/>
      <c r="BR40" s="3"/>
      <c r="BS40" s="4"/>
      <c r="BT40" s="4"/>
      <c r="CG40" s="6"/>
      <c r="CH40" s="6"/>
      <c r="CI40" s="6"/>
      <c r="CJ40" s="6"/>
      <c r="CK40" s="6"/>
      <c r="CL40" s="6"/>
      <c r="CM40" s="6"/>
      <c r="CN40" s="6"/>
    </row>
    <row r="41" spans="1:92" ht="16.5" customHeight="1" x14ac:dyDescent="0.2">
      <c r="A41" s="1159" t="s">
        <v>63</v>
      </c>
      <c r="B41" s="1163">
        <v>636</v>
      </c>
      <c r="C41" s="1243"/>
      <c r="D41" s="965"/>
      <c r="E41" s="965"/>
      <c r="F41" s="965"/>
      <c r="G41" s="993"/>
      <c r="BR41" s="3"/>
      <c r="BS41" s="4"/>
      <c r="BT41" s="4"/>
      <c r="CG41" s="6"/>
      <c r="CH41" s="6"/>
      <c r="CI41" s="6"/>
      <c r="CJ41" s="6"/>
      <c r="CK41" s="6"/>
      <c r="CL41" s="6"/>
      <c r="CM41" s="6"/>
      <c r="CN41" s="6"/>
    </row>
    <row r="42" spans="1:92" ht="16.5" customHeight="1" x14ac:dyDescent="0.2">
      <c r="A42" s="1159" t="s">
        <v>64</v>
      </c>
      <c r="B42" s="1163">
        <v>0</v>
      </c>
      <c r="C42" s="1243"/>
      <c r="D42" s="965"/>
      <c r="E42" s="965"/>
      <c r="F42" s="965"/>
      <c r="G42" s="993"/>
      <c r="BR42" s="3"/>
      <c r="BS42" s="4"/>
      <c r="BT42" s="4"/>
      <c r="CG42" s="6"/>
      <c r="CH42" s="6"/>
      <c r="CI42" s="6"/>
      <c r="CJ42" s="6"/>
      <c r="CK42" s="6"/>
      <c r="CL42" s="6"/>
      <c r="CM42" s="6"/>
      <c r="CN42" s="6"/>
    </row>
    <row r="43" spans="1:92" ht="16.5" customHeight="1" x14ac:dyDescent="0.2">
      <c r="A43" s="1159" t="s">
        <v>65</v>
      </c>
      <c r="B43" s="1163">
        <v>62</v>
      </c>
      <c r="C43" s="1243"/>
      <c r="D43" s="965"/>
      <c r="E43" s="965"/>
      <c r="F43" s="965"/>
      <c r="G43" s="993"/>
      <c r="BR43" s="3"/>
      <c r="BS43" s="4"/>
      <c r="BT43" s="4"/>
      <c r="CG43" s="6"/>
      <c r="CH43" s="6"/>
      <c r="CI43" s="6"/>
      <c r="CJ43" s="6"/>
      <c r="CK43" s="6"/>
      <c r="CL43" s="6"/>
      <c r="CM43" s="6"/>
      <c r="CN43" s="6"/>
    </row>
    <row r="44" spans="1:92" ht="16.5" customHeight="1" x14ac:dyDescent="0.2">
      <c r="A44" s="86" t="s">
        <v>66</v>
      </c>
      <c r="B44" s="87">
        <v>0</v>
      </c>
      <c r="C44" s="1243"/>
      <c r="D44" s="965"/>
      <c r="E44" s="965"/>
      <c r="F44" s="965"/>
      <c r="G44" s="993"/>
      <c r="BR44" s="3"/>
      <c r="BS44" s="4"/>
      <c r="BT44" s="4"/>
      <c r="CG44" s="6"/>
      <c r="CH44" s="6"/>
      <c r="CI44" s="6"/>
      <c r="CJ44" s="6"/>
      <c r="CK44" s="6"/>
      <c r="CL44" s="6"/>
      <c r="CM44" s="6"/>
      <c r="CN44" s="6"/>
    </row>
    <row r="45" spans="1:92" ht="16.5" customHeight="1" x14ac:dyDescent="0.2">
      <c r="A45" s="74" t="s">
        <v>67</v>
      </c>
      <c r="B45" s="75">
        <v>0</v>
      </c>
      <c r="C45" s="1243"/>
      <c r="D45" s="965"/>
      <c r="E45" s="965"/>
      <c r="F45" s="965"/>
      <c r="G45" s="993"/>
      <c r="BR45" s="3"/>
      <c r="BS45" s="4"/>
      <c r="BT45" s="4"/>
      <c r="CG45" s="6"/>
      <c r="CH45" s="6"/>
      <c r="CI45" s="6"/>
      <c r="CJ45" s="6"/>
      <c r="CK45" s="6"/>
      <c r="CL45" s="6"/>
      <c r="CM45" s="6"/>
      <c r="CN45" s="6"/>
    </row>
    <row r="46" spans="1:92" ht="29.25" customHeight="1" x14ac:dyDescent="0.2">
      <c r="A46" s="903" t="s">
        <v>68</v>
      </c>
      <c r="B46" s="46"/>
      <c r="D46" s="904"/>
      <c r="E46" s="904"/>
      <c r="F46" s="965"/>
      <c r="G46" s="965"/>
      <c r="H46" s="965"/>
      <c r="I46" s="965"/>
      <c r="J46" s="965"/>
      <c r="K46" s="965"/>
      <c r="L46" s="965"/>
      <c r="BU46" s="3"/>
      <c r="BV46" s="4"/>
      <c r="BW46" s="4"/>
      <c r="CG46" s="6"/>
      <c r="CH46" s="6"/>
      <c r="CI46" s="6"/>
      <c r="CJ46" s="6"/>
      <c r="CK46" s="6"/>
      <c r="CL46" s="6"/>
      <c r="CM46" s="6"/>
      <c r="CN46" s="6"/>
    </row>
    <row r="47" spans="1:92" ht="23.25" customHeight="1" x14ac:dyDescent="0.2">
      <c r="A47" s="782" t="s">
        <v>28</v>
      </c>
      <c r="B47" s="782" t="s">
        <v>29</v>
      </c>
      <c r="C47" s="782" t="s">
        <v>69</v>
      </c>
      <c r="D47" s="782" t="s">
        <v>70</v>
      </c>
      <c r="E47" s="965"/>
      <c r="F47" s="965"/>
      <c r="G47" s="965"/>
      <c r="H47" s="965"/>
      <c r="I47" s="965"/>
      <c r="J47" s="965"/>
      <c r="K47" s="965"/>
      <c r="L47" s="965"/>
      <c r="BU47" s="3"/>
      <c r="BV47" s="4"/>
      <c r="BW47" s="4"/>
      <c r="CG47" s="6"/>
      <c r="CH47" s="6"/>
      <c r="CI47" s="6"/>
      <c r="CJ47" s="6"/>
      <c r="CK47" s="6"/>
      <c r="CL47" s="6"/>
      <c r="CM47" s="6"/>
      <c r="CN47" s="6"/>
    </row>
    <row r="48" spans="1:92" ht="21.75" customHeight="1" x14ac:dyDescent="0.2">
      <c r="A48" s="611" t="s">
        <v>71</v>
      </c>
      <c r="B48" s="612">
        <f>SUM(C48:D48)</f>
        <v>992</v>
      </c>
      <c r="C48" s="613">
        <v>992</v>
      </c>
      <c r="D48" s="613">
        <v>0</v>
      </c>
      <c r="E48" s="965"/>
      <c r="F48" s="965"/>
      <c r="G48" s="965"/>
      <c r="H48" s="965"/>
      <c r="I48" s="965"/>
      <c r="J48" s="965"/>
      <c r="K48" s="965"/>
      <c r="L48" s="965"/>
      <c r="BU48" s="3"/>
      <c r="BV48" s="4"/>
      <c r="BW48" s="4"/>
      <c r="CG48" s="6"/>
      <c r="CH48" s="6"/>
      <c r="CI48" s="6"/>
      <c r="CJ48" s="6"/>
      <c r="CK48" s="6"/>
      <c r="CL48" s="6"/>
      <c r="CM48" s="6"/>
      <c r="CN48" s="6"/>
    </row>
    <row r="49" spans="1:104" ht="21.75" customHeight="1" x14ac:dyDescent="0.2">
      <c r="A49" s="611" t="s">
        <v>72</v>
      </c>
      <c r="B49" s="612">
        <f>SUM(C49:D49)</f>
        <v>693</v>
      </c>
      <c r="C49" s="613">
        <v>693</v>
      </c>
      <c r="D49" s="613">
        <v>0</v>
      </c>
      <c r="E49" s="965"/>
      <c r="F49" s="965"/>
      <c r="G49" s="965"/>
      <c r="H49" s="965"/>
      <c r="I49" s="965"/>
      <c r="J49" s="965"/>
      <c r="K49" s="965"/>
      <c r="L49" s="965"/>
      <c r="BU49" s="3"/>
      <c r="BV49" s="4"/>
      <c r="BW49" s="4"/>
      <c r="CG49" s="6"/>
      <c r="CH49" s="6"/>
      <c r="CI49" s="6"/>
      <c r="CJ49" s="6"/>
      <c r="CK49" s="6"/>
      <c r="CL49" s="6"/>
      <c r="CM49" s="6"/>
      <c r="CN49" s="6"/>
    </row>
    <row r="50" spans="1:104" ht="21.75" customHeight="1" x14ac:dyDescent="0.2">
      <c r="A50" s="74" t="s">
        <v>73</v>
      </c>
      <c r="B50" s="91">
        <f>SUM(C50:D50)</f>
        <v>299</v>
      </c>
      <c r="C50" s="92">
        <v>299</v>
      </c>
      <c r="D50" s="92">
        <v>0</v>
      </c>
      <c r="E50" s="965"/>
      <c r="F50" s="965"/>
      <c r="G50" s="965"/>
      <c r="H50" s="965"/>
      <c r="I50" s="965"/>
      <c r="J50" s="965"/>
      <c r="K50" s="965"/>
      <c r="L50" s="965"/>
      <c r="BU50" s="3"/>
      <c r="BV50" s="4"/>
      <c r="BW50" s="4"/>
      <c r="CG50" s="6"/>
      <c r="CH50" s="6"/>
      <c r="CI50" s="6"/>
      <c r="CJ50" s="6"/>
      <c r="CK50" s="6"/>
      <c r="CL50" s="6"/>
      <c r="CM50" s="6"/>
      <c r="CN50" s="6"/>
    </row>
    <row r="51" spans="1:104" ht="29.25" customHeight="1" x14ac:dyDescent="0.2">
      <c r="A51" s="903" t="s">
        <v>74</v>
      </c>
      <c r="B51" s="93"/>
      <c r="C51" s="94"/>
      <c r="D51" s="94"/>
      <c r="E51" s="964"/>
      <c r="F51" s="964"/>
      <c r="G51" s="964"/>
      <c r="H51" s="964"/>
      <c r="I51" s="964"/>
      <c r="J51" s="965"/>
      <c r="K51" s="965"/>
      <c r="L51" s="965"/>
      <c r="BU51" s="3"/>
      <c r="BV51" s="4"/>
      <c r="BW51" s="4"/>
      <c r="CG51" s="6"/>
      <c r="CH51" s="6"/>
      <c r="CI51" s="6"/>
      <c r="CJ51" s="6"/>
      <c r="CK51" s="6"/>
      <c r="CL51" s="6"/>
      <c r="CM51" s="6"/>
      <c r="CN51" s="6"/>
    </row>
    <row r="52" spans="1:104" ht="21.75" customHeight="1" x14ac:dyDescent="0.2">
      <c r="A52" s="872" t="s">
        <v>75</v>
      </c>
      <c r="B52" s="872" t="s">
        <v>29</v>
      </c>
      <c r="C52" s="1253" t="s">
        <v>76</v>
      </c>
      <c r="D52" s="1254" t="s">
        <v>77</v>
      </c>
      <c r="E52" s="964"/>
      <c r="F52" s="964"/>
      <c r="G52" s="964"/>
      <c r="H52" s="964"/>
      <c r="I52" s="965"/>
      <c r="J52" s="965"/>
      <c r="K52" s="965"/>
      <c r="BT52" s="3"/>
      <c r="BU52" s="4"/>
      <c r="BV52" s="4"/>
      <c r="BW52" s="3"/>
      <c r="BX52" s="4"/>
      <c r="BZ52" s="5"/>
      <c r="CF52" s="6"/>
      <c r="CG52" s="6"/>
      <c r="CH52" s="6"/>
      <c r="CI52" s="6"/>
      <c r="CJ52" s="6"/>
      <c r="CK52" s="6"/>
      <c r="CL52" s="6"/>
      <c r="CM52" s="6"/>
      <c r="CZ52" s="2"/>
    </row>
    <row r="53" spans="1:104" ht="21.75" customHeight="1" x14ac:dyDescent="0.2">
      <c r="A53" s="1255" t="s">
        <v>78</v>
      </c>
      <c r="B53" s="1256">
        <f>SUM(C53:D53)</f>
        <v>0</v>
      </c>
      <c r="C53" s="1257"/>
      <c r="D53" s="956"/>
      <c r="E53" s="964"/>
      <c r="F53" s="964"/>
      <c r="G53" s="964"/>
      <c r="H53" s="964"/>
      <c r="I53" s="965"/>
      <c r="J53" s="965"/>
      <c r="K53" s="965"/>
      <c r="BT53" s="3"/>
      <c r="BU53" s="4"/>
      <c r="BV53" s="4"/>
      <c r="BW53" s="3"/>
      <c r="BX53" s="4"/>
      <c r="BZ53" s="5"/>
      <c r="CF53" s="6"/>
      <c r="CG53" s="6"/>
      <c r="CH53" s="6"/>
      <c r="CI53" s="6"/>
      <c r="CJ53" s="6"/>
      <c r="CK53" s="6"/>
      <c r="CL53" s="6"/>
      <c r="CM53" s="6"/>
      <c r="CZ53" s="2"/>
    </row>
    <row r="54" spans="1:104" ht="21.75" customHeight="1" x14ac:dyDescent="0.2">
      <c r="A54" s="1173" t="s">
        <v>79</v>
      </c>
      <c r="B54" s="1174">
        <f t="shared" ref="B54:B55" si="5">SUM(C54:D54)</f>
        <v>0</v>
      </c>
      <c r="C54" s="962"/>
      <c r="D54" s="1258"/>
      <c r="E54" s="964"/>
      <c r="F54" s="964"/>
      <c r="G54" s="964"/>
      <c r="H54" s="964"/>
      <c r="I54" s="965"/>
      <c r="J54" s="965"/>
      <c r="K54" s="965"/>
      <c r="BT54" s="3"/>
      <c r="BU54" s="4"/>
      <c r="BV54" s="4"/>
      <c r="BW54" s="3"/>
      <c r="BX54" s="4"/>
      <c r="BZ54" s="5"/>
      <c r="CF54" s="6"/>
      <c r="CG54" s="6"/>
      <c r="CH54" s="6"/>
      <c r="CI54" s="6"/>
      <c r="CJ54" s="6"/>
      <c r="CK54" s="6"/>
      <c r="CL54" s="6"/>
      <c r="CM54" s="6"/>
      <c r="CZ54" s="2"/>
    </row>
    <row r="55" spans="1:104" ht="21.75" customHeight="1" x14ac:dyDescent="0.2">
      <c r="A55" s="877" t="s">
        <v>80</v>
      </c>
      <c r="B55" s="878">
        <f t="shared" si="5"/>
        <v>8</v>
      </c>
      <c r="C55" s="1083"/>
      <c r="D55" s="1259">
        <v>8</v>
      </c>
      <c r="E55" s="1260"/>
      <c r="F55" s="1260"/>
      <c r="G55" s="1260"/>
      <c r="H55" s="1260"/>
      <c r="I55" s="1261"/>
      <c r="J55" s="1261"/>
      <c r="K55" s="1261"/>
      <c r="BT55" s="3"/>
      <c r="BU55" s="4"/>
      <c r="BV55" s="4"/>
      <c r="BW55" s="3"/>
      <c r="BX55" s="4"/>
      <c r="BZ55" s="5"/>
      <c r="CF55" s="6"/>
      <c r="CG55" s="6"/>
      <c r="CH55" s="6"/>
      <c r="CI55" s="6"/>
      <c r="CJ55" s="6"/>
      <c r="CK55" s="6"/>
      <c r="CL55" s="6"/>
      <c r="CM55" s="6"/>
      <c r="CZ55" s="2"/>
    </row>
    <row r="56" spans="1:104" ht="21.75" customHeight="1" x14ac:dyDescent="0.25">
      <c r="A56" s="903" t="s">
        <v>81</v>
      </c>
      <c r="B56" s="107"/>
      <c r="C56" s="107"/>
      <c r="D56" s="107"/>
      <c r="E56" s="107"/>
      <c r="F56" s="1260"/>
      <c r="G56" s="1260"/>
      <c r="H56" s="1260"/>
      <c r="I56" s="1260"/>
      <c r="J56" s="1261"/>
      <c r="K56" s="1261"/>
      <c r="L56" s="1261"/>
      <c r="BU56" s="3"/>
      <c r="BV56" s="4"/>
      <c r="BW56" s="4"/>
      <c r="CG56" s="6"/>
      <c r="CH56" s="6"/>
      <c r="CI56" s="6"/>
      <c r="CJ56" s="6"/>
      <c r="CK56" s="6"/>
      <c r="CL56" s="6"/>
      <c r="CM56" s="6"/>
      <c r="CN56" s="6"/>
    </row>
    <row r="57" spans="1:104" ht="31.5" customHeight="1" x14ac:dyDescent="0.2">
      <c r="A57" s="1262" t="s">
        <v>82</v>
      </c>
      <c r="B57" s="109" t="s">
        <v>83</v>
      </c>
      <c r="C57" s="357" t="s">
        <v>84</v>
      </c>
      <c r="D57" s="358" t="s">
        <v>85</v>
      </c>
      <c r="E57" s="109" t="s">
        <v>86</v>
      </c>
      <c r="F57" s="1260"/>
      <c r="G57" s="1260"/>
      <c r="H57" s="1260"/>
      <c r="I57" s="1260"/>
      <c r="J57" s="1261"/>
      <c r="K57" s="1261"/>
      <c r="L57" s="1261"/>
      <c r="BU57" s="3"/>
      <c r="BV57" s="4"/>
      <c r="BW57" s="4"/>
      <c r="CG57" s="6"/>
      <c r="CH57" s="6"/>
      <c r="CI57" s="6"/>
      <c r="CJ57" s="6"/>
      <c r="CK57" s="6"/>
      <c r="CL57" s="6"/>
      <c r="CM57" s="6"/>
      <c r="CN57" s="6"/>
    </row>
    <row r="58" spans="1:104" ht="21.75" customHeight="1" x14ac:dyDescent="0.2">
      <c r="A58" s="1263" t="s">
        <v>87</v>
      </c>
      <c r="B58" s="1264"/>
      <c r="C58" s="1257"/>
      <c r="D58" s="960"/>
      <c r="E58" s="1265"/>
      <c r="F58" s="964"/>
      <c r="G58" s="964"/>
      <c r="H58" s="964"/>
      <c r="I58" s="964"/>
      <c r="J58" s="965"/>
      <c r="K58" s="965"/>
      <c r="L58" s="965"/>
      <c r="BU58" s="3"/>
      <c r="BV58" s="4"/>
      <c r="BW58" s="4"/>
      <c r="CG58" s="6"/>
      <c r="CH58" s="6"/>
      <c r="CI58" s="6"/>
      <c r="CJ58" s="6"/>
      <c r="CK58" s="6"/>
      <c r="CL58" s="6"/>
      <c r="CM58" s="6"/>
      <c r="CN58" s="6"/>
    </row>
    <row r="59" spans="1:104" ht="21.75" customHeight="1" x14ac:dyDescent="0.2">
      <c r="A59" s="1081" t="s">
        <v>88</v>
      </c>
      <c r="B59" s="1070"/>
      <c r="C59" s="962"/>
      <c r="D59" s="963"/>
      <c r="E59" s="762"/>
      <c r="F59" s="1068"/>
      <c r="G59" s="1068"/>
      <c r="H59" s="1068"/>
      <c r="I59" s="1068"/>
      <c r="J59" s="1179"/>
      <c r="K59" s="1179"/>
      <c r="L59" s="1179"/>
      <c r="BU59" s="3"/>
      <c r="BV59" s="4"/>
      <c r="BW59" s="4"/>
      <c r="CG59" s="6"/>
      <c r="CH59" s="6"/>
      <c r="CI59" s="6"/>
      <c r="CJ59" s="6"/>
      <c r="CK59" s="6"/>
      <c r="CL59" s="6"/>
      <c r="CM59" s="6"/>
      <c r="CN59" s="6"/>
    </row>
    <row r="60" spans="1:104" ht="21.75" customHeight="1" x14ac:dyDescent="0.2">
      <c r="A60" s="894" t="s">
        <v>89</v>
      </c>
      <c r="B60" s="1070"/>
      <c r="C60" s="1071"/>
      <c r="D60" s="1072"/>
      <c r="E60" s="762"/>
      <c r="F60" s="1068"/>
      <c r="G60" s="1068"/>
      <c r="H60" s="1068"/>
      <c r="I60" s="1068"/>
      <c r="J60" s="1179"/>
      <c r="K60" s="1179"/>
      <c r="L60" s="1179"/>
      <c r="BU60" s="3"/>
      <c r="BV60" s="4"/>
      <c r="BW60" s="4"/>
      <c r="CG60" s="6"/>
      <c r="CH60" s="6"/>
      <c r="CI60" s="6"/>
      <c r="CJ60" s="6"/>
      <c r="CK60" s="6"/>
      <c r="CL60" s="6"/>
      <c r="CM60" s="6"/>
      <c r="CN60" s="6"/>
    </row>
    <row r="61" spans="1:104" ht="21.75" customHeight="1" x14ac:dyDescent="0.2">
      <c r="A61" s="894" t="s">
        <v>90</v>
      </c>
      <c r="B61" s="1070"/>
      <c r="C61" s="962"/>
      <c r="D61" s="963"/>
      <c r="E61" s="762"/>
      <c r="F61" s="964"/>
      <c r="G61" s="964"/>
      <c r="H61" s="964"/>
      <c r="I61" s="964"/>
      <c r="J61" s="965"/>
      <c r="K61" s="965"/>
      <c r="L61" s="965"/>
      <c r="BU61" s="3"/>
      <c r="BV61" s="4"/>
      <c r="BW61" s="4"/>
      <c r="CG61" s="6"/>
      <c r="CH61" s="6"/>
      <c r="CI61" s="6"/>
      <c r="CJ61" s="6"/>
      <c r="CK61" s="6"/>
      <c r="CL61" s="6"/>
      <c r="CM61" s="6"/>
      <c r="CN61" s="6"/>
    </row>
    <row r="62" spans="1:104" ht="21.75" customHeight="1" x14ac:dyDescent="0.2">
      <c r="A62" s="1081" t="s">
        <v>91</v>
      </c>
      <c r="B62" s="1070"/>
      <c r="C62" s="1183"/>
      <c r="D62" s="1184"/>
      <c r="E62" s="762"/>
      <c r="F62" s="1185"/>
      <c r="G62" s="1185"/>
      <c r="H62" s="1185"/>
      <c r="I62" s="1185"/>
      <c r="J62" s="1186"/>
      <c r="K62" s="1186"/>
      <c r="L62" s="1186"/>
      <c r="BU62" s="3"/>
      <c r="BV62" s="4"/>
      <c r="BW62" s="4"/>
      <c r="CG62" s="6"/>
      <c r="CH62" s="6"/>
      <c r="CI62" s="6"/>
      <c r="CJ62" s="6"/>
      <c r="CK62" s="6"/>
      <c r="CL62" s="6"/>
      <c r="CM62" s="6"/>
      <c r="CN62" s="6"/>
    </row>
    <row r="63" spans="1:104" ht="21.75" customHeight="1" x14ac:dyDescent="0.2">
      <c r="A63" s="122" t="s">
        <v>92</v>
      </c>
      <c r="B63" s="123">
        <v>8</v>
      </c>
      <c r="C63" s="124">
        <v>6</v>
      </c>
      <c r="D63" s="1187">
        <v>8</v>
      </c>
      <c r="E63" s="125">
        <v>8</v>
      </c>
      <c r="F63" s="1185"/>
      <c r="G63" s="1185"/>
      <c r="H63" s="1185"/>
      <c r="I63" s="1185"/>
      <c r="J63" s="1186"/>
      <c r="K63" s="1186"/>
      <c r="L63" s="1186"/>
      <c r="BU63" s="3"/>
      <c r="BV63" s="4"/>
      <c r="BW63" s="4"/>
      <c r="CG63" s="6"/>
      <c r="CH63" s="6"/>
      <c r="CI63" s="6"/>
      <c r="CJ63" s="6"/>
      <c r="CK63" s="6"/>
      <c r="CL63" s="6"/>
      <c r="CM63" s="6"/>
      <c r="CN63" s="6"/>
    </row>
    <row r="64" spans="1:104" ht="21.75" customHeight="1" x14ac:dyDescent="0.2">
      <c r="A64" s="1266" t="s">
        <v>29</v>
      </c>
      <c r="B64" s="777">
        <f>SUM(B58:B63)</f>
        <v>8</v>
      </c>
      <c r="C64" s="777">
        <f>SUM(C58:C63)</f>
        <v>6</v>
      </c>
      <c r="D64" s="369">
        <f>SUM(D58:D63)</f>
        <v>8</v>
      </c>
      <c r="E64" s="1267">
        <f>SUM(E58:E63)</f>
        <v>8</v>
      </c>
      <c r="F64" s="1188"/>
      <c r="G64" s="1185"/>
      <c r="H64" s="1185"/>
      <c r="I64" s="1185"/>
      <c r="J64" s="1186"/>
      <c r="K64" s="1186"/>
      <c r="L64" s="1186"/>
      <c r="BU64" s="3"/>
      <c r="BV64" s="4"/>
      <c r="BW64" s="4"/>
      <c r="CG64" s="6"/>
      <c r="CH64" s="6"/>
      <c r="CI64" s="6"/>
      <c r="CJ64" s="6"/>
      <c r="CK64" s="6"/>
      <c r="CL64" s="6"/>
      <c r="CM64" s="6"/>
      <c r="CN64" s="6"/>
    </row>
    <row r="65" spans="1:92" ht="32.1" customHeight="1" x14ac:dyDescent="0.2">
      <c r="A65" s="1556" t="s">
        <v>93</v>
      </c>
      <c r="B65" s="1428"/>
      <c r="C65" s="1428"/>
      <c r="D65" s="1428"/>
      <c r="E65" s="1471"/>
      <c r="F65" s="1189"/>
      <c r="G65" s="1189"/>
      <c r="H65" s="1189"/>
      <c r="I65" s="1189"/>
      <c r="J65" s="1190"/>
      <c r="K65" s="1186"/>
      <c r="L65" s="1186"/>
    </row>
    <row r="66" spans="1:92" ht="31.5" customHeight="1" x14ac:dyDescent="0.2">
      <c r="A66" s="1268" t="s">
        <v>94</v>
      </c>
      <c r="B66" s="1268" t="s">
        <v>95</v>
      </c>
      <c r="C66" s="1268" t="s">
        <v>29</v>
      </c>
      <c r="D66" s="1269" t="s">
        <v>96</v>
      </c>
      <c r="E66" s="1270" t="s">
        <v>97</v>
      </c>
      <c r="F66" s="1271" t="s">
        <v>98</v>
      </c>
      <c r="G66" s="1271" t="s">
        <v>99</v>
      </c>
      <c r="H66" s="1271" t="s">
        <v>100</v>
      </c>
      <c r="I66" s="1272" t="s">
        <v>101</v>
      </c>
      <c r="J66" s="1195"/>
      <c r="K66" s="1196"/>
      <c r="L66" s="1197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92" ht="20.25" customHeight="1" x14ac:dyDescent="0.2">
      <c r="A67" s="1557" t="s">
        <v>102</v>
      </c>
      <c r="B67" s="1558"/>
      <c r="C67" s="1273">
        <f>SUM(D67:I67)</f>
        <v>156</v>
      </c>
      <c r="D67" s="1274">
        <v>28</v>
      </c>
      <c r="E67" s="1275">
        <v>21</v>
      </c>
      <c r="F67" s="1275">
        <v>26</v>
      </c>
      <c r="G67" s="1275">
        <v>30</v>
      </c>
      <c r="H67" s="1275">
        <v>26</v>
      </c>
      <c r="I67" s="1276">
        <v>25</v>
      </c>
      <c r="J67" s="71" t="str">
        <f>CA67&amp;CB67&amp;CC67&amp;CD67&amp;CE67&amp;CF67</f>
        <v/>
      </c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"/>
      <c r="CA67" s="72" t="str">
        <f>IF(D68+D69&gt;D67,"* La suma del Total egresados con apoyo psicosocial Hasta 28 días deben ser menor o igual al Total de Egresos de Hasta 28 días. ","")</f>
        <v/>
      </c>
      <c r="CB67" s="72" t="str">
        <f>IF(E68+E69&gt;E67,"* La suma del Total egresados con apoyo psicosocial de 29 dias hasta menor de 1 año deben ser menor al Total de Egresos de de 29 dias hasta menor de 1 año. ","")</f>
        <v/>
      </c>
      <c r="CC67" s="72" t="str">
        <f>IF(F68+F69&gt;F67,"* La suma del Total egresados con apoyo psicosocial de 1 a 4 años deben ser menor al Total de Egresos de 1 a 4 años. ","")</f>
        <v/>
      </c>
      <c r="CD67" s="72" t="str">
        <f>IF(G68+G69&gt;G67,"* La suma del Total egresados con apoyo psicosocial de 9 años deben ser menor o igual al Total de Egresos de de 5 a 9 años. ","")</f>
        <v/>
      </c>
      <c r="CE67" s="72" t="str">
        <f>IF(H68+H69&gt;H67,"* La suma del Total egresados con apoyo psicosocial de 10 a 14 años deben ser menor al Total de Egresos de 10 a 14 años. ","")</f>
        <v/>
      </c>
      <c r="CF67" s="72" t="str">
        <f>IF(I68+I69&gt;I67,"* La suma del Total egresados con apoyo psicosocial de 15 a 19 años deben ser menor al Total de Egresos de 15 a 19 años. ","")</f>
        <v/>
      </c>
      <c r="CG67" s="73">
        <f t="shared" ref="CG67:CL67" si="6">IF(D68+D69&gt;D67,1,0)</f>
        <v>0</v>
      </c>
      <c r="CH67" s="73">
        <f t="shared" si="6"/>
        <v>0</v>
      </c>
      <c r="CI67" s="73">
        <f t="shared" si="6"/>
        <v>0</v>
      </c>
      <c r="CJ67" s="73">
        <f t="shared" si="6"/>
        <v>0</v>
      </c>
      <c r="CK67" s="73">
        <f t="shared" si="6"/>
        <v>0</v>
      </c>
      <c r="CL67" s="73">
        <f t="shared" si="6"/>
        <v>0</v>
      </c>
      <c r="CM67" s="6"/>
      <c r="CN67" s="6"/>
    </row>
    <row r="68" spans="1:92" ht="25.5" customHeight="1" x14ac:dyDescent="0.2">
      <c r="A68" s="1469" t="s">
        <v>103</v>
      </c>
      <c r="B68" s="1277" t="s">
        <v>104</v>
      </c>
      <c r="C68" s="1278">
        <f>SUM(D68:I68)</f>
        <v>38</v>
      </c>
      <c r="D68" s="1203">
        <v>14</v>
      </c>
      <c r="E68" s="1279">
        <v>15</v>
      </c>
      <c r="F68" s="1279">
        <v>9</v>
      </c>
      <c r="G68" s="1279"/>
      <c r="H68" s="1279"/>
      <c r="I68" s="1205"/>
      <c r="J68" s="71" t="str">
        <f>CA68&amp;CB68&amp;CC68&amp;CD68&amp;CE68&amp;CF68</f>
        <v/>
      </c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"/>
      <c r="CG68" s="6"/>
      <c r="CH68" s="6"/>
      <c r="CI68" s="6"/>
      <c r="CJ68" s="6"/>
      <c r="CK68" s="6"/>
      <c r="CL68" s="6"/>
      <c r="CM68" s="6"/>
      <c r="CN68" s="6"/>
    </row>
    <row r="69" spans="1:92" ht="27.75" customHeight="1" x14ac:dyDescent="0.2">
      <c r="A69" s="1527"/>
      <c r="B69" s="144" t="s">
        <v>105</v>
      </c>
      <c r="C69" s="145">
        <f>SUM(D69:I69)</f>
        <v>16</v>
      </c>
      <c r="D69" s="146">
        <v>11</v>
      </c>
      <c r="E69" s="147">
        <v>4</v>
      </c>
      <c r="F69" s="147">
        <v>1</v>
      </c>
      <c r="G69" s="147"/>
      <c r="H69" s="147"/>
      <c r="I69" s="148"/>
      <c r="J69" s="71" t="str">
        <f>CA69&amp;CB69&amp;CC69&amp;CD69&amp;CE69&amp;CF69</f>
        <v/>
      </c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"/>
      <c r="CG69" s="6"/>
      <c r="CH69" s="6"/>
      <c r="CI69" s="6"/>
      <c r="CJ69" s="6"/>
      <c r="CK69" s="6"/>
      <c r="CL69" s="6"/>
      <c r="CM69" s="6"/>
      <c r="CN69" s="6"/>
    </row>
    <row r="70" spans="1:92" ht="29.25" customHeight="1" x14ac:dyDescent="0.2">
      <c r="A70" s="1469" t="s">
        <v>106</v>
      </c>
      <c r="B70" s="1277" t="s">
        <v>104</v>
      </c>
      <c r="C70" s="1278">
        <f>SUM(D70:I70)</f>
        <v>94</v>
      </c>
      <c r="D70" s="1280">
        <v>44</v>
      </c>
      <c r="E70" s="986">
        <v>34</v>
      </c>
      <c r="F70" s="986">
        <v>16</v>
      </c>
      <c r="G70" s="986"/>
      <c r="H70" s="986"/>
      <c r="I70" s="1281"/>
      <c r="J70" s="71" t="str">
        <f>CA70&amp;CB70&amp;CC70&amp;CD70&amp;CE70&amp;CF70</f>
        <v/>
      </c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"/>
      <c r="CG70" s="6"/>
      <c r="CH70" s="6"/>
      <c r="CI70" s="6"/>
      <c r="CJ70" s="6"/>
      <c r="CK70" s="6"/>
      <c r="CL70" s="6"/>
      <c r="CM70" s="6"/>
      <c r="CN70" s="6"/>
    </row>
    <row r="71" spans="1:92" ht="24.75" customHeight="1" x14ac:dyDescent="0.2">
      <c r="A71" s="1527"/>
      <c r="B71" s="204" t="s">
        <v>105</v>
      </c>
      <c r="C71" s="901">
        <f>SUM(D71:I71)</f>
        <v>70</v>
      </c>
      <c r="D71" s="1207">
        <v>56</v>
      </c>
      <c r="E71" s="1208">
        <v>13</v>
      </c>
      <c r="F71" s="1208">
        <v>1</v>
      </c>
      <c r="G71" s="1208"/>
      <c r="H71" s="1208"/>
      <c r="I71" s="151"/>
      <c r="J71" s="71" t="str">
        <f>CA71&amp;CB71&amp;CC71&amp;CD71&amp;CE71&amp;CF71</f>
        <v/>
      </c>
      <c r="K71" s="1190"/>
      <c r="L71" s="1190"/>
      <c r="M71" s="1190"/>
      <c r="N71" s="1190"/>
      <c r="O71" s="1190"/>
      <c r="P71" s="1190"/>
      <c r="Q71" s="1190"/>
      <c r="R71" s="1190"/>
      <c r="S71" s="1190"/>
      <c r="T71" s="1190"/>
      <c r="U71" s="1190"/>
      <c r="V71" s="1190"/>
      <c r="W71" s="1190"/>
      <c r="CG71" s="6"/>
      <c r="CH71" s="6"/>
      <c r="CI71" s="6"/>
      <c r="CJ71" s="6"/>
      <c r="CK71" s="6"/>
      <c r="CL71" s="6"/>
      <c r="CM71" s="6"/>
      <c r="CN71" s="6"/>
    </row>
    <row r="72" spans="1:92" ht="32.1" customHeight="1" x14ac:dyDescent="0.2">
      <c r="A72" s="1282" t="s">
        <v>107</v>
      </c>
      <c r="B72" s="1165"/>
      <c r="C72" s="1165"/>
      <c r="D72" s="1186"/>
      <c r="E72" s="1186"/>
      <c r="F72" s="1186"/>
      <c r="G72" s="1186"/>
      <c r="H72" s="1209"/>
      <c r="I72" s="1209"/>
      <c r="J72" s="1190"/>
      <c r="K72" s="1186"/>
      <c r="L72" s="1186"/>
      <c r="M72" s="1210"/>
      <c r="CG72" s="6"/>
      <c r="CH72" s="6"/>
      <c r="CI72" s="6"/>
      <c r="CJ72" s="6"/>
      <c r="CK72" s="6"/>
      <c r="CL72" s="6"/>
      <c r="CM72" s="6"/>
      <c r="CN72" s="6"/>
    </row>
    <row r="73" spans="1:92" ht="15.75" customHeight="1" x14ac:dyDescent="0.2">
      <c r="A73" s="1432" t="s">
        <v>108</v>
      </c>
      <c r="B73" s="1435" t="s">
        <v>109</v>
      </c>
      <c r="C73" s="1432"/>
      <c r="D73" s="1435" t="s">
        <v>110</v>
      </c>
      <c r="E73" s="1432"/>
      <c r="F73" s="1554" t="s">
        <v>111</v>
      </c>
      <c r="G73" s="1467"/>
      <c r="H73" s="1467"/>
      <c r="I73" s="1555"/>
      <c r="J73" s="1211"/>
      <c r="K73" s="1186"/>
      <c r="L73" s="1186"/>
      <c r="M73" s="1210"/>
      <c r="CG73" s="6"/>
      <c r="CH73" s="6"/>
      <c r="CI73" s="6"/>
      <c r="CJ73" s="6"/>
      <c r="CK73" s="6"/>
      <c r="CL73" s="6"/>
      <c r="CM73" s="6"/>
      <c r="CN73" s="6"/>
    </row>
    <row r="74" spans="1:92" ht="18.75" customHeight="1" x14ac:dyDescent="0.2">
      <c r="A74" s="1433"/>
      <c r="B74" s="1475"/>
      <c r="C74" s="1500"/>
      <c r="D74" s="1475"/>
      <c r="E74" s="1500"/>
      <c r="F74" s="1554" t="s">
        <v>112</v>
      </c>
      <c r="G74" s="1555"/>
      <c r="H74" s="1554" t="s">
        <v>113</v>
      </c>
      <c r="I74" s="1555"/>
      <c r="J74" s="1212"/>
      <c r="K74" s="1186"/>
      <c r="L74" s="1186"/>
      <c r="M74" s="1210"/>
      <c r="CG74" s="6"/>
      <c r="CH74" s="6"/>
      <c r="CI74" s="6"/>
      <c r="CJ74" s="6"/>
      <c r="CK74" s="6"/>
      <c r="CL74" s="6"/>
      <c r="CM74" s="6"/>
      <c r="CN74" s="6"/>
    </row>
    <row r="75" spans="1:92" ht="30" customHeight="1" x14ac:dyDescent="0.2">
      <c r="A75" s="1500"/>
      <c r="B75" s="1283" t="s">
        <v>44</v>
      </c>
      <c r="C75" s="393" t="s">
        <v>45</v>
      </c>
      <c r="D75" s="1283" t="s">
        <v>44</v>
      </c>
      <c r="E75" s="1284" t="s">
        <v>45</v>
      </c>
      <c r="F75" s="1283" t="s">
        <v>44</v>
      </c>
      <c r="G75" s="393" t="s">
        <v>45</v>
      </c>
      <c r="H75" s="1283" t="s">
        <v>44</v>
      </c>
      <c r="I75" s="1284" t="s">
        <v>45</v>
      </c>
      <c r="J75" s="1212"/>
      <c r="K75" s="1186"/>
      <c r="L75" s="1186"/>
      <c r="M75" s="1210"/>
      <c r="CG75" s="6"/>
      <c r="CH75" s="6"/>
      <c r="CI75" s="6"/>
      <c r="CJ75" s="6"/>
      <c r="CK75" s="6"/>
      <c r="CL75" s="6"/>
      <c r="CM75" s="6"/>
      <c r="CN75" s="6"/>
    </row>
    <row r="76" spans="1:92" ht="15.75" customHeight="1" x14ac:dyDescent="0.2">
      <c r="A76" s="1285" t="s">
        <v>114</v>
      </c>
      <c r="B76" s="665"/>
      <c r="C76" s="1205">
        <v>251</v>
      </c>
      <c r="D76" s="665">
        <v>40</v>
      </c>
      <c r="E76" s="1205">
        <v>190</v>
      </c>
      <c r="F76" s="667">
        <v>40</v>
      </c>
      <c r="G76" s="1286">
        <v>199</v>
      </c>
      <c r="H76" s="667"/>
      <c r="I76" s="1286">
        <v>9</v>
      </c>
      <c r="J76" s="71" t="str">
        <f>CA76</f>
        <v/>
      </c>
      <c r="K76" s="1186"/>
      <c r="L76" s="1186"/>
      <c r="M76" s="1210"/>
      <c r="CA76" s="72" t="str">
        <f>IF(CG76=1," * La suma de los Pacientes Intervenidos debe ser mayor o igual a la Suma de Pacientes Programados menos la Suma de Pacientes Suspendidos. ","")</f>
        <v/>
      </c>
      <c r="CG76" s="73">
        <f>IF(((F76+G76)-(H76+I76))&gt;(D76+E76),1,0)</f>
        <v>0</v>
      </c>
      <c r="CH76" s="6"/>
      <c r="CI76" s="6"/>
      <c r="CJ76" s="6"/>
      <c r="CK76" s="6"/>
      <c r="CL76" s="6"/>
      <c r="CM76" s="6"/>
      <c r="CN76" s="6"/>
    </row>
    <row r="77" spans="1:92" ht="15.75" customHeight="1" x14ac:dyDescent="0.2">
      <c r="A77" s="161" t="s">
        <v>115</v>
      </c>
      <c r="B77" s="162"/>
      <c r="C77" s="163">
        <v>64</v>
      </c>
      <c r="D77" s="162"/>
      <c r="E77" s="163">
        <v>13</v>
      </c>
      <c r="F77" s="164"/>
      <c r="G77" s="165">
        <v>13</v>
      </c>
      <c r="H77" s="164"/>
      <c r="I77" s="165"/>
      <c r="J77" s="71" t="str">
        <f t="shared" ref="J77:J87" si="7">CA77</f>
        <v/>
      </c>
      <c r="K77" s="1186"/>
      <c r="L77" s="1186"/>
      <c r="M77" s="1210"/>
      <c r="CA77" s="72" t="str">
        <f t="shared" ref="CA77:CA86" si="8">IF(CG77=1," * La suma de los Pacientes Intervenidos debe ser mayor o igual a la Suma de Pacientes Programados menos la Suma de Pacientes Suspendidos. ","")</f>
        <v/>
      </c>
      <c r="CG77" s="73">
        <f t="shared" ref="CG77:CG87" si="9">IF(((F77+G77)-(H77+I77))&gt;(D77+E77),1,0)</f>
        <v>0</v>
      </c>
      <c r="CH77" s="6"/>
      <c r="CI77" s="6"/>
      <c r="CJ77" s="6"/>
      <c r="CK77" s="6"/>
      <c r="CL77" s="6"/>
      <c r="CM77" s="6"/>
      <c r="CN77" s="6"/>
    </row>
    <row r="78" spans="1:92" ht="15.75" customHeight="1" x14ac:dyDescent="0.2">
      <c r="A78" s="161" t="s">
        <v>116</v>
      </c>
      <c r="B78" s="162"/>
      <c r="C78" s="163">
        <v>16</v>
      </c>
      <c r="D78" s="162"/>
      <c r="E78" s="163">
        <v>4</v>
      </c>
      <c r="F78" s="164"/>
      <c r="G78" s="165">
        <v>4</v>
      </c>
      <c r="H78" s="164"/>
      <c r="I78" s="165"/>
      <c r="J78" s="71" t="str">
        <f t="shared" si="7"/>
        <v/>
      </c>
      <c r="K78" s="1186"/>
      <c r="L78" s="1186"/>
      <c r="M78" s="1210"/>
      <c r="CA78" s="72" t="str">
        <f t="shared" si="8"/>
        <v/>
      </c>
      <c r="CG78" s="73">
        <f t="shared" si="9"/>
        <v>0</v>
      </c>
      <c r="CH78" s="6"/>
      <c r="CI78" s="6"/>
      <c r="CJ78" s="6"/>
      <c r="CK78" s="6"/>
      <c r="CL78" s="6"/>
      <c r="CM78" s="6"/>
      <c r="CN78" s="6"/>
    </row>
    <row r="79" spans="1:92" ht="15.75" customHeight="1" x14ac:dyDescent="0.2">
      <c r="A79" s="161" t="s">
        <v>117</v>
      </c>
      <c r="B79" s="162"/>
      <c r="C79" s="163">
        <v>5</v>
      </c>
      <c r="D79" s="162"/>
      <c r="E79" s="163">
        <v>8</v>
      </c>
      <c r="F79" s="164"/>
      <c r="G79" s="165">
        <v>8</v>
      </c>
      <c r="H79" s="164"/>
      <c r="I79" s="165"/>
      <c r="J79" s="71" t="str">
        <f t="shared" si="7"/>
        <v/>
      </c>
      <c r="K79" s="1186"/>
      <c r="L79" s="1186"/>
      <c r="M79" s="1210"/>
      <c r="CA79" s="72" t="str">
        <f t="shared" si="8"/>
        <v/>
      </c>
      <c r="CG79" s="73">
        <f t="shared" si="9"/>
        <v>0</v>
      </c>
      <c r="CH79" s="6"/>
      <c r="CI79" s="6"/>
      <c r="CJ79" s="6"/>
      <c r="CK79" s="6"/>
      <c r="CL79" s="6"/>
      <c r="CM79" s="6"/>
      <c r="CN79" s="6"/>
    </row>
    <row r="80" spans="1:92" ht="15.75" customHeight="1" x14ac:dyDescent="0.2">
      <c r="A80" s="161" t="s">
        <v>118</v>
      </c>
      <c r="B80" s="162"/>
      <c r="C80" s="163">
        <v>97</v>
      </c>
      <c r="D80" s="162">
        <v>9</v>
      </c>
      <c r="E80" s="163">
        <v>89</v>
      </c>
      <c r="F80" s="164">
        <v>10</v>
      </c>
      <c r="G80" s="165">
        <v>96</v>
      </c>
      <c r="H80" s="164">
        <v>1</v>
      </c>
      <c r="I80" s="165">
        <v>7</v>
      </c>
      <c r="J80" s="71" t="str">
        <f t="shared" si="7"/>
        <v/>
      </c>
      <c r="K80" s="1186"/>
      <c r="L80" s="1186"/>
      <c r="M80" s="1210"/>
      <c r="CA80" s="72" t="str">
        <f t="shared" si="8"/>
        <v/>
      </c>
      <c r="CG80" s="73">
        <f t="shared" si="9"/>
        <v>0</v>
      </c>
      <c r="CH80" s="6"/>
      <c r="CI80" s="6"/>
      <c r="CJ80" s="6"/>
      <c r="CK80" s="6"/>
      <c r="CL80" s="6"/>
      <c r="CM80" s="6"/>
      <c r="CN80" s="6"/>
    </row>
    <row r="81" spans="1:92" ht="15.75" customHeight="1" x14ac:dyDescent="0.2">
      <c r="A81" s="161" t="s">
        <v>119</v>
      </c>
      <c r="B81" s="162"/>
      <c r="C81" s="163"/>
      <c r="D81" s="162"/>
      <c r="E81" s="163"/>
      <c r="F81" s="164"/>
      <c r="G81" s="165"/>
      <c r="H81" s="164"/>
      <c r="I81" s="165"/>
      <c r="J81" s="71" t="str">
        <f t="shared" si="7"/>
        <v/>
      </c>
      <c r="K81" s="1186"/>
      <c r="L81" s="1186"/>
      <c r="M81" s="1210"/>
      <c r="CA81" s="72" t="str">
        <f t="shared" si="8"/>
        <v/>
      </c>
      <c r="CG81" s="73">
        <f t="shared" si="9"/>
        <v>0</v>
      </c>
      <c r="CH81" s="6"/>
      <c r="CI81" s="6"/>
      <c r="CJ81" s="6"/>
      <c r="CK81" s="6"/>
      <c r="CL81" s="6"/>
      <c r="CM81" s="6"/>
      <c r="CN81" s="6"/>
    </row>
    <row r="82" spans="1:92" ht="15.75" customHeight="1" x14ac:dyDescent="0.2">
      <c r="A82" s="161" t="s">
        <v>120</v>
      </c>
      <c r="B82" s="162"/>
      <c r="C82" s="163"/>
      <c r="D82" s="162">
        <v>11</v>
      </c>
      <c r="E82" s="163">
        <v>11</v>
      </c>
      <c r="F82" s="164">
        <v>11</v>
      </c>
      <c r="G82" s="165">
        <v>11</v>
      </c>
      <c r="H82" s="164"/>
      <c r="I82" s="165"/>
      <c r="J82" s="71" t="str">
        <f t="shared" si="7"/>
        <v/>
      </c>
      <c r="K82" s="1186"/>
      <c r="L82" s="1186"/>
      <c r="M82" s="1210"/>
      <c r="CA82" s="72" t="str">
        <f t="shared" si="8"/>
        <v/>
      </c>
      <c r="CG82" s="73">
        <f t="shared" si="9"/>
        <v>0</v>
      </c>
      <c r="CH82" s="6"/>
      <c r="CI82" s="6"/>
      <c r="CJ82" s="6"/>
      <c r="CK82" s="6"/>
      <c r="CL82" s="6"/>
      <c r="CM82" s="6"/>
      <c r="CN82" s="6"/>
    </row>
    <row r="83" spans="1:92" ht="15.75" customHeight="1" x14ac:dyDescent="0.2">
      <c r="A83" s="161" t="s">
        <v>121</v>
      </c>
      <c r="B83" s="162"/>
      <c r="C83" s="163"/>
      <c r="D83" s="162"/>
      <c r="E83" s="163">
        <v>77</v>
      </c>
      <c r="F83" s="164">
        <v>1</v>
      </c>
      <c r="G83" s="165">
        <v>86</v>
      </c>
      <c r="H83" s="164">
        <v>1</v>
      </c>
      <c r="I83" s="165">
        <v>9</v>
      </c>
      <c r="J83" s="71" t="str">
        <f t="shared" si="7"/>
        <v/>
      </c>
      <c r="K83" s="1186"/>
      <c r="L83" s="1186"/>
      <c r="M83" s="1210"/>
      <c r="CA83" s="72" t="str">
        <f t="shared" si="8"/>
        <v/>
      </c>
      <c r="CG83" s="73">
        <f t="shared" si="9"/>
        <v>0</v>
      </c>
      <c r="CH83" s="6"/>
      <c r="CI83" s="6"/>
      <c r="CJ83" s="6"/>
      <c r="CK83" s="6"/>
      <c r="CL83" s="6"/>
      <c r="CM83" s="6"/>
      <c r="CN83" s="6"/>
    </row>
    <row r="84" spans="1:92" ht="15.75" customHeight="1" x14ac:dyDescent="0.2">
      <c r="A84" s="161" t="s">
        <v>122</v>
      </c>
      <c r="B84" s="162"/>
      <c r="C84" s="163">
        <v>4</v>
      </c>
      <c r="D84" s="162"/>
      <c r="E84" s="163">
        <v>50</v>
      </c>
      <c r="F84" s="164"/>
      <c r="G84" s="165">
        <v>50</v>
      </c>
      <c r="H84" s="164"/>
      <c r="I84" s="165"/>
      <c r="J84" s="71" t="str">
        <f t="shared" si="7"/>
        <v/>
      </c>
      <c r="K84" s="1186"/>
      <c r="L84" s="1186"/>
      <c r="M84" s="1210"/>
      <c r="CA84" s="72" t="str">
        <f t="shared" si="8"/>
        <v/>
      </c>
      <c r="CG84" s="73">
        <f t="shared" si="9"/>
        <v>0</v>
      </c>
      <c r="CH84" s="6"/>
      <c r="CI84" s="6"/>
      <c r="CJ84" s="6"/>
      <c r="CK84" s="6"/>
      <c r="CL84" s="6"/>
      <c r="CM84" s="6"/>
      <c r="CN84" s="6"/>
    </row>
    <row r="85" spans="1:92" ht="15.75" customHeight="1" x14ac:dyDescent="0.2">
      <c r="A85" s="161" t="s">
        <v>123</v>
      </c>
      <c r="B85" s="162"/>
      <c r="C85" s="163">
        <v>10</v>
      </c>
      <c r="D85" s="162"/>
      <c r="E85" s="163">
        <v>72</v>
      </c>
      <c r="F85" s="164"/>
      <c r="G85" s="165">
        <v>73</v>
      </c>
      <c r="H85" s="164"/>
      <c r="I85" s="165">
        <v>1</v>
      </c>
      <c r="J85" s="71" t="str">
        <f t="shared" si="7"/>
        <v/>
      </c>
      <c r="K85" s="1186"/>
      <c r="L85" s="1186"/>
      <c r="M85" s="1210"/>
      <c r="CA85" s="72" t="str">
        <f t="shared" si="8"/>
        <v/>
      </c>
      <c r="CG85" s="73">
        <f t="shared" si="9"/>
        <v>0</v>
      </c>
      <c r="CH85" s="6"/>
      <c r="CI85" s="6"/>
      <c r="CJ85" s="6"/>
      <c r="CK85" s="6"/>
      <c r="CL85" s="6"/>
      <c r="CM85" s="6"/>
      <c r="CN85" s="6"/>
    </row>
    <row r="86" spans="1:92" ht="15.75" customHeight="1" x14ac:dyDescent="0.2">
      <c r="A86" s="161" t="s">
        <v>124</v>
      </c>
      <c r="B86" s="162"/>
      <c r="C86" s="163">
        <v>44</v>
      </c>
      <c r="D86" s="162">
        <v>2</v>
      </c>
      <c r="E86" s="163">
        <v>40</v>
      </c>
      <c r="F86" s="164">
        <v>2</v>
      </c>
      <c r="G86" s="165">
        <v>47</v>
      </c>
      <c r="H86" s="164"/>
      <c r="I86" s="165">
        <v>7</v>
      </c>
      <c r="J86" s="71" t="str">
        <f t="shared" si="7"/>
        <v/>
      </c>
      <c r="K86" s="1186"/>
      <c r="L86" s="1186"/>
      <c r="M86" s="1211"/>
      <c r="N86" s="1186"/>
      <c r="O86" s="1186"/>
      <c r="P86" s="1210"/>
      <c r="BX86" s="2"/>
      <c r="BY86" s="2"/>
      <c r="BZ86" s="2"/>
      <c r="CA86" s="72" t="str">
        <f t="shared" si="8"/>
        <v/>
      </c>
      <c r="CG86" s="73">
        <f t="shared" si="9"/>
        <v>0</v>
      </c>
      <c r="CH86" s="6"/>
      <c r="CI86" s="6"/>
      <c r="CJ86" s="6"/>
      <c r="CK86" s="6"/>
      <c r="CL86" s="6"/>
      <c r="CM86" s="6"/>
      <c r="CN86" s="6"/>
    </row>
    <row r="87" spans="1:92" ht="15.75" customHeight="1" x14ac:dyDescent="0.2">
      <c r="A87" s="161" t="s">
        <v>125</v>
      </c>
      <c r="B87" s="162"/>
      <c r="C87" s="163"/>
      <c r="D87" s="162"/>
      <c r="E87" s="163"/>
      <c r="F87" s="164"/>
      <c r="G87" s="165"/>
      <c r="H87" s="1215"/>
      <c r="I87" s="166"/>
      <c r="J87" s="71" t="str">
        <f t="shared" si="7"/>
        <v/>
      </c>
      <c r="K87" s="1186"/>
      <c r="L87" s="1186"/>
      <c r="M87" s="1211"/>
      <c r="N87" s="1186"/>
      <c r="O87" s="1186"/>
      <c r="P87" s="1210"/>
      <c r="BX87" s="2"/>
      <c r="BY87" s="2"/>
      <c r="BZ87" s="2"/>
      <c r="CA87" s="72" t="str">
        <f>IF(CG87=1," * La suma de los Pacientes Intervenidos debe ser mayor o igual a la Suma de Pacientes Programados menos la Suma de Pacientes Suspendidos. ","")</f>
        <v/>
      </c>
      <c r="CG87" s="73">
        <f t="shared" si="9"/>
        <v>0</v>
      </c>
      <c r="CH87" s="6"/>
      <c r="CI87" s="6"/>
      <c r="CJ87" s="6"/>
      <c r="CK87" s="6"/>
      <c r="CL87" s="6"/>
      <c r="CM87" s="6"/>
      <c r="CN87" s="6"/>
    </row>
    <row r="88" spans="1:92" ht="15.75" customHeight="1" x14ac:dyDescent="0.2">
      <c r="A88" s="1287" t="s">
        <v>29</v>
      </c>
      <c r="B88" s="1288">
        <f t="shared" ref="B88:I88" si="10">SUM(B76:B87)</f>
        <v>0</v>
      </c>
      <c r="C88" s="1289">
        <f t="shared" si="10"/>
        <v>491</v>
      </c>
      <c r="D88" s="1288">
        <f t="shared" si="10"/>
        <v>62</v>
      </c>
      <c r="E88" s="1289">
        <f t="shared" si="10"/>
        <v>554</v>
      </c>
      <c r="F88" s="1290">
        <f t="shared" si="10"/>
        <v>64</v>
      </c>
      <c r="G88" s="1291">
        <f t="shared" si="10"/>
        <v>587</v>
      </c>
      <c r="H88" s="1290">
        <f t="shared" si="10"/>
        <v>2</v>
      </c>
      <c r="I88" s="1291">
        <f t="shared" si="10"/>
        <v>33</v>
      </c>
      <c r="J88" s="1186"/>
      <c r="K88" s="1186"/>
      <c r="L88" s="1186"/>
      <c r="M88" s="1210"/>
      <c r="CG88" s="6"/>
      <c r="CH88" s="6"/>
      <c r="CI88" s="6"/>
      <c r="CJ88" s="6"/>
      <c r="CK88" s="6"/>
      <c r="CL88" s="6"/>
      <c r="CM88" s="6"/>
      <c r="CN88" s="6"/>
    </row>
    <row r="89" spans="1:92" ht="32.1" customHeight="1" x14ac:dyDescent="0.2">
      <c r="A89" s="1424" t="s">
        <v>126</v>
      </c>
      <c r="B89" s="1424"/>
      <c r="C89" s="1424"/>
      <c r="D89" s="1424"/>
      <c r="E89" s="1424"/>
      <c r="F89" s="1424"/>
      <c r="G89" s="1424"/>
      <c r="H89" s="1292"/>
      <c r="I89" s="1292"/>
      <c r="J89" s="1211"/>
      <c r="K89" s="1186"/>
      <c r="L89" s="1186"/>
      <c r="M89" s="1210"/>
      <c r="CG89" s="6"/>
      <c r="CH89" s="6"/>
      <c r="CI89" s="6"/>
      <c r="CJ89" s="6"/>
      <c r="CK89" s="6"/>
      <c r="CL89" s="6"/>
      <c r="CM89" s="6"/>
      <c r="CN89" s="6"/>
    </row>
    <row r="90" spans="1:92" ht="24" customHeight="1" x14ac:dyDescent="0.2">
      <c r="A90" s="1469" t="s">
        <v>127</v>
      </c>
      <c r="B90" s="1554" t="s">
        <v>128</v>
      </c>
      <c r="C90" s="1467"/>
      <c r="D90" s="1467"/>
      <c r="E90" s="1467"/>
      <c r="F90" s="1467"/>
      <c r="G90" s="1555"/>
      <c r="H90" s="1190"/>
      <c r="I90" s="1211"/>
      <c r="J90" s="1186"/>
      <c r="K90" s="1186"/>
      <c r="L90" s="1210"/>
      <c r="CG90" s="6"/>
      <c r="CH90" s="6"/>
      <c r="CI90" s="6"/>
      <c r="CJ90" s="6"/>
      <c r="CK90" s="6"/>
      <c r="CL90" s="6"/>
      <c r="CM90" s="6"/>
      <c r="CN90" s="6"/>
    </row>
    <row r="91" spans="1:92" ht="31.5" customHeight="1" x14ac:dyDescent="0.2">
      <c r="A91" s="1527"/>
      <c r="B91" s="1262" t="s">
        <v>129</v>
      </c>
      <c r="C91" s="1283" t="s">
        <v>44</v>
      </c>
      <c r="D91" s="1293" t="s">
        <v>45</v>
      </c>
      <c r="E91" s="1294" t="s">
        <v>15</v>
      </c>
      <c r="F91" s="1295" t="s">
        <v>16</v>
      </c>
      <c r="G91" s="1295" t="s">
        <v>17</v>
      </c>
      <c r="H91" s="1190"/>
      <c r="I91" s="1190"/>
      <c r="J91" s="1211"/>
      <c r="K91" s="1186"/>
      <c r="L91" s="1186"/>
      <c r="M91" s="1210"/>
      <c r="CG91" s="6"/>
      <c r="CH91" s="6"/>
      <c r="CI91" s="6"/>
      <c r="CJ91" s="6"/>
      <c r="CK91" s="6"/>
      <c r="CL91" s="6"/>
      <c r="CM91" s="6"/>
      <c r="CN91" s="6"/>
    </row>
    <row r="92" spans="1:92" ht="16.5" customHeight="1" x14ac:dyDescent="0.2">
      <c r="A92" s="1285" t="s">
        <v>130</v>
      </c>
      <c r="B92" s="1041">
        <f t="shared" ref="B92:B98" si="11">SUM(C92+D92)</f>
        <v>30</v>
      </c>
      <c r="C92" s="667">
        <v>1</v>
      </c>
      <c r="D92" s="1296">
        <v>29</v>
      </c>
      <c r="E92" s="1297">
        <v>25</v>
      </c>
      <c r="F92" s="1298">
        <v>5</v>
      </c>
      <c r="G92" s="1298"/>
      <c r="H92" s="71" t="str">
        <f>CA92</f>
        <v/>
      </c>
      <c r="I92" s="1190"/>
      <c r="J92" s="1211"/>
      <c r="K92" s="1186"/>
      <c r="L92" s="1186"/>
      <c r="M92" s="1210"/>
      <c r="CA92" s="72" t="str">
        <f>IF(CH92=1," * La suma de los Beneficiarios MAI, MLE y Otros debe seri igual al Total. ","")</f>
        <v/>
      </c>
      <c r="CB92" s="72"/>
      <c r="CG92" s="73"/>
      <c r="CH92" s="73">
        <f t="shared" ref="CH92:CH98" si="12">IF(B92&lt;&gt;(E92+F92+G92),1,0)</f>
        <v>0</v>
      </c>
      <c r="CI92" s="6"/>
      <c r="CJ92" s="6"/>
      <c r="CK92" s="6"/>
      <c r="CL92" s="6"/>
      <c r="CM92" s="6"/>
      <c r="CN92" s="6"/>
    </row>
    <row r="93" spans="1:92" ht="16.5" customHeight="1" x14ac:dyDescent="0.2">
      <c r="A93" s="1112" t="s">
        <v>131</v>
      </c>
      <c r="B93" s="1113">
        <f t="shared" si="11"/>
        <v>0</v>
      </c>
      <c r="C93" s="164"/>
      <c r="D93" s="829"/>
      <c r="E93" s="830"/>
      <c r="F93" s="1221"/>
      <c r="G93" s="1221"/>
      <c r="H93" s="71" t="str">
        <f t="shared" ref="H93:H99" si="13">CA93</f>
        <v/>
      </c>
      <c r="I93" s="1190"/>
      <c r="J93" s="1211"/>
      <c r="K93" s="1186"/>
      <c r="L93" s="1186"/>
      <c r="M93" s="1210"/>
      <c r="CA93" s="72" t="str">
        <f t="shared" ref="CA93:CA98" si="14">IF(CH93=1," * La suma de los Beneficiarios MAI, MLE y Otros debe seri igual al Total. ","")</f>
        <v/>
      </c>
      <c r="CB93" s="72"/>
      <c r="CG93" s="6"/>
      <c r="CH93" s="73">
        <f t="shared" si="12"/>
        <v>0</v>
      </c>
      <c r="CI93" s="6"/>
      <c r="CJ93" s="6"/>
      <c r="CK93" s="6"/>
      <c r="CL93" s="6"/>
      <c r="CM93" s="6"/>
      <c r="CN93" s="6"/>
    </row>
    <row r="94" spans="1:92" ht="16.5" customHeight="1" x14ac:dyDescent="0.2">
      <c r="A94" s="161" t="s">
        <v>132</v>
      </c>
      <c r="B94" s="1113">
        <f t="shared" si="11"/>
        <v>0</v>
      </c>
      <c r="C94" s="164"/>
      <c r="D94" s="829"/>
      <c r="E94" s="830"/>
      <c r="F94" s="1221"/>
      <c r="G94" s="1221"/>
      <c r="H94" s="71" t="str">
        <f t="shared" si="13"/>
        <v/>
      </c>
      <c r="I94" s="1190"/>
      <c r="J94" s="1211"/>
      <c r="K94" s="1186"/>
      <c r="L94" s="1186"/>
      <c r="M94" s="1210"/>
      <c r="CA94" s="72" t="str">
        <f t="shared" si="14"/>
        <v/>
      </c>
      <c r="CB94" s="72"/>
      <c r="CG94" s="6"/>
      <c r="CH94" s="73">
        <f t="shared" si="12"/>
        <v>0</v>
      </c>
      <c r="CI94" s="6"/>
      <c r="CJ94" s="6"/>
      <c r="CK94" s="6"/>
      <c r="CL94" s="6"/>
      <c r="CM94" s="6"/>
      <c r="CN94" s="6"/>
    </row>
    <row r="95" spans="1:92" ht="16.5" customHeight="1" x14ac:dyDescent="0.2">
      <c r="A95" s="161" t="s">
        <v>133</v>
      </c>
      <c r="B95" s="1113">
        <f t="shared" si="11"/>
        <v>5</v>
      </c>
      <c r="C95" s="164">
        <v>1</v>
      </c>
      <c r="D95" s="829">
        <v>4</v>
      </c>
      <c r="E95" s="830">
        <v>5</v>
      </c>
      <c r="F95" s="1221"/>
      <c r="G95" s="1221"/>
      <c r="H95" s="71" t="str">
        <f t="shared" si="13"/>
        <v/>
      </c>
      <c r="I95" s="1190"/>
      <c r="J95" s="1211"/>
      <c r="K95" s="1186"/>
      <c r="L95" s="1186"/>
      <c r="M95" s="1210"/>
      <c r="CA95" s="72" t="str">
        <f t="shared" si="14"/>
        <v/>
      </c>
      <c r="CB95" s="72"/>
      <c r="CG95" s="6"/>
      <c r="CH95" s="73">
        <f t="shared" si="12"/>
        <v>0</v>
      </c>
      <c r="CI95" s="6"/>
      <c r="CJ95" s="6"/>
      <c r="CK95" s="6"/>
      <c r="CL95" s="6"/>
      <c r="CM95" s="6"/>
      <c r="CN95" s="6"/>
    </row>
    <row r="96" spans="1:92" ht="16.5" customHeight="1" x14ac:dyDescent="0.2">
      <c r="A96" s="161" t="s">
        <v>134</v>
      </c>
      <c r="B96" s="1113">
        <f t="shared" si="11"/>
        <v>0</v>
      </c>
      <c r="C96" s="164"/>
      <c r="D96" s="829"/>
      <c r="E96" s="830"/>
      <c r="F96" s="1221"/>
      <c r="G96" s="1221"/>
      <c r="H96" s="71" t="str">
        <f t="shared" si="13"/>
        <v/>
      </c>
      <c r="I96" s="1197"/>
      <c r="J96" s="1222"/>
      <c r="K96" s="1196"/>
      <c r="L96" s="1196"/>
      <c r="M96" s="1223"/>
      <c r="N96" s="11"/>
      <c r="O96" s="11"/>
      <c r="P96" s="11"/>
      <c r="Q96" s="11"/>
      <c r="R96" s="11"/>
      <c r="S96" s="11"/>
      <c r="CA96" s="72" t="str">
        <f t="shared" si="14"/>
        <v/>
      </c>
      <c r="CB96" s="72"/>
      <c r="CG96" s="6"/>
      <c r="CH96" s="73">
        <f t="shared" si="12"/>
        <v>0</v>
      </c>
      <c r="CI96" s="6"/>
      <c r="CJ96" s="6"/>
      <c r="CK96" s="6"/>
      <c r="CL96" s="6"/>
      <c r="CM96" s="6"/>
      <c r="CN96" s="6"/>
    </row>
    <row r="97" spans="1:92" ht="16.5" customHeight="1" x14ac:dyDescent="0.2">
      <c r="A97" s="1112" t="s">
        <v>135</v>
      </c>
      <c r="B97" s="1113">
        <f t="shared" si="11"/>
        <v>0</v>
      </c>
      <c r="C97" s="164"/>
      <c r="D97" s="829"/>
      <c r="E97" s="830"/>
      <c r="F97" s="1221"/>
      <c r="G97" s="1221"/>
      <c r="H97" s="71" t="str">
        <f t="shared" si="13"/>
        <v/>
      </c>
      <c r="I97" s="1197"/>
      <c r="J97" s="1222"/>
      <c r="K97" s="1196"/>
      <c r="L97" s="1196"/>
      <c r="M97" s="1223"/>
      <c r="N97" s="11"/>
      <c r="O97" s="11"/>
      <c r="P97" s="11"/>
      <c r="Q97" s="11"/>
      <c r="R97" s="11"/>
      <c r="S97" s="11"/>
      <c r="CA97" s="72" t="str">
        <f t="shared" si="14"/>
        <v/>
      </c>
      <c r="CB97" s="72"/>
      <c r="CG97" s="6"/>
      <c r="CH97" s="73">
        <f t="shared" si="12"/>
        <v>0</v>
      </c>
      <c r="CI97" s="6"/>
      <c r="CJ97" s="6"/>
      <c r="CK97" s="6"/>
      <c r="CL97" s="6"/>
      <c r="CM97" s="6"/>
      <c r="CN97" s="6"/>
    </row>
    <row r="98" spans="1:92" ht="16.5" customHeight="1" x14ac:dyDescent="0.2">
      <c r="A98" s="912" t="s">
        <v>136</v>
      </c>
      <c r="B98" s="913">
        <f t="shared" si="11"/>
        <v>0</v>
      </c>
      <c r="C98" s="164"/>
      <c r="D98" s="829"/>
      <c r="E98" s="830"/>
      <c r="F98" s="556"/>
      <c r="G98" s="556"/>
      <c r="H98" s="71" t="str">
        <f t="shared" si="13"/>
        <v/>
      </c>
      <c r="I98" s="1197"/>
      <c r="J98" s="1222"/>
      <c r="K98" s="1196"/>
      <c r="L98" s="1196"/>
      <c r="M98" s="1223"/>
      <c r="N98" s="11"/>
      <c r="O98" s="11"/>
      <c r="P98" s="11"/>
      <c r="Q98" s="11"/>
      <c r="R98" s="11"/>
      <c r="S98" s="11"/>
      <c r="CA98" s="72" t="str">
        <f t="shared" si="14"/>
        <v/>
      </c>
      <c r="CB98" s="72"/>
      <c r="CG98" s="6"/>
      <c r="CH98" s="73">
        <f t="shared" si="12"/>
        <v>0</v>
      </c>
      <c r="CI98" s="6"/>
      <c r="CJ98" s="6"/>
      <c r="CK98" s="6"/>
      <c r="CL98" s="6"/>
      <c r="CM98" s="6"/>
      <c r="CN98" s="6"/>
    </row>
    <row r="99" spans="1:92" ht="16.5" customHeight="1" x14ac:dyDescent="0.2">
      <c r="A99" s="182" t="s">
        <v>29</v>
      </c>
      <c r="B99" s="1299">
        <f t="shared" ref="B99:G99" si="15">SUM(B92:B98)</f>
        <v>35</v>
      </c>
      <c r="C99" s="1290">
        <f t="shared" si="15"/>
        <v>2</v>
      </c>
      <c r="D99" s="1300">
        <f t="shared" si="15"/>
        <v>33</v>
      </c>
      <c r="E99" s="1301">
        <f t="shared" si="15"/>
        <v>30</v>
      </c>
      <c r="F99" s="1302">
        <f t="shared" si="15"/>
        <v>5</v>
      </c>
      <c r="G99" s="1302">
        <f t="shared" si="15"/>
        <v>0</v>
      </c>
      <c r="H99" s="71" t="str">
        <f t="shared" si="13"/>
        <v/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CA99" s="72" t="str">
        <f>IF(CG99=1," * El total de causas de suspensión debe coincidir con la suma de Suspendidos sección F. ","")</f>
        <v/>
      </c>
      <c r="CG99" s="73">
        <f>IF(B99&lt;&gt;(H88+I88),1,0)</f>
        <v>0</v>
      </c>
      <c r="CH99" s="73"/>
      <c r="CI99" s="6"/>
      <c r="CJ99" s="6"/>
      <c r="CK99" s="6"/>
      <c r="CL99" s="6"/>
      <c r="CM99" s="6"/>
      <c r="CN99" s="6"/>
    </row>
    <row r="100" spans="1:92" x14ac:dyDescent="0.2">
      <c r="D100" s="121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CA100" s="72"/>
      <c r="CG100" s="6"/>
      <c r="CH100" s="6"/>
      <c r="CI100" s="6"/>
      <c r="CJ100" s="6"/>
      <c r="CK100" s="6"/>
      <c r="CL100" s="6"/>
      <c r="CM100" s="6"/>
      <c r="CN100" s="6"/>
    </row>
    <row r="101" spans="1:92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CG101" s="6"/>
      <c r="CH101" s="6"/>
      <c r="CI101" s="6"/>
      <c r="CJ101" s="6"/>
      <c r="CK101" s="6"/>
      <c r="CL101" s="6"/>
      <c r="CM101" s="6"/>
      <c r="CN101" s="6"/>
    </row>
    <row r="102" spans="1:92" x14ac:dyDescent="0.2">
      <c r="CG102" s="6"/>
      <c r="CH102" s="6"/>
      <c r="CI102" s="6"/>
      <c r="CJ102" s="6"/>
      <c r="CK102" s="6"/>
      <c r="CL102" s="6"/>
      <c r="CM102" s="6"/>
      <c r="CN102" s="6"/>
    </row>
    <row r="103" spans="1:92" x14ac:dyDescent="0.2">
      <c r="CG103" s="6"/>
      <c r="CH103" s="6"/>
      <c r="CI103" s="6"/>
      <c r="CJ103" s="6"/>
      <c r="CK103" s="6"/>
      <c r="CL103" s="6"/>
      <c r="CM103" s="6"/>
      <c r="CN103" s="6"/>
    </row>
    <row r="104" spans="1:92" x14ac:dyDescent="0.2">
      <c r="CG104" s="6"/>
      <c r="CH104" s="6"/>
      <c r="CI104" s="6"/>
      <c r="CJ104" s="6"/>
      <c r="CK104" s="6"/>
      <c r="CL104" s="6"/>
      <c r="CM104" s="6"/>
      <c r="CN104" s="6"/>
    </row>
    <row r="105" spans="1:92" x14ac:dyDescent="0.2">
      <c r="CG105" s="6"/>
      <c r="CH105" s="6"/>
      <c r="CI105" s="6"/>
      <c r="CJ105" s="6"/>
      <c r="CK105" s="6"/>
      <c r="CL105" s="6"/>
      <c r="CM105" s="6"/>
      <c r="CN105" s="6"/>
    </row>
    <row r="106" spans="1:92" x14ac:dyDescent="0.2">
      <c r="CG106" s="6"/>
      <c r="CH106" s="6"/>
      <c r="CI106" s="6"/>
      <c r="CJ106" s="6"/>
      <c r="CK106" s="6"/>
      <c r="CL106" s="6"/>
      <c r="CM106" s="6"/>
      <c r="CN106" s="6"/>
    </row>
    <row r="107" spans="1:92" x14ac:dyDescent="0.2">
      <c r="CG107" s="6"/>
      <c r="CH107" s="6"/>
      <c r="CI107" s="6"/>
      <c r="CJ107" s="6"/>
      <c r="CK107" s="6"/>
      <c r="CL107" s="6"/>
      <c r="CM107" s="6"/>
      <c r="CN107" s="6"/>
    </row>
    <row r="108" spans="1:92" x14ac:dyDescent="0.2">
      <c r="CG108" s="6"/>
      <c r="CH108" s="6"/>
      <c r="CI108" s="6"/>
      <c r="CJ108" s="6"/>
      <c r="CK108" s="6"/>
      <c r="CL108" s="6"/>
      <c r="CM108" s="6"/>
      <c r="CN108" s="6"/>
    </row>
    <row r="109" spans="1:92" x14ac:dyDescent="0.2">
      <c r="CG109" s="6"/>
      <c r="CH109" s="6"/>
      <c r="CI109" s="6"/>
      <c r="CJ109" s="6"/>
      <c r="CK109" s="6"/>
      <c r="CL109" s="6"/>
      <c r="CM109" s="6"/>
      <c r="CN109" s="6"/>
    </row>
    <row r="110" spans="1:92" x14ac:dyDescent="0.2">
      <c r="CG110" s="6"/>
      <c r="CH110" s="6"/>
      <c r="CI110" s="6"/>
      <c r="CJ110" s="6"/>
      <c r="CK110" s="6"/>
      <c r="CL110" s="6"/>
      <c r="CM110" s="6"/>
      <c r="CN110" s="6"/>
    </row>
    <row r="111" spans="1:92" x14ac:dyDescent="0.2">
      <c r="CG111" s="6"/>
      <c r="CH111" s="6"/>
      <c r="CI111" s="6"/>
      <c r="CJ111" s="6"/>
      <c r="CK111" s="6"/>
      <c r="CL111" s="6"/>
      <c r="CM111" s="6"/>
      <c r="CN111" s="6"/>
    </row>
    <row r="112" spans="1:92" x14ac:dyDescent="0.2">
      <c r="CG112" s="6"/>
      <c r="CH112" s="6"/>
      <c r="CI112" s="6"/>
      <c r="CJ112" s="6"/>
      <c r="CK112" s="6"/>
      <c r="CL112" s="6"/>
      <c r="CM112" s="6"/>
      <c r="CN112" s="6"/>
    </row>
    <row r="113" spans="85:92" x14ac:dyDescent="0.2">
      <c r="CG113" s="6"/>
      <c r="CH113" s="6"/>
      <c r="CI113" s="6"/>
      <c r="CJ113" s="6"/>
      <c r="CK113" s="6"/>
      <c r="CL113" s="6"/>
      <c r="CM113" s="6"/>
      <c r="CN113" s="6"/>
    </row>
    <row r="114" spans="85:92" x14ac:dyDescent="0.2">
      <c r="CG114" s="6"/>
      <c r="CH114" s="6"/>
      <c r="CI114" s="6"/>
      <c r="CJ114" s="6"/>
      <c r="CK114" s="6"/>
      <c r="CL114" s="6"/>
      <c r="CM114" s="6"/>
      <c r="CN114" s="6"/>
    </row>
    <row r="115" spans="85:92" x14ac:dyDescent="0.2">
      <c r="CG115" s="6"/>
      <c r="CH115" s="6"/>
      <c r="CI115" s="6"/>
      <c r="CJ115" s="6"/>
      <c r="CK115" s="6"/>
      <c r="CL115" s="6"/>
      <c r="CM115" s="6"/>
      <c r="CN115" s="6"/>
    </row>
    <row r="211" spans="1:104" s="187" customFormat="1" ht="18.600000000000001" hidden="1" customHeight="1" x14ac:dyDescent="0.2">
      <c r="A211" s="187">
        <f>SUM(B12:O12,B19:B23,B37:B45,C67,B88:I88,B99:G99,C68:C71,B48:B50,C28:C34)</f>
        <v>14632.94</v>
      </c>
      <c r="B211" s="187">
        <f>SUM(CG3:CN115)</f>
        <v>0</v>
      </c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</row>
    <row r="212" spans="1:104" hidden="1" x14ac:dyDescent="0.2"/>
    <row r="213" spans="1:104" hidden="1" x14ac:dyDescent="0.2"/>
    <row r="214" spans="1:104" hidden="1" x14ac:dyDescent="0.2"/>
    <row r="215" spans="1:104" hidden="1" x14ac:dyDescent="0.2"/>
    <row r="216" spans="1:104" hidden="1" x14ac:dyDescent="0.2"/>
    <row r="217" spans="1:104" hidden="1" x14ac:dyDescent="0.2"/>
    <row r="218" spans="1:104" hidden="1" x14ac:dyDescent="0.2"/>
    <row r="219" spans="1:104" hidden="1" x14ac:dyDescent="0.2"/>
    <row r="220" spans="1:104" hidden="1" x14ac:dyDescent="0.2"/>
  </sheetData>
  <mergeCells count="34">
    <mergeCell ref="Z9:AB10"/>
    <mergeCell ref="A26:B27"/>
    <mergeCell ref="C26:C27"/>
    <mergeCell ref="D26:E26"/>
    <mergeCell ref="F26:K26"/>
    <mergeCell ref="A9:A11"/>
    <mergeCell ref="B9:B11"/>
    <mergeCell ref="C9:C11"/>
    <mergeCell ref="D9:D11"/>
    <mergeCell ref="E9:E11"/>
    <mergeCell ref="F9:F11"/>
    <mergeCell ref="A34:B34"/>
    <mergeCell ref="G9:J10"/>
    <mergeCell ref="K9:O10"/>
    <mergeCell ref="P9:T10"/>
    <mergeCell ref="U9:Y10"/>
    <mergeCell ref="A28:B28"/>
    <mergeCell ref="A29:B29"/>
    <mergeCell ref="A30:B30"/>
    <mergeCell ref="A31:B31"/>
    <mergeCell ref="A32:A33"/>
    <mergeCell ref="A65:E65"/>
    <mergeCell ref="A67:B67"/>
    <mergeCell ref="A68:A69"/>
    <mergeCell ref="A70:A71"/>
    <mergeCell ref="A73:A75"/>
    <mergeCell ref="B73:C74"/>
    <mergeCell ref="D73:E74"/>
    <mergeCell ref="F73:I73"/>
    <mergeCell ref="F74:G74"/>
    <mergeCell ref="H74:I74"/>
    <mergeCell ref="A89:G89"/>
    <mergeCell ref="A90:A91"/>
    <mergeCell ref="B90:G90"/>
  </mergeCells>
  <dataValidations count="1">
    <dataValidation type="whole" allowBlank="1" showInputMessage="1" showErrorMessage="1" sqref="A64 B58:E64 B52:D52 C53:D55" xr:uid="{46A84519-A09B-49C6-8CD2-DB9A4BEA8827}">
      <formula1>0</formula1>
      <formula2>1E+27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2022-03-18T18:58:50Z</dcterms:created>
  <dcterms:modified xsi:type="dcterms:W3CDTF">2023-01-18T19:47:19Z</dcterms:modified>
</cp:coreProperties>
</file>